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autoCompressPictures="0"/>
  <mc:AlternateContent xmlns:mc="http://schemas.openxmlformats.org/markup-compatibility/2006">
    <mc:Choice Requires="x15">
      <x15ac:absPath xmlns:x15ac="http://schemas.microsoft.com/office/spreadsheetml/2010/11/ac" url="C:\Users\E0723853\Desktop\Customer\Customer Database\2024\New Request\"/>
    </mc:Choice>
  </mc:AlternateContent>
  <xr:revisionPtr revIDLastSave="0" documentId="13_ncr:1_{A7F59DBD-FE2A-463A-9645-61D9647DBEB4}"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04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List'!$A$4:$Q$2504</definedName>
    <definedName name="_xlnm._FilterDatabase" localSheetId="7" hidden="1">'Smelter Look-up'!$A$4:$I$664</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71" i="4" l="1"/>
  <c r="G70" i="4"/>
  <c r="G69" i="4"/>
  <c r="G47" i="4"/>
  <c r="Q6"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5" i="5"/>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51" i="5"/>
  <c r="T351" i="5" s="1"/>
  <c r="B352" i="5"/>
  <c r="S352" i="5" s="1"/>
  <c r="B353" i="5"/>
  <c r="T353" i="5" s="1"/>
  <c r="B354" i="5"/>
  <c r="T354" i="5" s="1"/>
  <c r="B355" i="5"/>
  <c r="T355" i="5" s="1"/>
  <c r="B356" i="5"/>
  <c r="T356" i="5" s="1"/>
  <c r="B357" i="5"/>
  <c r="T357" i="5" s="1"/>
  <c r="B358" i="5"/>
  <c r="B359" i="5"/>
  <c r="T359" i="5" s="1"/>
  <c r="B360" i="5"/>
  <c r="S360" i="5" s="1"/>
  <c r="B361" i="5"/>
  <c r="T361" i="5" s="1"/>
  <c r="B362" i="5"/>
  <c r="T362" i="5" s="1"/>
  <c r="B363" i="5"/>
  <c r="T363" i="5" s="1"/>
  <c r="B364" i="5"/>
  <c r="T364" i="5" s="1"/>
  <c r="B365" i="5"/>
  <c r="T365" i="5" s="1"/>
  <c r="B366" i="5"/>
  <c r="B367" i="5"/>
  <c r="B368" i="5"/>
  <c r="S368" i="5" s="1"/>
  <c r="B369" i="5"/>
  <c r="T369" i="5" s="1"/>
  <c r="B370" i="5"/>
  <c r="T370" i="5" s="1"/>
  <c r="B371" i="5"/>
  <c r="T371" i="5" s="1"/>
  <c r="B372" i="5"/>
  <c r="T372" i="5" s="1"/>
  <c r="B373" i="5"/>
  <c r="T373" i="5" s="1"/>
  <c r="B374" i="5"/>
  <c r="B375" i="5"/>
  <c r="T375" i="5" s="1"/>
  <c r="B376" i="5"/>
  <c r="S376" i="5" s="1"/>
  <c r="B377" i="5"/>
  <c r="T377" i="5" s="1"/>
  <c r="B378" i="5"/>
  <c r="T378" i="5" s="1"/>
  <c r="B379" i="5"/>
  <c r="T379" i="5" s="1"/>
  <c r="B380" i="5"/>
  <c r="T380" i="5" s="1"/>
  <c r="B381" i="5"/>
  <c r="T381" i="5" s="1"/>
  <c r="B382" i="5"/>
  <c r="B383" i="5"/>
  <c r="B384" i="5"/>
  <c r="S384" i="5" s="1"/>
  <c r="B385" i="5"/>
  <c r="T385" i="5" s="1"/>
  <c r="B386" i="5"/>
  <c r="T386" i="5" s="1"/>
  <c r="B387" i="5"/>
  <c r="T387" i="5" s="1"/>
  <c r="B388" i="5"/>
  <c r="T388" i="5" s="1"/>
  <c r="B389" i="5"/>
  <c r="T389" i="5" s="1"/>
  <c r="B390" i="5"/>
  <c r="B391" i="5"/>
  <c r="T391" i="5" s="1"/>
  <c r="B392" i="5"/>
  <c r="B393" i="5"/>
  <c r="T393" i="5" s="1"/>
  <c r="B394" i="5"/>
  <c r="T394" i="5" s="1"/>
  <c r="B395" i="5"/>
  <c r="T395" i="5" s="1"/>
  <c r="B396" i="5"/>
  <c r="T396" i="5" s="1"/>
  <c r="B397" i="5"/>
  <c r="T397" i="5" s="1"/>
  <c r="B398" i="5"/>
  <c r="B399" i="5"/>
  <c r="T399" i="5" s="1"/>
  <c r="B400" i="5"/>
  <c r="S400" i="5" s="1"/>
  <c r="B401" i="5"/>
  <c r="T401" i="5" s="1"/>
  <c r="B402" i="5"/>
  <c r="T402" i="5" s="1"/>
  <c r="B403" i="5"/>
  <c r="T403" i="5" s="1"/>
  <c r="B404" i="5"/>
  <c r="T404" i="5" s="1"/>
  <c r="B405" i="5"/>
  <c r="T405" i="5" s="1"/>
  <c r="B406" i="5"/>
  <c r="B407" i="5"/>
  <c r="T407" i="5" s="1"/>
  <c r="B408" i="5"/>
  <c r="S408" i="5" s="1"/>
  <c r="B409" i="5"/>
  <c r="T409" i="5" s="1"/>
  <c r="B410" i="5"/>
  <c r="T410" i="5" s="1"/>
  <c r="B411" i="5"/>
  <c r="T411" i="5" s="1"/>
  <c r="B412" i="5"/>
  <c r="T412" i="5" s="1"/>
  <c r="B413" i="5"/>
  <c r="T413" i="5" s="1"/>
  <c r="B414" i="5"/>
  <c r="B415" i="5"/>
  <c r="B416" i="5"/>
  <c r="S416" i="5" s="1"/>
  <c r="B417" i="5"/>
  <c r="T417" i="5" s="1"/>
  <c r="B418" i="5"/>
  <c r="T418" i="5" s="1"/>
  <c r="B419" i="5"/>
  <c r="T419" i="5" s="1"/>
  <c r="B420" i="5"/>
  <c r="T420" i="5" s="1"/>
  <c r="B421" i="5"/>
  <c r="T421" i="5" s="1"/>
  <c r="B422" i="5"/>
  <c r="B423" i="5"/>
  <c r="T423" i="5" s="1"/>
  <c r="B424" i="5"/>
  <c r="B425" i="5"/>
  <c r="T425" i="5" s="1"/>
  <c r="B426" i="5"/>
  <c r="T426" i="5" s="1"/>
  <c r="B427" i="5"/>
  <c r="T427" i="5" s="1"/>
  <c r="B428" i="5"/>
  <c r="T428" i="5" s="1"/>
  <c r="B429" i="5"/>
  <c r="T429" i="5" s="1"/>
  <c r="B430" i="5"/>
  <c r="B431" i="5"/>
  <c r="B432" i="5"/>
  <c r="S432" i="5" s="1"/>
  <c r="B433" i="5"/>
  <c r="T433" i="5" s="1"/>
  <c r="B434" i="5"/>
  <c r="T434" i="5" s="1"/>
  <c r="B435" i="5"/>
  <c r="T435" i="5" s="1"/>
  <c r="B436" i="5"/>
  <c r="T436" i="5" s="1"/>
  <c r="B437" i="5"/>
  <c r="T437" i="5" s="1"/>
  <c r="B438" i="5"/>
  <c r="B439" i="5"/>
  <c r="T439" i="5" s="1"/>
  <c r="B440" i="5"/>
  <c r="S440" i="5" s="1"/>
  <c r="B441" i="5"/>
  <c r="T441" i="5" s="1"/>
  <c r="B442" i="5"/>
  <c r="T442" i="5" s="1"/>
  <c r="B443" i="5"/>
  <c r="T443" i="5" s="1"/>
  <c r="B444" i="5"/>
  <c r="T444" i="5" s="1"/>
  <c r="B445" i="5"/>
  <c r="T445" i="5" s="1"/>
  <c r="B446" i="5"/>
  <c r="B447" i="5"/>
  <c r="T447" i="5" s="1"/>
  <c r="B448" i="5"/>
  <c r="S448" i="5" s="1"/>
  <c r="B449" i="5"/>
  <c r="T449" i="5" s="1"/>
  <c r="B450" i="5"/>
  <c r="T450" i="5" s="1"/>
  <c r="B451" i="5"/>
  <c r="T451" i="5" s="1"/>
  <c r="B452" i="5"/>
  <c r="T452" i="5" s="1"/>
  <c r="B453" i="5"/>
  <c r="T453" i="5" s="1"/>
  <c r="B454" i="5"/>
  <c r="B455" i="5"/>
  <c r="T455" i="5" s="1"/>
  <c r="B456" i="5"/>
  <c r="S456" i="5" s="1"/>
  <c r="B457" i="5"/>
  <c r="T457" i="5" s="1"/>
  <c r="B458" i="5"/>
  <c r="T458" i="5" s="1"/>
  <c r="B459" i="5"/>
  <c r="T459" i="5" s="1"/>
  <c r="B460" i="5"/>
  <c r="T460" i="5" s="1"/>
  <c r="B461" i="5"/>
  <c r="T461" i="5" s="1"/>
  <c r="B462" i="5"/>
  <c r="B463" i="5"/>
  <c r="B464" i="5"/>
  <c r="S464" i="5" s="1"/>
  <c r="B465" i="5"/>
  <c r="T465" i="5" s="1"/>
  <c r="B466" i="5"/>
  <c r="T466" i="5" s="1"/>
  <c r="B467" i="5"/>
  <c r="T467" i="5" s="1"/>
  <c r="B468" i="5"/>
  <c r="B469" i="5"/>
  <c r="T469" i="5" s="1"/>
  <c r="B470" i="5"/>
  <c r="B471" i="5"/>
  <c r="T471" i="5" s="1"/>
  <c r="B472" i="5"/>
  <c r="S472" i="5" s="1"/>
  <c r="B473" i="5"/>
  <c r="T473" i="5" s="1"/>
  <c r="B474" i="5"/>
  <c r="T474" i="5" s="1"/>
  <c r="B475" i="5"/>
  <c r="T475" i="5" s="1"/>
  <c r="B476" i="5"/>
  <c r="T476" i="5" s="1"/>
  <c r="B477" i="5"/>
  <c r="T477" i="5" s="1"/>
  <c r="B478" i="5"/>
  <c r="B479" i="5"/>
  <c r="T479" i="5" s="1"/>
  <c r="B480" i="5"/>
  <c r="S480" i="5" s="1"/>
  <c r="B481" i="5"/>
  <c r="T481" i="5" s="1"/>
  <c r="B482" i="5"/>
  <c r="T482" i="5" s="1"/>
  <c r="B483" i="5"/>
  <c r="T483" i="5" s="1"/>
  <c r="B484" i="5"/>
  <c r="T484" i="5" s="1"/>
  <c r="B485" i="5"/>
  <c r="T485" i="5" s="1"/>
  <c r="B486" i="5"/>
  <c r="B487" i="5"/>
  <c r="T487" i="5" s="1"/>
  <c r="B488" i="5"/>
  <c r="S488" i="5" s="1"/>
  <c r="B489" i="5"/>
  <c r="T489" i="5" s="1"/>
  <c r="B490" i="5"/>
  <c r="T490" i="5" s="1"/>
  <c r="B491" i="5"/>
  <c r="T491" i="5" s="1"/>
  <c r="B492" i="5"/>
  <c r="T492" i="5" s="1"/>
  <c r="B493" i="5"/>
  <c r="T493" i="5" s="1"/>
  <c r="B494" i="5"/>
  <c r="B495" i="5"/>
  <c r="T495" i="5" s="1"/>
  <c r="B496" i="5"/>
  <c r="S496" i="5" s="1"/>
  <c r="B497" i="5"/>
  <c r="T497" i="5" s="1"/>
  <c r="B498" i="5"/>
  <c r="T498" i="5" s="1"/>
  <c r="B499" i="5"/>
  <c r="T499" i="5" s="1"/>
  <c r="B500" i="5"/>
  <c r="T500" i="5" s="1"/>
  <c r="B501" i="5"/>
  <c r="T501" i="5" s="1"/>
  <c r="B502" i="5"/>
  <c r="B503" i="5"/>
  <c r="T503" i="5" s="1"/>
  <c r="B504" i="5"/>
  <c r="S504" i="5" s="1"/>
  <c r="B505" i="5"/>
  <c r="T505" i="5" s="1"/>
  <c r="B506" i="5"/>
  <c r="T506" i="5" s="1"/>
  <c r="B507" i="5"/>
  <c r="T507" i="5" s="1"/>
  <c r="B508" i="5"/>
  <c r="T508" i="5" s="1"/>
  <c r="B509" i="5"/>
  <c r="T509" i="5" s="1"/>
  <c r="B510" i="5"/>
  <c r="B511" i="5"/>
  <c r="T511" i="5" s="1"/>
  <c r="B512" i="5"/>
  <c r="S512" i="5" s="1"/>
  <c r="B513" i="5"/>
  <c r="T513" i="5" s="1"/>
  <c r="B514" i="5"/>
  <c r="T514" i="5" s="1"/>
  <c r="B515" i="5"/>
  <c r="T515" i="5" s="1"/>
  <c r="B516" i="5"/>
  <c r="T516" i="5" s="1"/>
  <c r="B517" i="5"/>
  <c r="T517" i="5" s="1"/>
  <c r="B518" i="5"/>
  <c r="B519" i="5"/>
  <c r="T519" i="5" s="1"/>
  <c r="B520" i="5"/>
  <c r="S520" i="5" s="1"/>
  <c r="B521" i="5"/>
  <c r="T521" i="5" s="1"/>
  <c r="B522" i="5"/>
  <c r="T522" i="5" s="1"/>
  <c r="B523" i="5"/>
  <c r="T523" i="5" s="1"/>
  <c r="B524" i="5"/>
  <c r="T524" i="5" s="1"/>
  <c r="B525" i="5"/>
  <c r="T525" i="5" s="1"/>
  <c r="B526" i="5"/>
  <c r="B527" i="5"/>
  <c r="T527" i="5" s="1"/>
  <c r="B528" i="5"/>
  <c r="B529" i="5"/>
  <c r="T529" i="5" s="1"/>
  <c r="B530" i="5"/>
  <c r="T530" i="5" s="1"/>
  <c r="B531" i="5"/>
  <c r="T531" i="5" s="1"/>
  <c r="B532" i="5"/>
  <c r="T532" i="5" s="1"/>
  <c r="B533" i="5"/>
  <c r="T533" i="5" s="1"/>
  <c r="B534" i="5"/>
  <c r="T534" i="5" s="1"/>
  <c r="B535" i="5"/>
  <c r="T535" i="5" s="1"/>
  <c r="B536" i="5"/>
  <c r="B537" i="5"/>
  <c r="T537" i="5" s="1"/>
  <c r="B538" i="5"/>
  <c r="T538" i="5" s="1"/>
  <c r="B539" i="5"/>
  <c r="T539" i="5" s="1"/>
  <c r="B540" i="5"/>
  <c r="T540" i="5" s="1"/>
  <c r="B541" i="5"/>
  <c r="T541" i="5" s="1"/>
  <c r="B542" i="5"/>
  <c r="B543" i="5"/>
  <c r="T543" i="5" s="1"/>
  <c r="B544" i="5"/>
  <c r="S544" i="5" s="1"/>
  <c r="B545" i="5"/>
  <c r="T545" i="5" s="1"/>
  <c r="B546" i="5"/>
  <c r="T546" i="5" s="1"/>
  <c r="B547" i="5"/>
  <c r="T547" i="5" s="1"/>
  <c r="B548" i="5"/>
  <c r="T548" i="5" s="1"/>
  <c r="B549" i="5"/>
  <c r="T549" i="5" s="1"/>
  <c r="B550" i="5"/>
  <c r="B551" i="5"/>
  <c r="B552" i="5"/>
  <c r="S552" i="5" s="1"/>
  <c r="B553" i="5"/>
  <c r="T553" i="5" s="1"/>
  <c r="B554" i="5"/>
  <c r="T554" i="5" s="1"/>
  <c r="B555" i="5"/>
  <c r="T555" i="5" s="1"/>
  <c r="B556" i="5"/>
  <c r="T556" i="5" s="1"/>
  <c r="B557" i="5"/>
  <c r="T557" i="5" s="1"/>
  <c r="B558" i="5"/>
  <c r="B559" i="5"/>
  <c r="T559" i="5" s="1"/>
  <c r="B560" i="5"/>
  <c r="S560" i="5" s="1"/>
  <c r="B561" i="5"/>
  <c r="T561" i="5" s="1"/>
  <c r="B562" i="5"/>
  <c r="T562" i="5" s="1"/>
  <c r="B563" i="5"/>
  <c r="T563" i="5" s="1"/>
  <c r="B564" i="5"/>
  <c r="T564" i="5" s="1"/>
  <c r="B565" i="5"/>
  <c r="T565" i="5" s="1"/>
  <c r="B566" i="5"/>
  <c r="T566" i="5" s="1"/>
  <c r="B567" i="5"/>
  <c r="B568" i="5"/>
  <c r="S568" i="5" s="1"/>
  <c r="B569" i="5"/>
  <c r="T569" i="5" s="1"/>
  <c r="B570" i="5"/>
  <c r="T570" i="5" s="1"/>
  <c r="B571" i="5"/>
  <c r="T571" i="5" s="1"/>
  <c r="B572" i="5"/>
  <c r="T572" i="5" s="1"/>
  <c r="B573" i="5"/>
  <c r="T573" i="5" s="1"/>
  <c r="B574" i="5"/>
  <c r="T574" i="5" s="1"/>
  <c r="B575" i="5"/>
  <c r="B576" i="5"/>
  <c r="S576" i="5" s="1"/>
  <c r="B577" i="5"/>
  <c r="T577" i="5" s="1"/>
  <c r="B578" i="5"/>
  <c r="T578" i="5" s="1"/>
  <c r="B579" i="5"/>
  <c r="T579" i="5" s="1"/>
  <c r="B580" i="5"/>
  <c r="T580" i="5" s="1"/>
  <c r="B581" i="5"/>
  <c r="T581" i="5" s="1"/>
  <c r="B582" i="5"/>
  <c r="T582" i="5" s="1"/>
  <c r="B583" i="5"/>
  <c r="T583" i="5" s="1"/>
  <c r="B584" i="5"/>
  <c r="S584" i="5" s="1"/>
  <c r="B585" i="5"/>
  <c r="T585" i="5" s="1"/>
  <c r="B586" i="5"/>
  <c r="T586" i="5" s="1"/>
  <c r="B587" i="5"/>
  <c r="T587" i="5" s="1"/>
  <c r="B588" i="5"/>
  <c r="T588" i="5" s="1"/>
  <c r="B589" i="5"/>
  <c r="T589" i="5" s="1"/>
  <c r="B590" i="5"/>
  <c r="T590" i="5" s="1"/>
  <c r="B591" i="5"/>
  <c r="B592" i="5"/>
  <c r="S592" i="5" s="1"/>
  <c r="B593" i="5"/>
  <c r="T593" i="5" s="1"/>
  <c r="B594" i="5"/>
  <c r="T594" i="5" s="1"/>
  <c r="B595" i="5"/>
  <c r="T595" i="5" s="1"/>
  <c r="B596" i="5"/>
  <c r="T596" i="5" s="1"/>
  <c r="B597" i="5"/>
  <c r="T597" i="5" s="1"/>
  <c r="B598" i="5"/>
  <c r="S598" i="5" s="1"/>
  <c r="B599" i="5"/>
  <c r="T599" i="5" s="1"/>
  <c r="B600" i="5"/>
  <c r="S600" i="5" s="1"/>
  <c r="B601" i="5"/>
  <c r="T601" i="5" s="1"/>
  <c r="B602" i="5"/>
  <c r="T602" i="5" s="1"/>
  <c r="B603" i="5"/>
  <c r="T603" i="5" s="1"/>
  <c r="B604" i="5"/>
  <c r="T604" i="5" s="1"/>
  <c r="B605" i="5"/>
  <c r="T605" i="5" s="1"/>
  <c r="B606" i="5"/>
  <c r="B607" i="5"/>
  <c r="T607" i="5" s="1"/>
  <c r="B608" i="5"/>
  <c r="S608" i="5" s="1"/>
  <c r="B609" i="5"/>
  <c r="T609" i="5" s="1"/>
  <c r="B610" i="5"/>
  <c r="T610" i="5" s="1"/>
  <c r="B611" i="5"/>
  <c r="T611" i="5" s="1"/>
  <c r="B612" i="5"/>
  <c r="T612" i="5" s="1"/>
  <c r="B613" i="5"/>
  <c r="T613" i="5" s="1"/>
  <c r="B614" i="5"/>
  <c r="B615" i="5"/>
  <c r="B616" i="5"/>
  <c r="B617" i="5"/>
  <c r="T617" i="5" s="1"/>
  <c r="B618" i="5"/>
  <c r="T618" i="5" s="1"/>
  <c r="B619" i="5"/>
  <c r="T619" i="5" s="1"/>
  <c r="B620" i="5"/>
  <c r="T620" i="5" s="1"/>
  <c r="B621" i="5"/>
  <c r="T621" i="5" s="1"/>
  <c r="B622" i="5"/>
  <c r="B623" i="5"/>
  <c r="T623" i="5" s="1"/>
  <c r="B624" i="5"/>
  <c r="B625" i="5"/>
  <c r="T625" i="5" s="1"/>
  <c r="B626" i="5"/>
  <c r="T626" i="5" s="1"/>
  <c r="B627" i="5"/>
  <c r="T627" i="5" s="1"/>
  <c r="B628" i="5"/>
  <c r="T628" i="5" s="1"/>
  <c r="B629" i="5"/>
  <c r="T629" i="5" s="1"/>
  <c r="B630" i="5"/>
  <c r="B631" i="5"/>
  <c r="B632" i="5"/>
  <c r="B633" i="5"/>
  <c r="T633" i="5" s="1"/>
  <c r="B634" i="5"/>
  <c r="T634" i="5" s="1"/>
  <c r="B635" i="5"/>
  <c r="T635" i="5" s="1"/>
  <c r="B636" i="5"/>
  <c r="T636" i="5" s="1"/>
  <c r="B637" i="5"/>
  <c r="T637" i="5" s="1"/>
  <c r="B638" i="5"/>
  <c r="B639" i="5"/>
  <c r="B640" i="5"/>
  <c r="S640" i="5" s="1"/>
  <c r="B641" i="5"/>
  <c r="T641" i="5" s="1"/>
  <c r="B642" i="5"/>
  <c r="T642" i="5" s="1"/>
  <c r="B643" i="5"/>
  <c r="T643" i="5" s="1"/>
  <c r="B644" i="5"/>
  <c r="T644" i="5" s="1"/>
  <c r="B645" i="5"/>
  <c r="T645" i="5" s="1"/>
  <c r="B646" i="5"/>
  <c r="B647" i="5"/>
  <c r="B648" i="5"/>
  <c r="B649" i="5"/>
  <c r="T649" i="5" s="1"/>
  <c r="B650" i="5"/>
  <c r="T650" i="5" s="1"/>
  <c r="B651" i="5"/>
  <c r="T651" i="5" s="1"/>
  <c r="B652" i="5"/>
  <c r="T652" i="5" s="1"/>
  <c r="B653" i="5"/>
  <c r="T653" i="5" s="1"/>
  <c r="B654" i="5"/>
  <c r="B655" i="5"/>
  <c r="T655" i="5" s="1"/>
  <c r="B656" i="5"/>
  <c r="B657" i="5"/>
  <c r="T657" i="5" s="1"/>
  <c r="B658" i="5"/>
  <c r="T658" i="5" s="1"/>
  <c r="B659" i="5"/>
  <c r="T659" i="5" s="1"/>
  <c r="B660" i="5"/>
  <c r="T660" i="5" s="1"/>
  <c r="B661" i="5"/>
  <c r="T661" i="5" s="1"/>
  <c r="B662" i="5"/>
  <c r="B663" i="5"/>
  <c r="T663" i="5" s="1"/>
  <c r="B664" i="5"/>
  <c r="B665" i="5"/>
  <c r="T665" i="5" s="1"/>
  <c r="B666" i="5"/>
  <c r="T666" i="5" s="1"/>
  <c r="B667" i="5"/>
  <c r="T667" i="5" s="1"/>
  <c r="B668" i="5"/>
  <c r="T668" i="5" s="1"/>
  <c r="B669" i="5"/>
  <c r="T669" i="5" s="1"/>
  <c r="B670" i="5"/>
  <c r="B671" i="5"/>
  <c r="B672" i="5"/>
  <c r="B673" i="5"/>
  <c r="T673" i="5" s="1"/>
  <c r="B674" i="5"/>
  <c r="T674" i="5" s="1"/>
  <c r="B675" i="5"/>
  <c r="T675" i="5" s="1"/>
  <c r="B676" i="5"/>
  <c r="T676" i="5" s="1"/>
  <c r="B677" i="5"/>
  <c r="T677" i="5" s="1"/>
  <c r="B678" i="5"/>
  <c r="B679" i="5"/>
  <c r="T679" i="5" s="1"/>
  <c r="B680" i="5"/>
  <c r="B681" i="5"/>
  <c r="T681" i="5" s="1"/>
  <c r="B682" i="5"/>
  <c r="T682" i="5" s="1"/>
  <c r="B683" i="5"/>
  <c r="T683" i="5" s="1"/>
  <c r="B684" i="5"/>
  <c r="T684" i="5" s="1"/>
  <c r="B685" i="5"/>
  <c r="T685" i="5" s="1"/>
  <c r="B686" i="5"/>
  <c r="B687" i="5"/>
  <c r="B688" i="5"/>
  <c r="B689" i="5"/>
  <c r="T689" i="5" s="1"/>
  <c r="B690" i="5"/>
  <c r="T690" i="5" s="1"/>
  <c r="B691" i="5"/>
  <c r="T691" i="5" s="1"/>
  <c r="B692" i="5"/>
  <c r="T692" i="5" s="1"/>
  <c r="B693" i="5"/>
  <c r="T693" i="5" s="1"/>
  <c r="B694" i="5"/>
  <c r="B695" i="5"/>
  <c r="T695" i="5" s="1"/>
  <c r="B696" i="5"/>
  <c r="B697" i="5"/>
  <c r="T697" i="5" s="1"/>
  <c r="B698" i="5"/>
  <c r="T698" i="5" s="1"/>
  <c r="B699" i="5"/>
  <c r="T699" i="5" s="1"/>
  <c r="B700" i="5"/>
  <c r="B701" i="5"/>
  <c r="T701" i="5" s="1"/>
  <c r="B702" i="5"/>
  <c r="B703" i="5"/>
  <c r="B704" i="5"/>
  <c r="B705" i="5"/>
  <c r="T705" i="5" s="1"/>
  <c r="B706" i="5"/>
  <c r="T706" i="5" s="1"/>
  <c r="B707" i="5"/>
  <c r="T707" i="5" s="1"/>
  <c r="B708" i="5"/>
  <c r="T708" i="5" s="1"/>
  <c r="B709" i="5"/>
  <c r="T709" i="5" s="1"/>
  <c r="B710" i="5"/>
  <c r="B711" i="5"/>
  <c r="B712" i="5"/>
  <c r="B713" i="5"/>
  <c r="T713" i="5" s="1"/>
  <c r="B714" i="5"/>
  <c r="T714" i="5" s="1"/>
  <c r="B715" i="5"/>
  <c r="T715" i="5" s="1"/>
  <c r="B716" i="5"/>
  <c r="T716" i="5" s="1"/>
  <c r="B717" i="5"/>
  <c r="T717" i="5" s="1"/>
  <c r="B718" i="5"/>
  <c r="B719" i="5"/>
  <c r="B720" i="5"/>
  <c r="B721" i="5"/>
  <c r="T721" i="5" s="1"/>
  <c r="B722" i="5"/>
  <c r="T722" i="5" s="1"/>
  <c r="B723" i="5"/>
  <c r="T723" i="5" s="1"/>
  <c r="B724" i="5"/>
  <c r="T724" i="5" s="1"/>
  <c r="B725" i="5"/>
  <c r="T725" i="5" s="1"/>
  <c r="B726" i="5"/>
  <c r="B727" i="5"/>
  <c r="B728" i="5"/>
  <c r="B729" i="5"/>
  <c r="T729" i="5" s="1"/>
  <c r="B730" i="5"/>
  <c r="T730" i="5" s="1"/>
  <c r="B731" i="5"/>
  <c r="T731" i="5" s="1"/>
  <c r="B732" i="5"/>
  <c r="T732" i="5" s="1"/>
  <c r="B733" i="5"/>
  <c r="T733" i="5" s="1"/>
  <c r="B734" i="5"/>
  <c r="B735" i="5"/>
  <c r="T735" i="5" s="1"/>
  <c r="B736" i="5"/>
  <c r="B737" i="5"/>
  <c r="T737" i="5" s="1"/>
  <c r="B738" i="5"/>
  <c r="T738" i="5" s="1"/>
  <c r="B739" i="5"/>
  <c r="T739" i="5" s="1"/>
  <c r="B740" i="5"/>
  <c r="T740" i="5" s="1"/>
  <c r="B741" i="5"/>
  <c r="T741" i="5" s="1"/>
  <c r="B742" i="5"/>
  <c r="B743" i="5"/>
  <c r="T743" i="5" s="1"/>
  <c r="B744" i="5"/>
  <c r="B745" i="5"/>
  <c r="T745" i="5" s="1"/>
  <c r="B746" i="5"/>
  <c r="T746" i="5" s="1"/>
  <c r="B747" i="5"/>
  <c r="T747" i="5" s="1"/>
  <c r="B748" i="5"/>
  <c r="B749" i="5"/>
  <c r="T749" i="5" s="1"/>
  <c r="B750" i="5"/>
  <c r="B751" i="5"/>
  <c r="B752" i="5"/>
  <c r="B753" i="5"/>
  <c r="T753" i="5" s="1"/>
  <c r="B754" i="5"/>
  <c r="T754" i="5" s="1"/>
  <c r="B755" i="5"/>
  <c r="T755" i="5" s="1"/>
  <c r="B756" i="5"/>
  <c r="T756" i="5" s="1"/>
  <c r="B757" i="5"/>
  <c r="T757" i="5" s="1"/>
  <c r="B758" i="5"/>
  <c r="B759" i="5"/>
  <c r="B760" i="5"/>
  <c r="B761" i="5"/>
  <c r="T761" i="5" s="1"/>
  <c r="B762" i="5"/>
  <c r="T762" i="5" s="1"/>
  <c r="B763" i="5"/>
  <c r="T763" i="5" s="1"/>
  <c r="B764" i="5"/>
  <c r="T764" i="5" s="1"/>
  <c r="B765" i="5"/>
  <c r="T765" i="5" s="1"/>
  <c r="B766" i="5"/>
  <c r="B767" i="5"/>
  <c r="T767" i="5" s="1"/>
  <c r="B768" i="5"/>
  <c r="B769" i="5"/>
  <c r="T769" i="5" s="1"/>
  <c r="B770" i="5"/>
  <c r="T770" i="5" s="1"/>
  <c r="B771" i="5"/>
  <c r="T771" i="5" s="1"/>
  <c r="B772" i="5"/>
  <c r="T772" i="5" s="1"/>
  <c r="B773" i="5"/>
  <c r="T773" i="5" s="1"/>
  <c r="B774" i="5"/>
  <c r="B775" i="5"/>
  <c r="T775" i="5" s="1"/>
  <c r="B776" i="5"/>
  <c r="B777" i="5"/>
  <c r="T777" i="5" s="1"/>
  <c r="B778" i="5"/>
  <c r="T778" i="5" s="1"/>
  <c r="B779" i="5"/>
  <c r="T779" i="5" s="1"/>
  <c r="B780" i="5"/>
  <c r="T780" i="5" s="1"/>
  <c r="B781" i="5"/>
  <c r="T781" i="5" s="1"/>
  <c r="B782" i="5"/>
  <c r="B783" i="5"/>
  <c r="T783" i="5" s="1"/>
  <c r="B784" i="5"/>
  <c r="B785" i="5"/>
  <c r="T785" i="5" s="1"/>
  <c r="B786" i="5"/>
  <c r="T786" i="5" s="1"/>
  <c r="B787" i="5"/>
  <c r="T787" i="5" s="1"/>
  <c r="B788" i="5"/>
  <c r="T788" i="5" s="1"/>
  <c r="B789" i="5"/>
  <c r="T789" i="5" s="1"/>
  <c r="B790" i="5"/>
  <c r="B791" i="5"/>
  <c r="S791" i="5" s="1"/>
  <c r="B792" i="5"/>
  <c r="B793" i="5"/>
  <c r="T793" i="5" s="1"/>
  <c r="B794" i="5"/>
  <c r="T794" i="5" s="1"/>
  <c r="B795" i="5"/>
  <c r="T795" i="5" s="1"/>
  <c r="B796" i="5"/>
  <c r="T796" i="5" s="1"/>
  <c r="B797" i="5"/>
  <c r="T797" i="5" s="1"/>
  <c r="B798" i="5"/>
  <c r="B799" i="5"/>
  <c r="B800" i="5"/>
  <c r="B801" i="5"/>
  <c r="T801" i="5" s="1"/>
  <c r="B802" i="5"/>
  <c r="T802" i="5" s="1"/>
  <c r="B803" i="5"/>
  <c r="T803" i="5" s="1"/>
  <c r="B804" i="5"/>
  <c r="T804" i="5" s="1"/>
  <c r="B805" i="5"/>
  <c r="T805" i="5" s="1"/>
  <c r="B806" i="5"/>
  <c r="S806" i="5" s="1"/>
  <c r="B807" i="5"/>
  <c r="T807" i="5" s="1"/>
  <c r="B808" i="5"/>
  <c r="B809" i="5"/>
  <c r="T809" i="5" s="1"/>
  <c r="B810" i="5"/>
  <c r="T810" i="5" s="1"/>
  <c r="B811" i="5"/>
  <c r="T811" i="5" s="1"/>
  <c r="B812" i="5"/>
  <c r="T812" i="5" s="1"/>
  <c r="B813" i="5"/>
  <c r="T813" i="5" s="1"/>
  <c r="B814" i="5"/>
  <c r="B815" i="5"/>
  <c r="T815" i="5" s="1"/>
  <c r="B816" i="5"/>
  <c r="B817" i="5"/>
  <c r="T817" i="5" s="1"/>
  <c r="B818" i="5"/>
  <c r="T818" i="5" s="1"/>
  <c r="B819" i="5"/>
  <c r="T819" i="5" s="1"/>
  <c r="B820" i="5"/>
  <c r="T820" i="5" s="1"/>
  <c r="B821" i="5"/>
  <c r="T821" i="5" s="1"/>
  <c r="B822" i="5"/>
  <c r="B823" i="5"/>
  <c r="B824" i="5"/>
  <c r="B825" i="5"/>
  <c r="T825" i="5" s="1"/>
  <c r="B826" i="5"/>
  <c r="T826" i="5" s="1"/>
  <c r="B827" i="5"/>
  <c r="T827" i="5" s="1"/>
  <c r="B828" i="5"/>
  <c r="T828" i="5" s="1"/>
  <c r="B829" i="5"/>
  <c r="T829" i="5" s="1"/>
  <c r="B830" i="5"/>
  <c r="B831" i="5"/>
  <c r="B832" i="5"/>
  <c r="B833" i="5"/>
  <c r="T833" i="5" s="1"/>
  <c r="B834" i="5"/>
  <c r="T834" i="5" s="1"/>
  <c r="B835" i="5"/>
  <c r="T835" i="5" s="1"/>
  <c r="B836" i="5"/>
  <c r="T836" i="5" s="1"/>
  <c r="B837" i="5"/>
  <c r="T837" i="5" s="1"/>
  <c r="B838" i="5"/>
  <c r="S838" i="5" s="1"/>
  <c r="B839" i="5"/>
  <c r="T839" i="5" s="1"/>
  <c r="B840" i="5"/>
  <c r="B841" i="5"/>
  <c r="T841" i="5" s="1"/>
  <c r="B842" i="5"/>
  <c r="T842" i="5" s="1"/>
  <c r="B843" i="5"/>
  <c r="T843" i="5" s="1"/>
  <c r="B844" i="5"/>
  <c r="B845" i="5"/>
  <c r="T845" i="5" s="1"/>
  <c r="B846" i="5"/>
  <c r="S846" i="5" s="1"/>
  <c r="B847" i="5"/>
  <c r="T847" i="5" s="1"/>
  <c r="B848" i="5"/>
  <c r="B849" i="5"/>
  <c r="T849" i="5" s="1"/>
  <c r="B850" i="5"/>
  <c r="T850" i="5" s="1"/>
  <c r="B851" i="5"/>
  <c r="T851" i="5" s="1"/>
  <c r="B852" i="5"/>
  <c r="B853" i="5"/>
  <c r="T853" i="5" s="1"/>
  <c r="B854" i="5"/>
  <c r="B855" i="5"/>
  <c r="B856" i="5"/>
  <c r="B857" i="5"/>
  <c r="T857" i="5" s="1"/>
  <c r="B858" i="5"/>
  <c r="T858" i="5" s="1"/>
  <c r="B859" i="5"/>
  <c r="T859" i="5" s="1"/>
  <c r="B860" i="5"/>
  <c r="T860" i="5" s="1"/>
  <c r="B861" i="5"/>
  <c r="T861" i="5" s="1"/>
  <c r="B862" i="5"/>
  <c r="B863" i="5"/>
  <c r="T863" i="5" s="1"/>
  <c r="B864" i="5"/>
  <c r="B865" i="5"/>
  <c r="T865" i="5" s="1"/>
  <c r="B866" i="5"/>
  <c r="T866" i="5" s="1"/>
  <c r="B867" i="5"/>
  <c r="T867" i="5" s="1"/>
  <c r="B868" i="5"/>
  <c r="T868" i="5" s="1"/>
  <c r="B869" i="5"/>
  <c r="T869" i="5" s="1"/>
  <c r="B870" i="5"/>
  <c r="B871" i="5"/>
  <c r="T871" i="5" s="1"/>
  <c r="B872" i="5"/>
  <c r="B873" i="5"/>
  <c r="T873" i="5" s="1"/>
  <c r="B874" i="5"/>
  <c r="T874" i="5" s="1"/>
  <c r="B875" i="5"/>
  <c r="T875" i="5" s="1"/>
  <c r="B876" i="5"/>
  <c r="T876" i="5" s="1"/>
  <c r="B877" i="5"/>
  <c r="T877" i="5" s="1"/>
  <c r="B878" i="5"/>
  <c r="S878" i="5" s="1"/>
  <c r="B879" i="5"/>
  <c r="B880" i="5"/>
  <c r="B881" i="5"/>
  <c r="T881" i="5" s="1"/>
  <c r="B882" i="5"/>
  <c r="T882" i="5" s="1"/>
  <c r="B883" i="5"/>
  <c r="T883" i="5" s="1"/>
  <c r="B884" i="5"/>
  <c r="T884" i="5" s="1"/>
  <c r="B885" i="5"/>
  <c r="T885" i="5" s="1"/>
  <c r="B886" i="5"/>
  <c r="B887" i="5"/>
  <c r="B888" i="5"/>
  <c r="B889" i="5"/>
  <c r="T889" i="5" s="1"/>
  <c r="B890" i="5"/>
  <c r="T890" i="5" s="1"/>
  <c r="B891" i="5"/>
  <c r="T891" i="5" s="1"/>
  <c r="B892" i="5"/>
  <c r="T892" i="5" s="1"/>
  <c r="B893" i="5"/>
  <c r="T893" i="5" s="1"/>
  <c r="B894" i="5"/>
  <c r="S894" i="5" s="1"/>
  <c r="B895" i="5"/>
  <c r="S895" i="5" s="1"/>
  <c r="B896" i="5"/>
  <c r="B897" i="5"/>
  <c r="T897" i="5" s="1"/>
  <c r="B898" i="5"/>
  <c r="T898" i="5" s="1"/>
  <c r="B899" i="5"/>
  <c r="T899" i="5" s="1"/>
  <c r="B900" i="5"/>
  <c r="T900" i="5" s="1"/>
  <c r="B901" i="5"/>
  <c r="T901" i="5" s="1"/>
  <c r="B902" i="5"/>
  <c r="B903" i="5"/>
  <c r="T903" i="5" s="1"/>
  <c r="B904" i="5"/>
  <c r="B905" i="5"/>
  <c r="T905" i="5" s="1"/>
  <c r="B906" i="5"/>
  <c r="T906" i="5" s="1"/>
  <c r="B907" i="5"/>
  <c r="T907" i="5" s="1"/>
  <c r="B908" i="5"/>
  <c r="T908" i="5" s="1"/>
  <c r="B909" i="5"/>
  <c r="T909" i="5" s="1"/>
  <c r="B910" i="5"/>
  <c r="B911" i="5"/>
  <c r="B912" i="5"/>
  <c r="B913" i="5"/>
  <c r="T913" i="5" s="1"/>
  <c r="B914" i="5"/>
  <c r="T914" i="5" s="1"/>
  <c r="B915" i="5"/>
  <c r="T915" i="5" s="1"/>
  <c r="B916" i="5"/>
  <c r="B917" i="5"/>
  <c r="T917" i="5" s="1"/>
  <c r="B918" i="5"/>
  <c r="B919" i="5"/>
  <c r="T919" i="5" s="1"/>
  <c r="B920" i="5"/>
  <c r="B921" i="5"/>
  <c r="T921" i="5" s="1"/>
  <c r="B922" i="5"/>
  <c r="T922" i="5" s="1"/>
  <c r="B923" i="5"/>
  <c r="T923" i="5" s="1"/>
  <c r="B924" i="5"/>
  <c r="T924" i="5" s="1"/>
  <c r="B925" i="5"/>
  <c r="T925" i="5" s="1"/>
  <c r="B926" i="5"/>
  <c r="B927" i="5"/>
  <c r="B928" i="5"/>
  <c r="B929" i="5"/>
  <c r="T929" i="5" s="1"/>
  <c r="B930" i="5"/>
  <c r="T930" i="5" s="1"/>
  <c r="B931" i="5"/>
  <c r="T931" i="5" s="1"/>
  <c r="B932" i="5"/>
  <c r="T932" i="5" s="1"/>
  <c r="B933" i="5"/>
  <c r="T933" i="5" s="1"/>
  <c r="B934" i="5"/>
  <c r="B935" i="5"/>
  <c r="T935" i="5" s="1"/>
  <c r="B936" i="5"/>
  <c r="B937" i="5"/>
  <c r="T937" i="5" s="1"/>
  <c r="B938" i="5"/>
  <c r="T938" i="5" s="1"/>
  <c r="B939" i="5"/>
  <c r="T939" i="5" s="1"/>
  <c r="B940" i="5"/>
  <c r="T940" i="5" s="1"/>
  <c r="B941" i="5"/>
  <c r="T941" i="5" s="1"/>
  <c r="B942" i="5"/>
  <c r="B943" i="5"/>
  <c r="S943" i="5" s="1"/>
  <c r="B944" i="5"/>
  <c r="B945" i="5"/>
  <c r="T945" i="5" s="1"/>
  <c r="B946" i="5"/>
  <c r="T946" i="5" s="1"/>
  <c r="B947" i="5"/>
  <c r="T947" i="5" s="1"/>
  <c r="B948" i="5"/>
  <c r="T948" i="5" s="1"/>
  <c r="B949" i="5"/>
  <c r="T949" i="5" s="1"/>
  <c r="B950" i="5"/>
  <c r="B951" i="5"/>
  <c r="B952" i="5"/>
  <c r="B953" i="5"/>
  <c r="T953" i="5" s="1"/>
  <c r="B954" i="5"/>
  <c r="T954" i="5" s="1"/>
  <c r="B955" i="5"/>
  <c r="T955" i="5" s="1"/>
  <c r="B956" i="5"/>
  <c r="T956" i="5" s="1"/>
  <c r="B957" i="5"/>
  <c r="T957" i="5" s="1"/>
  <c r="B958" i="5"/>
  <c r="B959" i="5"/>
  <c r="B960" i="5"/>
  <c r="B961" i="5"/>
  <c r="T961" i="5" s="1"/>
  <c r="B962" i="5"/>
  <c r="T962" i="5" s="1"/>
  <c r="B963" i="5"/>
  <c r="T963" i="5" s="1"/>
  <c r="B964" i="5"/>
  <c r="T964" i="5" s="1"/>
  <c r="B965" i="5"/>
  <c r="T965" i="5" s="1"/>
  <c r="B966" i="5"/>
  <c r="S966" i="5" s="1"/>
  <c r="B967" i="5"/>
  <c r="B968" i="5"/>
  <c r="S968" i="5" s="1"/>
  <c r="B969" i="5"/>
  <c r="T969" i="5" s="1"/>
  <c r="B970" i="5"/>
  <c r="T970" i="5" s="1"/>
  <c r="B971" i="5"/>
  <c r="T971" i="5" s="1"/>
  <c r="B972" i="5"/>
  <c r="T972" i="5" s="1"/>
  <c r="B973" i="5"/>
  <c r="T973" i="5" s="1"/>
  <c r="B974" i="5"/>
  <c r="B975" i="5"/>
  <c r="B976" i="5"/>
  <c r="B977" i="5"/>
  <c r="T977" i="5" s="1"/>
  <c r="B978" i="5"/>
  <c r="T978" i="5" s="1"/>
  <c r="B979" i="5"/>
  <c r="T979" i="5" s="1"/>
  <c r="B980" i="5"/>
  <c r="T980" i="5" s="1"/>
  <c r="B981" i="5"/>
  <c r="T981" i="5" s="1"/>
  <c r="B982" i="5"/>
  <c r="B983" i="5"/>
  <c r="S983" i="5" s="1"/>
  <c r="B984" i="5"/>
  <c r="B985" i="5"/>
  <c r="T985" i="5" s="1"/>
  <c r="B986" i="5"/>
  <c r="T986" i="5" s="1"/>
  <c r="B987" i="5"/>
  <c r="T987" i="5" s="1"/>
  <c r="B988" i="5"/>
  <c r="T988" i="5" s="1"/>
  <c r="B989" i="5"/>
  <c r="T989" i="5" s="1"/>
  <c r="B990" i="5"/>
  <c r="B991" i="5"/>
  <c r="B992" i="5"/>
  <c r="B993" i="5"/>
  <c r="T993" i="5" s="1"/>
  <c r="B994" i="5"/>
  <c r="T994" i="5" s="1"/>
  <c r="B995" i="5"/>
  <c r="T995" i="5" s="1"/>
  <c r="B996" i="5"/>
  <c r="T996" i="5" s="1"/>
  <c r="B997" i="5"/>
  <c r="T997" i="5" s="1"/>
  <c r="B998" i="5"/>
  <c r="B999" i="5"/>
  <c r="T999" i="5" s="1"/>
  <c r="B1000" i="5"/>
  <c r="B1001" i="5"/>
  <c r="T1001" i="5" s="1"/>
  <c r="B1002" i="5"/>
  <c r="T1002" i="5" s="1"/>
  <c r="B1003" i="5"/>
  <c r="T1003" i="5" s="1"/>
  <c r="B1004" i="5"/>
  <c r="T1004" i="5" s="1"/>
  <c r="B1005" i="5"/>
  <c r="T1005" i="5" s="1"/>
  <c r="B1006" i="5"/>
  <c r="B1007" i="5"/>
  <c r="T1007" i="5" s="1"/>
  <c r="B1008" i="5"/>
  <c r="B1009" i="5"/>
  <c r="T1009" i="5" s="1"/>
  <c r="B1010" i="5"/>
  <c r="T1010" i="5" s="1"/>
  <c r="B1011" i="5"/>
  <c r="T1011" i="5" s="1"/>
  <c r="B1012" i="5"/>
  <c r="T1012" i="5" s="1"/>
  <c r="B1013" i="5"/>
  <c r="T1013" i="5" s="1"/>
  <c r="B1014" i="5"/>
  <c r="B1015" i="5"/>
  <c r="B1016" i="5"/>
  <c r="B1017" i="5"/>
  <c r="T1017" i="5" s="1"/>
  <c r="B1018" i="5"/>
  <c r="T1018" i="5" s="1"/>
  <c r="B1019" i="5"/>
  <c r="T1019" i="5" s="1"/>
  <c r="B1020" i="5"/>
  <c r="T1020" i="5" s="1"/>
  <c r="B1021" i="5"/>
  <c r="T1021" i="5" s="1"/>
  <c r="B1022" i="5"/>
  <c r="B1023" i="5"/>
  <c r="B1024" i="5"/>
  <c r="B1025" i="5"/>
  <c r="T1025" i="5" s="1"/>
  <c r="B1026" i="5"/>
  <c r="T1026" i="5" s="1"/>
  <c r="B1027" i="5"/>
  <c r="T1027" i="5" s="1"/>
  <c r="B1028" i="5"/>
  <c r="B1029" i="5"/>
  <c r="T1029" i="5" s="1"/>
  <c r="B1030" i="5"/>
  <c r="B1031" i="5"/>
  <c r="T1031" i="5" s="1"/>
  <c r="B1032" i="5"/>
  <c r="B1033" i="5"/>
  <c r="T1033" i="5" s="1"/>
  <c r="B1034" i="5"/>
  <c r="T1034" i="5" s="1"/>
  <c r="B1035" i="5"/>
  <c r="T1035" i="5" s="1"/>
  <c r="B1036" i="5"/>
  <c r="T1036" i="5" s="1"/>
  <c r="B1037" i="5"/>
  <c r="T1037" i="5" s="1"/>
  <c r="B1038" i="5"/>
  <c r="B1039" i="5"/>
  <c r="B1040" i="5"/>
  <c r="B1041" i="5"/>
  <c r="T1041" i="5" s="1"/>
  <c r="B1042" i="5"/>
  <c r="T1042" i="5" s="1"/>
  <c r="B1043" i="5"/>
  <c r="T1043" i="5" s="1"/>
  <c r="B1044" i="5"/>
  <c r="T1044" i="5" s="1"/>
  <c r="B1045" i="5"/>
  <c r="T1045" i="5" s="1"/>
  <c r="B1046" i="5"/>
  <c r="B1047" i="5"/>
  <c r="T1047" i="5" s="1"/>
  <c r="B1048" i="5"/>
  <c r="B1049" i="5"/>
  <c r="T1049" i="5" s="1"/>
  <c r="B1050" i="5"/>
  <c r="T1050" i="5" s="1"/>
  <c r="B1051" i="5"/>
  <c r="T1051" i="5" s="1"/>
  <c r="B1052" i="5"/>
  <c r="T1052" i="5" s="1"/>
  <c r="B1053" i="5"/>
  <c r="T1053" i="5" s="1"/>
  <c r="B1054" i="5"/>
  <c r="B1055" i="5"/>
  <c r="T1055" i="5" s="1"/>
  <c r="B1056" i="5"/>
  <c r="B1057" i="5"/>
  <c r="T1057" i="5" s="1"/>
  <c r="B1058" i="5"/>
  <c r="T1058" i="5" s="1"/>
  <c r="B1059" i="5"/>
  <c r="T1059" i="5" s="1"/>
  <c r="B1060" i="5"/>
  <c r="T1060" i="5" s="1"/>
  <c r="B1061" i="5"/>
  <c r="T1061" i="5" s="1"/>
  <c r="B1062" i="5"/>
  <c r="B1063" i="5"/>
  <c r="B1064" i="5"/>
  <c r="B1065" i="5"/>
  <c r="T1065" i="5" s="1"/>
  <c r="B1066" i="5"/>
  <c r="T1066" i="5" s="1"/>
  <c r="B1067" i="5"/>
  <c r="T1067" i="5" s="1"/>
  <c r="B1068" i="5"/>
  <c r="T1068" i="5" s="1"/>
  <c r="B1069" i="5"/>
  <c r="T1069" i="5" s="1"/>
  <c r="B1070" i="5"/>
  <c r="B1071" i="5"/>
  <c r="B1072" i="5"/>
  <c r="B1073" i="5"/>
  <c r="T1073" i="5" s="1"/>
  <c r="B1074" i="5"/>
  <c r="T1074" i="5" s="1"/>
  <c r="B1075" i="5"/>
  <c r="T1075" i="5" s="1"/>
  <c r="B1076" i="5"/>
  <c r="T1076" i="5" s="1"/>
  <c r="B1077" i="5"/>
  <c r="T1077" i="5" s="1"/>
  <c r="B1078" i="5"/>
  <c r="B1079" i="5"/>
  <c r="B1080" i="5"/>
  <c r="B1081" i="5"/>
  <c r="T1081" i="5" s="1"/>
  <c r="B1082" i="5"/>
  <c r="T1082" i="5" s="1"/>
  <c r="B1083" i="5"/>
  <c r="T1083" i="5" s="1"/>
  <c r="B1084" i="5"/>
  <c r="B1085" i="5"/>
  <c r="T1085" i="5" s="1"/>
  <c r="B1086" i="5"/>
  <c r="B1087" i="5"/>
  <c r="T1087" i="5" s="1"/>
  <c r="B1088" i="5"/>
  <c r="B1089" i="5"/>
  <c r="T1089" i="5" s="1"/>
  <c r="B1090" i="5"/>
  <c r="T1090" i="5" s="1"/>
  <c r="B1091" i="5"/>
  <c r="T1091" i="5" s="1"/>
  <c r="B1092" i="5"/>
  <c r="T1092" i="5" s="1"/>
  <c r="B1093" i="5"/>
  <c r="T1093" i="5" s="1"/>
  <c r="B1094" i="5"/>
  <c r="B1095" i="5"/>
  <c r="B1096" i="5"/>
  <c r="B1097" i="5"/>
  <c r="T1097" i="5" s="1"/>
  <c r="B1098" i="5"/>
  <c r="T1098" i="5" s="1"/>
  <c r="B1099" i="5"/>
  <c r="T1099" i="5" s="1"/>
  <c r="B1100" i="5"/>
  <c r="T1100" i="5" s="1"/>
  <c r="B1101" i="5"/>
  <c r="T1101" i="5" s="1"/>
  <c r="B1102" i="5"/>
  <c r="B1103" i="5"/>
  <c r="T1103" i="5" s="1"/>
  <c r="B1104" i="5"/>
  <c r="B1105" i="5"/>
  <c r="T1105" i="5" s="1"/>
  <c r="B1106" i="5"/>
  <c r="T1106" i="5" s="1"/>
  <c r="B1107" i="5"/>
  <c r="T1107" i="5" s="1"/>
  <c r="B1108" i="5"/>
  <c r="T1108" i="5" s="1"/>
  <c r="B1109" i="5"/>
  <c r="T1109" i="5" s="1"/>
  <c r="B1110" i="5"/>
  <c r="B1111" i="5"/>
  <c r="B1112" i="5"/>
  <c r="B1113" i="5"/>
  <c r="T1113" i="5" s="1"/>
  <c r="B1114" i="5"/>
  <c r="T1114" i="5" s="1"/>
  <c r="B1115" i="5"/>
  <c r="T1115" i="5" s="1"/>
  <c r="B1116" i="5"/>
  <c r="T1116" i="5" s="1"/>
  <c r="B1117" i="5"/>
  <c r="T1117" i="5" s="1"/>
  <c r="B1118" i="5"/>
  <c r="B1119" i="5"/>
  <c r="B1120" i="5"/>
  <c r="B1121" i="5"/>
  <c r="T1121" i="5" s="1"/>
  <c r="B1122" i="5"/>
  <c r="T1122" i="5" s="1"/>
  <c r="B1123" i="5"/>
  <c r="T1123" i="5" s="1"/>
  <c r="B1124" i="5"/>
  <c r="T1124" i="5" s="1"/>
  <c r="B1125" i="5"/>
  <c r="T1125" i="5" s="1"/>
  <c r="B1126" i="5"/>
  <c r="B1127" i="5"/>
  <c r="B1128" i="5"/>
  <c r="B1129" i="5"/>
  <c r="T1129" i="5" s="1"/>
  <c r="B1130" i="5"/>
  <c r="T1130" i="5" s="1"/>
  <c r="B1131" i="5"/>
  <c r="T1131" i="5" s="1"/>
  <c r="B1132" i="5"/>
  <c r="T1132" i="5" s="1"/>
  <c r="B1133" i="5"/>
  <c r="T1133" i="5" s="1"/>
  <c r="B1134" i="5"/>
  <c r="T1134" i="5" s="1"/>
  <c r="B1135" i="5"/>
  <c r="T1135" i="5" s="1"/>
  <c r="B1136" i="5"/>
  <c r="B1137" i="5"/>
  <c r="T1137" i="5" s="1"/>
  <c r="B1138" i="5"/>
  <c r="T1138" i="5" s="1"/>
  <c r="B1139" i="5"/>
  <c r="T1139" i="5" s="1"/>
  <c r="B1140" i="5"/>
  <c r="T1140" i="5" s="1"/>
  <c r="B1141" i="5"/>
  <c r="T1141" i="5" s="1"/>
  <c r="B1142" i="5"/>
  <c r="T1142" i="5" s="1"/>
  <c r="B1143" i="5"/>
  <c r="T1143" i="5" s="1"/>
  <c r="B1144" i="5"/>
  <c r="B1145" i="5"/>
  <c r="T1145" i="5" s="1"/>
  <c r="B1146" i="5"/>
  <c r="T1146" i="5" s="1"/>
  <c r="B1147" i="5"/>
  <c r="T1147" i="5" s="1"/>
  <c r="B1148" i="5"/>
  <c r="T1148" i="5" s="1"/>
  <c r="B1149" i="5"/>
  <c r="T1149" i="5" s="1"/>
  <c r="B1150" i="5"/>
  <c r="B1151" i="5"/>
  <c r="T1151" i="5" s="1"/>
  <c r="B1152" i="5"/>
  <c r="B1153" i="5"/>
  <c r="T1153" i="5" s="1"/>
  <c r="B1154" i="5"/>
  <c r="T1154" i="5" s="1"/>
  <c r="B1155" i="5"/>
  <c r="T1155" i="5" s="1"/>
  <c r="B1156" i="5"/>
  <c r="T1156" i="5" s="1"/>
  <c r="B1157" i="5"/>
  <c r="T1157" i="5" s="1"/>
  <c r="B1158" i="5"/>
  <c r="B1159" i="5"/>
  <c r="T1159" i="5" s="1"/>
  <c r="B1160" i="5"/>
  <c r="T1160" i="5" s="1"/>
  <c r="B1161" i="5"/>
  <c r="T1161" i="5" s="1"/>
  <c r="B1162" i="5"/>
  <c r="T1162" i="5" s="1"/>
  <c r="B1163" i="5"/>
  <c r="T1163" i="5" s="1"/>
  <c r="B1164" i="5"/>
  <c r="B1165" i="5"/>
  <c r="T1165" i="5" s="1"/>
  <c r="B1166" i="5"/>
  <c r="T1166" i="5" s="1"/>
  <c r="B1167" i="5"/>
  <c r="B1168" i="5"/>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B1183" i="5"/>
  <c r="S1183" i="5" s="1"/>
  <c r="B1184" i="5"/>
  <c r="S1184" i="5" s="1"/>
  <c r="B1185" i="5"/>
  <c r="T1185" i="5" s="1"/>
  <c r="B1186" i="5"/>
  <c r="T1186" i="5" s="1"/>
  <c r="B1187" i="5"/>
  <c r="T1187" i="5" s="1"/>
  <c r="B1188" i="5"/>
  <c r="T1188" i="5" s="1"/>
  <c r="B1189" i="5"/>
  <c r="T1189" i="5" s="1"/>
  <c r="B1190" i="5"/>
  <c r="B1191" i="5"/>
  <c r="T1191" i="5" s="1"/>
  <c r="B1192" i="5"/>
  <c r="T1192" i="5" s="1"/>
  <c r="B1193" i="5"/>
  <c r="T1193" i="5" s="1"/>
  <c r="B1194" i="5"/>
  <c r="T1194" i="5" s="1"/>
  <c r="B1195" i="5"/>
  <c r="T1195" i="5" s="1"/>
  <c r="B1196" i="5"/>
  <c r="T1196" i="5" s="1"/>
  <c r="B1197" i="5"/>
  <c r="T1197" i="5" s="1"/>
  <c r="B1198" i="5"/>
  <c r="T1198" i="5" s="1"/>
  <c r="B1199" i="5"/>
  <c r="B1200" i="5"/>
  <c r="S1200" i="5" s="1"/>
  <c r="B1201" i="5"/>
  <c r="T1201" i="5" s="1"/>
  <c r="B1202" i="5"/>
  <c r="T1202" i="5" s="1"/>
  <c r="B1203" i="5"/>
  <c r="T1203" i="5" s="1"/>
  <c r="B1204" i="5"/>
  <c r="T1204" i="5" s="1"/>
  <c r="B1205" i="5"/>
  <c r="T1205" i="5" s="1"/>
  <c r="B1206" i="5"/>
  <c r="S1206" i="5" s="1"/>
  <c r="B1207" i="5"/>
  <c r="B1208" i="5"/>
  <c r="T1208" i="5" s="1"/>
  <c r="B1209" i="5"/>
  <c r="T1209" i="5" s="1"/>
  <c r="B1210" i="5"/>
  <c r="T1210" i="5" s="1"/>
  <c r="B1211" i="5"/>
  <c r="T1211" i="5" s="1"/>
  <c r="B1212" i="5"/>
  <c r="B1213" i="5"/>
  <c r="T1213" i="5" s="1"/>
  <c r="B1214" i="5"/>
  <c r="B1215" i="5"/>
  <c r="T1215" i="5" s="1"/>
  <c r="B1216" i="5"/>
  <c r="S1216" i="5" s="1"/>
  <c r="B1217" i="5"/>
  <c r="T1217" i="5" s="1"/>
  <c r="B1218" i="5"/>
  <c r="T1218" i="5" s="1"/>
  <c r="B1219" i="5"/>
  <c r="T1219" i="5" s="1"/>
  <c r="B1220" i="5"/>
  <c r="T1220" i="5" s="1"/>
  <c r="B1221" i="5"/>
  <c r="T1221" i="5" s="1"/>
  <c r="B1222" i="5"/>
  <c r="B1223" i="5"/>
  <c r="B1224" i="5"/>
  <c r="T1224" i="5" s="1"/>
  <c r="B1225" i="5"/>
  <c r="T1225" i="5" s="1"/>
  <c r="B1226" i="5"/>
  <c r="T1226" i="5" s="1"/>
  <c r="B1227" i="5"/>
  <c r="T1227" i="5" s="1"/>
  <c r="B1228" i="5"/>
  <c r="B1229" i="5"/>
  <c r="T1229" i="5" s="1"/>
  <c r="B1230" i="5"/>
  <c r="T1230" i="5" s="1"/>
  <c r="B1231" i="5"/>
  <c r="T1231" i="5" s="1"/>
  <c r="B1232" i="5"/>
  <c r="B1233" i="5"/>
  <c r="T1233" i="5" s="1"/>
  <c r="B1234" i="5"/>
  <c r="T1234" i="5" s="1"/>
  <c r="B1235" i="5"/>
  <c r="T1235" i="5" s="1"/>
  <c r="B1236" i="5"/>
  <c r="B1237" i="5"/>
  <c r="T1237" i="5" s="1"/>
  <c r="B1238" i="5"/>
  <c r="T1238" i="5" s="1"/>
  <c r="B1239" i="5"/>
  <c r="B1240" i="5"/>
  <c r="B1241" i="5"/>
  <c r="T1241" i="5" s="1"/>
  <c r="B1242" i="5"/>
  <c r="T1242" i="5" s="1"/>
  <c r="B1243" i="5"/>
  <c r="T1243" i="5" s="1"/>
  <c r="B1244" i="5"/>
  <c r="B1245" i="5"/>
  <c r="T1245" i="5" s="1"/>
  <c r="B1246" i="5"/>
  <c r="B1247" i="5"/>
  <c r="T1247" i="5" s="1"/>
  <c r="B1248" i="5"/>
  <c r="S1248" i="5" s="1"/>
  <c r="B1249" i="5"/>
  <c r="T1249" i="5" s="1"/>
  <c r="B1250" i="5"/>
  <c r="T1250" i="5" s="1"/>
  <c r="B1251" i="5"/>
  <c r="T1251" i="5" s="1"/>
  <c r="B1252" i="5"/>
  <c r="T1252" i="5" s="1"/>
  <c r="B1253" i="5"/>
  <c r="T1253" i="5" s="1"/>
  <c r="B1254" i="5"/>
  <c r="B1255" i="5"/>
  <c r="B1256" i="5"/>
  <c r="B1257" i="5"/>
  <c r="T1257" i="5" s="1"/>
  <c r="B1258" i="5"/>
  <c r="T1258" i="5" s="1"/>
  <c r="B1259" i="5"/>
  <c r="T1259" i="5" s="1"/>
  <c r="B1260" i="5"/>
  <c r="T1260" i="5" s="1"/>
  <c r="B1261" i="5"/>
  <c r="T1261" i="5" s="1"/>
  <c r="B1262" i="5"/>
  <c r="B1263" i="5"/>
  <c r="B1264" i="5"/>
  <c r="B1265" i="5"/>
  <c r="T1265" i="5" s="1"/>
  <c r="B1266" i="5"/>
  <c r="T1266" i="5" s="1"/>
  <c r="B1267" i="5"/>
  <c r="T1267" i="5" s="1"/>
  <c r="B1268" i="5"/>
  <c r="T1268" i="5" s="1"/>
  <c r="B1269" i="5"/>
  <c r="T1269" i="5" s="1"/>
  <c r="B1270" i="5"/>
  <c r="B1271" i="5"/>
  <c r="T1271" i="5" s="1"/>
  <c r="B1272" i="5"/>
  <c r="B1273" i="5"/>
  <c r="T1273" i="5" s="1"/>
  <c r="B1274" i="5"/>
  <c r="T1274" i="5" s="1"/>
  <c r="B1275" i="5"/>
  <c r="T1275" i="5" s="1"/>
  <c r="B1276" i="5"/>
  <c r="B1277" i="5"/>
  <c r="T1277" i="5" s="1"/>
  <c r="B1278" i="5"/>
  <c r="B1279" i="5"/>
  <c r="T1279" i="5" s="1"/>
  <c r="B1280" i="5"/>
  <c r="B1281" i="5"/>
  <c r="T1281" i="5" s="1"/>
  <c r="B1282" i="5"/>
  <c r="T1282" i="5" s="1"/>
  <c r="B1283" i="5"/>
  <c r="T1283" i="5" s="1"/>
  <c r="B1284" i="5"/>
  <c r="T1284" i="5" s="1"/>
  <c r="B1285" i="5"/>
  <c r="T1285" i="5" s="1"/>
  <c r="B1286" i="5"/>
  <c r="T1286" i="5" s="1"/>
  <c r="B1287" i="5"/>
  <c r="T1287" i="5" s="1"/>
  <c r="B1288" i="5"/>
  <c r="B1289" i="5"/>
  <c r="T1289" i="5" s="1"/>
  <c r="B1290" i="5"/>
  <c r="T1290" i="5" s="1"/>
  <c r="B1291" i="5"/>
  <c r="T1291" i="5" s="1"/>
  <c r="B1292" i="5"/>
  <c r="T1292" i="5" s="1"/>
  <c r="B1293" i="5"/>
  <c r="T1293" i="5" s="1"/>
  <c r="B1294" i="5"/>
  <c r="S1294" i="5" s="1"/>
  <c r="B1295" i="5"/>
  <c r="B1296" i="5"/>
  <c r="B1297" i="5"/>
  <c r="T1297" i="5" s="1"/>
  <c r="B1298" i="5"/>
  <c r="T1298" i="5" s="1"/>
  <c r="B1299" i="5"/>
  <c r="T1299" i="5" s="1"/>
  <c r="B1300" i="5"/>
  <c r="T1300" i="5" s="1"/>
  <c r="B1301" i="5"/>
  <c r="T1301" i="5" s="1"/>
  <c r="B1302" i="5"/>
  <c r="T1302" i="5" s="1"/>
  <c r="B1303" i="5"/>
  <c r="T1303" i="5" s="1"/>
  <c r="B1304" i="5"/>
  <c r="B1305" i="5"/>
  <c r="T1305" i="5" s="1"/>
  <c r="B1306" i="5"/>
  <c r="T1306" i="5" s="1"/>
  <c r="B1307" i="5"/>
  <c r="T1307" i="5" s="1"/>
  <c r="B1308" i="5"/>
  <c r="B1309" i="5"/>
  <c r="T1309" i="5" s="1"/>
  <c r="B1310" i="5"/>
  <c r="B1311" i="5"/>
  <c r="T1311" i="5" s="1"/>
  <c r="B1312" i="5"/>
  <c r="B1313" i="5"/>
  <c r="T1313" i="5" s="1"/>
  <c r="B1314" i="5"/>
  <c r="T1314" i="5" s="1"/>
  <c r="B1315" i="5"/>
  <c r="T1315" i="5" s="1"/>
  <c r="B1316" i="5"/>
  <c r="B1317" i="5"/>
  <c r="T1317" i="5" s="1"/>
  <c r="B1318" i="5"/>
  <c r="B1319" i="5"/>
  <c r="B1320" i="5"/>
  <c r="B1321" i="5"/>
  <c r="T1321" i="5" s="1"/>
  <c r="B1322" i="5"/>
  <c r="T1322" i="5" s="1"/>
  <c r="B1323" i="5"/>
  <c r="T1323" i="5" s="1"/>
  <c r="B1324" i="5"/>
  <c r="T1324" i="5" s="1"/>
  <c r="B1325" i="5"/>
  <c r="T1325" i="5" s="1"/>
  <c r="B1326" i="5"/>
  <c r="B1327" i="5"/>
  <c r="T1327" i="5" s="1"/>
  <c r="B1328" i="5"/>
  <c r="B1329" i="5"/>
  <c r="T1329" i="5" s="1"/>
  <c r="B1330" i="5"/>
  <c r="T1330" i="5" s="1"/>
  <c r="B1331" i="5"/>
  <c r="T1331" i="5" s="1"/>
  <c r="B1332" i="5"/>
  <c r="T1332" i="5" s="1"/>
  <c r="B1333" i="5"/>
  <c r="T1333" i="5" s="1"/>
  <c r="B1334" i="5"/>
  <c r="B1335" i="5"/>
  <c r="B1336" i="5"/>
  <c r="B1337" i="5"/>
  <c r="T1337" i="5" s="1"/>
  <c r="B1338" i="5"/>
  <c r="T1338" i="5" s="1"/>
  <c r="B1339" i="5"/>
  <c r="T1339" i="5" s="1"/>
  <c r="B1340" i="5"/>
  <c r="T1340" i="5" s="1"/>
  <c r="B1341" i="5"/>
  <c r="T1341" i="5" s="1"/>
  <c r="B1342" i="5"/>
  <c r="B1343" i="5"/>
  <c r="T1343" i="5" s="1"/>
  <c r="B1344" i="5"/>
  <c r="B1345" i="5"/>
  <c r="T1345" i="5" s="1"/>
  <c r="B1346" i="5"/>
  <c r="T1346" i="5" s="1"/>
  <c r="B1347" i="5"/>
  <c r="T1347" i="5" s="1"/>
  <c r="B1348" i="5"/>
  <c r="T1348" i="5" s="1"/>
  <c r="B1349" i="5"/>
  <c r="T1349" i="5" s="1"/>
  <c r="B1350" i="5"/>
  <c r="B1351" i="5"/>
  <c r="B1352" i="5"/>
  <c r="B1353" i="5"/>
  <c r="T1353" i="5" s="1"/>
  <c r="B1354" i="5"/>
  <c r="T1354" i="5" s="1"/>
  <c r="B1355" i="5"/>
  <c r="T1355" i="5" s="1"/>
  <c r="B1356" i="5"/>
  <c r="T1356" i="5" s="1"/>
  <c r="B1357" i="5"/>
  <c r="T1357" i="5" s="1"/>
  <c r="B1358" i="5"/>
  <c r="B1359" i="5"/>
  <c r="B1360" i="5"/>
  <c r="S1360" i="5" s="1"/>
  <c r="B1361" i="5"/>
  <c r="T1361" i="5" s="1"/>
  <c r="B1362" i="5"/>
  <c r="T1362" i="5" s="1"/>
  <c r="B1363" i="5"/>
  <c r="T1363" i="5" s="1"/>
  <c r="B1364" i="5"/>
  <c r="T1364" i="5" s="1"/>
  <c r="B1365" i="5"/>
  <c r="T1365" i="5" s="1"/>
  <c r="B1366" i="5"/>
  <c r="B1367" i="5"/>
  <c r="T1367" i="5" s="1"/>
  <c r="B1368" i="5"/>
  <c r="B1369" i="5"/>
  <c r="T1369" i="5" s="1"/>
  <c r="B1370" i="5"/>
  <c r="T1370" i="5" s="1"/>
  <c r="B1371" i="5"/>
  <c r="T1371" i="5" s="1"/>
  <c r="B1372" i="5"/>
  <c r="T1372" i="5" s="1"/>
  <c r="B1373" i="5"/>
  <c r="T1373" i="5" s="1"/>
  <c r="B1374" i="5"/>
  <c r="B1375" i="5"/>
  <c r="B1376" i="5"/>
  <c r="B1377" i="5"/>
  <c r="T1377" i="5" s="1"/>
  <c r="B1378" i="5"/>
  <c r="T1378" i="5" s="1"/>
  <c r="B1379" i="5"/>
  <c r="T1379" i="5" s="1"/>
  <c r="B1380" i="5"/>
  <c r="T1380" i="5" s="1"/>
  <c r="B1381" i="5"/>
  <c r="T1381" i="5" s="1"/>
  <c r="B1382" i="5"/>
  <c r="B1383" i="5"/>
  <c r="T1383" i="5" s="1"/>
  <c r="B1384" i="5"/>
  <c r="B1385" i="5"/>
  <c r="T1385" i="5" s="1"/>
  <c r="B1386" i="5"/>
  <c r="T1386" i="5" s="1"/>
  <c r="B1387" i="5"/>
  <c r="T1387" i="5" s="1"/>
  <c r="B1388" i="5"/>
  <c r="T1388" i="5" s="1"/>
  <c r="B1389" i="5"/>
  <c r="T1389" i="5" s="1"/>
  <c r="B1390" i="5"/>
  <c r="B1391" i="5"/>
  <c r="B1392" i="5"/>
  <c r="B1393" i="5"/>
  <c r="T1393" i="5" s="1"/>
  <c r="B1394" i="5"/>
  <c r="T1394" i="5" s="1"/>
  <c r="B1395" i="5"/>
  <c r="T1395" i="5" s="1"/>
  <c r="B1396" i="5"/>
  <c r="T1396" i="5" s="1"/>
  <c r="B1397" i="5"/>
  <c r="T1397" i="5" s="1"/>
  <c r="B1398" i="5"/>
  <c r="B1399" i="5"/>
  <c r="T1399" i="5" s="1"/>
  <c r="B1400" i="5"/>
  <c r="T1400" i="5" s="1"/>
  <c r="B1401" i="5"/>
  <c r="T1401" i="5" s="1"/>
  <c r="B1402" i="5"/>
  <c r="T1402" i="5" s="1"/>
  <c r="B1403" i="5"/>
  <c r="T1403" i="5" s="1"/>
  <c r="B1404" i="5"/>
  <c r="T1404" i="5" s="1"/>
  <c r="B1405" i="5"/>
  <c r="T1405" i="5" s="1"/>
  <c r="B1406" i="5"/>
  <c r="B1407" i="5"/>
  <c r="B1408" i="5"/>
  <c r="T1408" i="5" s="1"/>
  <c r="B1409" i="5"/>
  <c r="T1409" i="5" s="1"/>
  <c r="B1410" i="5"/>
  <c r="T1410" i="5" s="1"/>
  <c r="B1411" i="5"/>
  <c r="T1411" i="5" s="1"/>
  <c r="B1412" i="5"/>
  <c r="T1412" i="5" s="1"/>
  <c r="B1413" i="5"/>
  <c r="T1413" i="5" s="1"/>
  <c r="B1414" i="5"/>
  <c r="B1415" i="5"/>
  <c r="T1415" i="5" s="1"/>
  <c r="B1416" i="5"/>
  <c r="S1416" i="5" s="1"/>
  <c r="B1417" i="5"/>
  <c r="T1417" i="5" s="1"/>
  <c r="B1418" i="5"/>
  <c r="T1418" i="5" s="1"/>
  <c r="B1419" i="5"/>
  <c r="T1419" i="5" s="1"/>
  <c r="B1420" i="5"/>
  <c r="T1420" i="5" s="1"/>
  <c r="B1421" i="5"/>
  <c r="T1421" i="5" s="1"/>
  <c r="B1422" i="5"/>
  <c r="B1423" i="5"/>
  <c r="T1423" i="5" s="1"/>
  <c r="B1424" i="5"/>
  <c r="T1424" i="5" s="1"/>
  <c r="B1425" i="5"/>
  <c r="T1425" i="5" s="1"/>
  <c r="B1426" i="5"/>
  <c r="T1426" i="5" s="1"/>
  <c r="B1427" i="5"/>
  <c r="T1427" i="5" s="1"/>
  <c r="B1428" i="5"/>
  <c r="T1428" i="5" s="1"/>
  <c r="B1429" i="5"/>
  <c r="T1429" i="5" s="1"/>
  <c r="B1430" i="5"/>
  <c r="B1431" i="5"/>
  <c r="B1432" i="5"/>
  <c r="T1432" i="5" s="1"/>
  <c r="B1433" i="5"/>
  <c r="T1433" i="5" s="1"/>
  <c r="B1434" i="5"/>
  <c r="T1434" i="5" s="1"/>
  <c r="B1435" i="5"/>
  <c r="T1435" i="5" s="1"/>
  <c r="B1436" i="5"/>
  <c r="T1436" i="5" s="1"/>
  <c r="B1437" i="5"/>
  <c r="T1437" i="5" s="1"/>
  <c r="B1438" i="5"/>
  <c r="B1439" i="5"/>
  <c r="B1440" i="5"/>
  <c r="T1440" i="5" s="1"/>
  <c r="B1441" i="5"/>
  <c r="T1441" i="5" s="1"/>
  <c r="B1442" i="5"/>
  <c r="T1442" i="5" s="1"/>
  <c r="B1443" i="5"/>
  <c r="T1443" i="5" s="1"/>
  <c r="B1444" i="5"/>
  <c r="T1444" i="5" s="1"/>
  <c r="B1445" i="5"/>
  <c r="T1445" i="5" s="1"/>
  <c r="B1446" i="5"/>
  <c r="T1446" i="5" s="1"/>
  <c r="B1447" i="5"/>
  <c r="B1448" i="5"/>
  <c r="B1449" i="5"/>
  <c r="T1449" i="5" s="1"/>
  <c r="B1450" i="5"/>
  <c r="T1450" i="5" s="1"/>
  <c r="B1451" i="5"/>
  <c r="T1451" i="5" s="1"/>
  <c r="B1452" i="5"/>
  <c r="T1452" i="5" s="1"/>
  <c r="B1453" i="5"/>
  <c r="T1453" i="5" s="1"/>
  <c r="B1454" i="5"/>
  <c r="B1455" i="5"/>
  <c r="T1455" i="5" s="1"/>
  <c r="B1456" i="5"/>
  <c r="B1457" i="5"/>
  <c r="T1457" i="5" s="1"/>
  <c r="B1458" i="5"/>
  <c r="T1458" i="5" s="1"/>
  <c r="B1459" i="5"/>
  <c r="T1459" i="5" s="1"/>
  <c r="B1460" i="5"/>
  <c r="T1460" i="5" s="1"/>
  <c r="B1461" i="5"/>
  <c r="T1461" i="5" s="1"/>
  <c r="B1462" i="5"/>
  <c r="T1462" i="5" s="1"/>
  <c r="B1463" i="5"/>
  <c r="T1463" i="5" s="1"/>
  <c r="B1464" i="5"/>
  <c r="B1465" i="5"/>
  <c r="T1465" i="5" s="1"/>
  <c r="B1466" i="5"/>
  <c r="T1466" i="5" s="1"/>
  <c r="B1467" i="5"/>
  <c r="T1467" i="5" s="1"/>
  <c r="B1468" i="5"/>
  <c r="T1468" i="5" s="1"/>
  <c r="B1469" i="5"/>
  <c r="T1469" i="5" s="1"/>
  <c r="B1470" i="5"/>
  <c r="B1471" i="5"/>
  <c r="B1472" i="5"/>
  <c r="T1472" i="5" s="1"/>
  <c r="B1473" i="5"/>
  <c r="T1473" i="5" s="1"/>
  <c r="B1474" i="5"/>
  <c r="T1474" i="5" s="1"/>
  <c r="B1475" i="5"/>
  <c r="T1475" i="5" s="1"/>
  <c r="B1476" i="5"/>
  <c r="T1476" i="5" s="1"/>
  <c r="B1477" i="5"/>
  <c r="T1477" i="5" s="1"/>
  <c r="B1478" i="5"/>
  <c r="T1478" i="5" s="1"/>
  <c r="B1479" i="5"/>
  <c r="B1480" i="5"/>
  <c r="B1481" i="5"/>
  <c r="T1481" i="5" s="1"/>
  <c r="B1482" i="5"/>
  <c r="T1482" i="5" s="1"/>
  <c r="B1483" i="5"/>
  <c r="T1483" i="5" s="1"/>
  <c r="B1484" i="5"/>
  <c r="T1484" i="5" s="1"/>
  <c r="B1485" i="5"/>
  <c r="T1485" i="5" s="1"/>
  <c r="B1486" i="5"/>
  <c r="T1486" i="5" s="1"/>
  <c r="B1487" i="5"/>
  <c r="B1488" i="5"/>
  <c r="T1488" i="5" s="1"/>
  <c r="B1489" i="5"/>
  <c r="T1489" i="5" s="1"/>
  <c r="B1490" i="5"/>
  <c r="T1490" i="5" s="1"/>
  <c r="B1491" i="5"/>
  <c r="T1491" i="5" s="1"/>
  <c r="B1492" i="5"/>
  <c r="T1492" i="5" s="1"/>
  <c r="B1493" i="5"/>
  <c r="T1493" i="5" s="1"/>
  <c r="B1494" i="5"/>
  <c r="T1494" i="5" s="1"/>
  <c r="B1495" i="5"/>
  <c r="B1496" i="5"/>
  <c r="B1497" i="5"/>
  <c r="T1497" i="5" s="1"/>
  <c r="B1498" i="5"/>
  <c r="T1498" i="5" s="1"/>
  <c r="B1499" i="5"/>
  <c r="T1499" i="5" s="1"/>
  <c r="B1500" i="5"/>
  <c r="T1500" i="5" s="1"/>
  <c r="B1501" i="5"/>
  <c r="T1501" i="5" s="1"/>
  <c r="B1502" i="5"/>
  <c r="T1502" i="5" s="1"/>
  <c r="B1503" i="5"/>
  <c r="B1504" i="5"/>
  <c r="T1504" i="5" s="1"/>
  <c r="B1505" i="5"/>
  <c r="T1505" i="5" s="1"/>
  <c r="B1506" i="5"/>
  <c r="T1506" i="5" s="1"/>
  <c r="B1507" i="5"/>
  <c r="T1507" i="5" s="1"/>
  <c r="B1508" i="5"/>
  <c r="T1508" i="5" s="1"/>
  <c r="B1509" i="5"/>
  <c r="T1509" i="5" s="1"/>
  <c r="B1510" i="5"/>
  <c r="T1510" i="5" s="1"/>
  <c r="B1511" i="5"/>
  <c r="B1512" i="5"/>
  <c r="B1513" i="5"/>
  <c r="T1513" i="5" s="1"/>
  <c r="B1514" i="5"/>
  <c r="T1514" i="5" s="1"/>
  <c r="B1515" i="5"/>
  <c r="T1515" i="5" s="1"/>
  <c r="B1516" i="5"/>
  <c r="B1517" i="5"/>
  <c r="T1517" i="5" s="1"/>
  <c r="B1518" i="5"/>
  <c r="T1518" i="5" s="1"/>
  <c r="B1519" i="5"/>
  <c r="B1520" i="5"/>
  <c r="T1520" i="5" s="1"/>
  <c r="B1521" i="5"/>
  <c r="T1521" i="5" s="1"/>
  <c r="B1522" i="5"/>
  <c r="T1522" i="5" s="1"/>
  <c r="B1523" i="5"/>
  <c r="T1523" i="5" s="1"/>
  <c r="B1524" i="5"/>
  <c r="B1525" i="5"/>
  <c r="B1526" i="5"/>
  <c r="S1526" i="5" s="1"/>
  <c r="B1527" i="5"/>
  <c r="T1527" i="5" s="1"/>
  <c r="B1528" i="5"/>
  <c r="B1529" i="5"/>
  <c r="T1529" i="5" s="1"/>
  <c r="B1530" i="5"/>
  <c r="T1530" i="5" s="1"/>
  <c r="B1531" i="5"/>
  <c r="T1531" i="5" s="1"/>
  <c r="B1532" i="5"/>
  <c r="T1532" i="5" s="1"/>
  <c r="B1533" i="5"/>
  <c r="B1534" i="5"/>
  <c r="T1534" i="5" s="1"/>
  <c r="B1535" i="5"/>
  <c r="T1535" i="5" s="1"/>
  <c r="B1536" i="5"/>
  <c r="B1537" i="5"/>
  <c r="T1537" i="5" s="1"/>
  <c r="B1538" i="5"/>
  <c r="T1538" i="5" s="1"/>
  <c r="B1539" i="5"/>
  <c r="T1539" i="5" s="1"/>
  <c r="B1540" i="5"/>
  <c r="T1540" i="5" s="1"/>
  <c r="B1541" i="5"/>
  <c r="T1541" i="5" s="1"/>
  <c r="B1542" i="5"/>
  <c r="B1543" i="5"/>
  <c r="B1544" i="5"/>
  <c r="T1544" i="5" s="1"/>
  <c r="B1545" i="5"/>
  <c r="T1545" i="5" s="1"/>
  <c r="B1546" i="5"/>
  <c r="T1546" i="5" s="1"/>
  <c r="B1547" i="5"/>
  <c r="T1547" i="5" s="1"/>
  <c r="B1548" i="5"/>
  <c r="T1548" i="5" s="1"/>
  <c r="B1549" i="5"/>
  <c r="B1550" i="5"/>
  <c r="B1551" i="5"/>
  <c r="B1552" i="5"/>
  <c r="B1553" i="5"/>
  <c r="T1553" i="5" s="1"/>
  <c r="B1554" i="5"/>
  <c r="T1554" i="5" s="1"/>
  <c r="B1555" i="5"/>
  <c r="T1555" i="5" s="1"/>
  <c r="B1556" i="5"/>
  <c r="T1556" i="5" s="1"/>
  <c r="B1557" i="5"/>
  <c r="T1557" i="5" s="1"/>
  <c r="B1558" i="5"/>
  <c r="S1558" i="5" s="1"/>
  <c r="B1559" i="5"/>
  <c r="T1559" i="5" s="1"/>
  <c r="B1560" i="5"/>
  <c r="B1561" i="5"/>
  <c r="T1561" i="5" s="1"/>
  <c r="B1562" i="5"/>
  <c r="T1562" i="5" s="1"/>
  <c r="B1563" i="5"/>
  <c r="T1563" i="5" s="1"/>
  <c r="B1564" i="5"/>
  <c r="T1564" i="5" s="1"/>
  <c r="B1565" i="5"/>
  <c r="T1565" i="5" s="1"/>
  <c r="B1566" i="5"/>
  <c r="S1566" i="5" s="1"/>
  <c r="B1567" i="5"/>
  <c r="T1567" i="5" s="1"/>
  <c r="B1568" i="5"/>
  <c r="B1569" i="5"/>
  <c r="T1569" i="5" s="1"/>
  <c r="B1570" i="5"/>
  <c r="T1570" i="5" s="1"/>
  <c r="B1571" i="5"/>
  <c r="T1571" i="5" s="1"/>
  <c r="B1572" i="5"/>
  <c r="T1572" i="5" s="1"/>
  <c r="B1573" i="5"/>
  <c r="T1573" i="5" s="1"/>
  <c r="B1574" i="5"/>
  <c r="S1574" i="5" s="1"/>
  <c r="B1575" i="5"/>
  <c r="T1575" i="5" s="1"/>
  <c r="B1576" i="5"/>
  <c r="B1577" i="5"/>
  <c r="T1577" i="5" s="1"/>
  <c r="B1578" i="5"/>
  <c r="T1578" i="5" s="1"/>
  <c r="B1579" i="5"/>
  <c r="T1579" i="5" s="1"/>
  <c r="B1580" i="5"/>
  <c r="T1580" i="5" s="1"/>
  <c r="B1581" i="5"/>
  <c r="T1581" i="5" s="1"/>
  <c r="B1582" i="5"/>
  <c r="S1582" i="5" s="1"/>
  <c r="B1583" i="5"/>
  <c r="T1583" i="5" s="1"/>
  <c r="B1584" i="5"/>
  <c r="B1585" i="5"/>
  <c r="T1585" i="5" s="1"/>
  <c r="B1586" i="5"/>
  <c r="T1586" i="5" s="1"/>
  <c r="B1587" i="5"/>
  <c r="T1587" i="5" s="1"/>
  <c r="B1588" i="5"/>
  <c r="B1589" i="5"/>
  <c r="T1589" i="5" s="1"/>
  <c r="B1590" i="5"/>
  <c r="S1590" i="5" s="1"/>
  <c r="B1591" i="5"/>
  <c r="T1591" i="5" s="1"/>
  <c r="B1592" i="5"/>
  <c r="B1593" i="5"/>
  <c r="T1593" i="5" s="1"/>
  <c r="B1594" i="5"/>
  <c r="T1594" i="5" s="1"/>
  <c r="B1595" i="5"/>
  <c r="T1595" i="5" s="1"/>
  <c r="B1596" i="5"/>
  <c r="T1596" i="5" s="1"/>
  <c r="B1597" i="5"/>
  <c r="T1597" i="5" s="1"/>
  <c r="B1598" i="5"/>
  <c r="S1598" i="5" s="1"/>
  <c r="B1599" i="5"/>
  <c r="T1599" i="5" s="1"/>
  <c r="B1600" i="5"/>
  <c r="B1601" i="5"/>
  <c r="T1601" i="5" s="1"/>
  <c r="B1602" i="5"/>
  <c r="T1602" i="5" s="1"/>
  <c r="B1603" i="5"/>
  <c r="T1603" i="5" s="1"/>
  <c r="B1604" i="5"/>
  <c r="T1604" i="5" s="1"/>
  <c r="B1605" i="5"/>
  <c r="T1605" i="5" s="1"/>
  <c r="B1606" i="5"/>
  <c r="S1606" i="5" s="1"/>
  <c r="B1607" i="5"/>
  <c r="T1607" i="5" s="1"/>
  <c r="B1608" i="5"/>
  <c r="B1609" i="5"/>
  <c r="T1609" i="5" s="1"/>
  <c r="B1610" i="5"/>
  <c r="T1610" i="5" s="1"/>
  <c r="B1611" i="5"/>
  <c r="T1611" i="5" s="1"/>
  <c r="B1612" i="5"/>
  <c r="T1612" i="5" s="1"/>
  <c r="B1613" i="5"/>
  <c r="T1613" i="5" s="1"/>
  <c r="B1614" i="5"/>
  <c r="S1614" i="5" s="1"/>
  <c r="B1615" i="5"/>
  <c r="T1615" i="5" s="1"/>
  <c r="B1616" i="5"/>
  <c r="B1617" i="5"/>
  <c r="T1617" i="5" s="1"/>
  <c r="B1618" i="5"/>
  <c r="T1618" i="5" s="1"/>
  <c r="B1619" i="5"/>
  <c r="T1619" i="5" s="1"/>
  <c r="B1620" i="5"/>
  <c r="T1620" i="5" s="1"/>
  <c r="B1621" i="5"/>
  <c r="T1621" i="5" s="1"/>
  <c r="B1622" i="5"/>
  <c r="S1622" i="5" s="1"/>
  <c r="B1623" i="5"/>
  <c r="T1623" i="5" s="1"/>
  <c r="B1624" i="5"/>
  <c r="B1625" i="5"/>
  <c r="T1625" i="5" s="1"/>
  <c r="B1626" i="5"/>
  <c r="T1626" i="5" s="1"/>
  <c r="B1627" i="5"/>
  <c r="T1627" i="5" s="1"/>
  <c r="B1628" i="5"/>
  <c r="T1628" i="5" s="1"/>
  <c r="B1629" i="5"/>
  <c r="T1629" i="5" s="1"/>
  <c r="B1630" i="5"/>
  <c r="T1630" i="5" s="1"/>
  <c r="B1631" i="5"/>
  <c r="T1631" i="5" s="1"/>
  <c r="B1632" i="5"/>
  <c r="B1633" i="5"/>
  <c r="T1633" i="5" s="1"/>
  <c r="B1634" i="5"/>
  <c r="T1634" i="5" s="1"/>
  <c r="B1635" i="5"/>
  <c r="T1635" i="5" s="1"/>
  <c r="B1636" i="5"/>
  <c r="T1636" i="5" s="1"/>
  <c r="B1637" i="5"/>
  <c r="T1637" i="5" s="1"/>
  <c r="B1638" i="5"/>
  <c r="T1638" i="5" s="1"/>
  <c r="B1639" i="5"/>
  <c r="B1640" i="5"/>
  <c r="B1641" i="5"/>
  <c r="T1641" i="5" s="1"/>
  <c r="B1642" i="5"/>
  <c r="T1642" i="5" s="1"/>
  <c r="B1643" i="5"/>
  <c r="T1643" i="5" s="1"/>
  <c r="B1644" i="5"/>
  <c r="T1644" i="5" s="1"/>
  <c r="B1645" i="5"/>
  <c r="T1645" i="5" s="1"/>
  <c r="B1646" i="5"/>
  <c r="T1646" i="5" s="1"/>
  <c r="B1647" i="5"/>
  <c r="T1647" i="5" s="1"/>
  <c r="B1648" i="5"/>
  <c r="B1649" i="5"/>
  <c r="T1649" i="5" s="1"/>
  <c r="B1650" i="5"/>
  <c r="T1650" i="5" s="1"/>
  <c r="B1651" i="5"/>
  <c r="T1651" i="5" s="1"/>
  <c r="B1652" i="5"/>
  <c r="T1652" i="5" s="1"/>
  <c r="B1653" i="5"/>
  <c r="T1653" i="5" s="1"/>
  <c r="B1654" i="5"/>
  <c r="T1654" i="5" s="1"/>
  <c r="B1655" i="5"/>
  <c r="B1656" i="5"/>
  <c r="B1657" i="5"/>
  <c r="T1657" i="5" s="1"/>
  <c r="B1658" i="5"/>
  <c r="T1658" i="5" s="1"/>
  <c r="B1659" i="5"/>
  <c r="T1659" i="5" s="1"/>
  <c r="B1660" i="5"/>
  <c r="T1660" i="5" s="1"/>
  <c r="B1661" i="5"/>
  <c r="T1661" i="5" s="1"/>
  <c r="B1662" i="5"/>
  <c r="T1662" i="5" s="1"/>
  <c r="B1663" i="5"/>
  <c r="B1664" i="5"/>
  <c r="B1665" i="5"/>
  <c r="T1665" i="5" s="1"/>
  <c r="B1666" i="5"/>
  <c r="T1666" i="5" s="1"/>
  <c r="B1667" i="5"/>
  <c r="T1667" i="5" s="1"/>
  <c r="B1668" i="5"/>
  <c r="T1668" i="5" s="1"/>
  <c r="B1669" i="5"/>
  <c r="T1669" i="5" s="1"/>
  <c r="B1670" i="5"/>
  <c r="T1670" i="5" s="1"/>
  <c r="B1671" i="5"/>
  <c r="T1671" i="5" s="1"/>
  <c r="B1672" i="5"/>
  <c r="B1673" i="5"/>
  <c r="T1673" i="5" s="1"/>
  <c r="B1674" i="5"/>
  <c r="T1674" i="5" s="1"/>
  <c r="B1675" i="5"/>
  <c r="T1675" i="5" s="1"/>
  <c r="B1676" i="5"/>
  <c r="T1676" i="5" s="1"/>
  <c r="B1677" i="5"/>
  <c r="T1677" i="5" s="1"/>
  <c r="B1678" i="5"/>
  <c r="T1678" i="5" s="1"/>
  <c r="B1679" i="5"/>
  <c r="T1679" i="5" s="1"/>
  <c r="B1680" i="5"/>
  <c r="B1681" i="5"/>
  <c r="T1681" i="5" s="1"/>
  <c r="B1682" i="5"/>
  <c r="T1682" i="5" s="1"/>
  <c r="B1683" i="5"/>
  <c r="T1683" i="5" s="1"/>
  <c r="B1684" i="5"/>
  <c r="B1685" i="5"/>
  <c r="T1685" i="5" s="1"/>
  <c r="B1686" i="5"/>
  <c r="T1686" i="5" s="1"/>
  <c r="B1687" i="5"/>
  <c r="T1687" i="5" s="1"/>
  <c r="B1688" i="5"/>
  <c r="B1689" i="5"/>
  <c r="T1689" i="5" s="1"/>
  <c r="B1690" i="5"/>
  <c r="T1690" i="5" s="1"/>
  <c r="B1691" i="5"/>
  <c r="T1691" i="5" s="1"/>
  <c r="B1692" i="5"/>
  <c r="T1692" i="5" s="1"/>
  <c r="B1693" i="5"/>
  <c r="T1693" i="5" s="1"/>
  <c r="B1694" i="5"/>
  <c r="T1694" i="5" s="1"/>
  <c r="B1695" i="5"/>
  <c r="B1696" i="5"/>
  <c r="B1697" i="5"/>
  <c r="T1697" i="5" s="1"/>
  <c r="B1698" i="5"/>
  <c r="T1698" i="5" s="1"/>
  <c r="B1699" i="5"/>
  <c r="T1699" i="5" s="1"/>
  <c r="B1700" i="5"/>
  <c r="B1701" i="5"/>
  <c r="T1701" i="5" s="1"/>
  <c r="B1702" i="5"/>
  <c r="T1702" i="5" s="1"/>
  <c r="B1703" i="5"/>
  <c r="B1704" i="5"/>
  <c r="B1705" i="5"/>
  <c r="T1705" i="5" s="1"/>
  <c r="B1706" i="5"/>
  <c r="T1706" i="5" s="1"/>
  <c r="B1707" i="5"/>
  <c r="T1707" i="5" s="1"/>
  <c r="B1708" i="5"/>
  <c r="T1708" i="5" s="1"/>
  <c r="B1709" i="5"/>
  <c r="T1709" i="5" s="1"/>
  <c r="B1710" i="5"/>
  <c r="T1710" i="5" s="1"/>
  <c r="B1711" i="5"/>
  <c r="T1711" i="5" s="1"/>
  <c r="B1712" i="5"/>
  <c r="B1713" i="5"/>
  <c r="T1713" i="5" s="1"/>
  <c r="B1714" i="5"/>
  <c r="T1714" i="5" s="1"/>
  <c r="B1715" i="5"/>
  <c r="T1715" i="5" s="1"/>
  <c r="B1716" i="5"/>
  <c r="T1716" i="5" s="1"/>
  <c r="B1717" i="5"/>
  <c r="T1717" i="5" s="1"/>
  <c r="B1718" i="5"/>
  <c r="T1718" i="5" s="1"/>
  <c r="B1719" i="5"/>
  <c r="B1720" i="5"/>
  <c r="B1721" i="5"/>
  <c r="T1721" i="5" s="1"/>
  <c r="B1722" i="5"/>
  <c r="T1722" i="5" s="1"/>
  <c r="B1723" i="5"/>
  <c r="T1723" i="5" s="1"/>
  <c r="B1724" i="5"/>
  <c r="T1724" i="5" s="1"/>
  <c r="B1725" i="5"/>
  <c r="T1725" i="5" s="1"/>
  <c r="B1726" i="5"/>
  <c r="T1726" i="5" s="1"/>
  <c r="B1727" i="5"/>
  <c r="T1727" i="5" s="1"/>
  <c r="B1728" i="5"/>
  <c r="B1729" i="5"/>
  <c r="T1729" i="5" s="1"/>
  <c r="B1730" i="5"/>
  <c r="T1730" i="5" s="1"/>
  <c r="B1731" i="5"/>
  <c r="T1731" i="5" s="1"/>
  <c r="B1732" i="5"/>
  <c r="T1732" i="5" s="1"/>
  <c r="B1733" i="5"/>
  <c r="B1734" i="5"/>
  <c r="T1734" i="5" s="1"/>
  <c r="B1735" i="5"/>
  <c r="B1736" i="5"/>
  <c r="T1736" i="5" s="1"/>
  <c r="B1737" i="5"/>
  <c r="T1737" i="5" s="1"/>
  <c r="B1738" i="5"/>
  <c r="T1738" i="5" s="1"/>
  <c r="B1739" i="5"/>
  <c r="T1739" i="5" s="1"/>
  <c r="B1740" i="5"/>
  <c r="T1740" i="5" s="1"/>
  <c r="B1741" i="5"/>
  <c r="T1741" i="5" s="1"/>
  <c r="B1742" i="5"/>
  <c r="B1743" i="5"/>
  <c r="B1744" i="5"/>
  <c r="T1744" i="5" s="1"/>
  <c r="B1745" i="5"/>
  <c r="T1745" i="5" s="1"/>
  <c r="B1746" i="5"/>
  <c r="T1746" i="5" s="1"/>
  <c r="B1747" i="5"/>
  <c r="T1747" i="5" s="1"/>
  <c r="B1748" i="5"/>
  <c r="B1749" i="5"/>
  <c r="B1750" i="5"/>
  <c r="B1751" i="5"/>
  <c r="B1752" i="5"/>
  <c r="B1753" i="5"/>
  <c r="T1753" i="5" s="1"/>
  <c r="B1754" i="5"/>
  <c r="T1754" i="5" s="1"/>
  <c r="B1755" i="5"/>
  <c r="T1755" i="5" s="1"/>
  <c r="B1756" i="5"/>
  <c r="B1757" i="5"/>
  <c r="T1757" i="5" s="1"/>
  <c r="B1758" i="5"/>
  <c r="B1759" i="5"/>
  <c r="T1759" i="5" s="1"/>
  <c r="B1760" i="5"/>
  <c r="B1761" i="5"/>
  <c r="T1761" i="5" s="1"/>
  <c r="B1762" i="5"/>
  <c r="T1762" i="5" s="1"/>
  <c r="B1763" i="5"/>
  <c r="T1763" i="5" s="1"/>
  <c r="B1764" i="5"/>
  <c r="B1765" i="5"/>
  <c r="T1765" i="5" s="1"/>
  <c r="B1766" i="5"/>
  <c r="B1767" i="5"/>
  <c r="T1767" i="5" s="1"/>
  <c r="B1768" i="5"/>
  <c r="B1769" i="5"/>
  <c r="T1769" i="5" s="1"/>
  <c r="B1770" i="5"/>
  <c r="T1770" i="5" s="1"/>
  <c r="B1771" i="5"/>
  <c r="T1771" i="5" s="1"/>
  <c r="B1772" i="5"/>
  <c r="T1772" i="5" s="1"/>
  <c r="B1773" i="5"/>
  <c r="T1773" i="5" s="1"/>
  <c r="B1774" i="5"/>
  <c r="B1775" i="5"/>
  <c r="T1775" i="5" s="1"/>
  <c r="B1776" i="5"/>
  <c r="B1777" i="5"/>
  <c r="T1777" i="5" s="1"/>
  <c r="B1778" i="5"/>
  <c r="T1778" i="5" s="1"/>
  <c r="B1779" i="5"/>
  <c r="T1779" i="5" s="1"/>
  <c r="B1780" i="5"/>
  <c r="T1780" i="5" s="1"/>
  <c r="B1781" i="5"/>
  <c r="T1781" i="5" s="1"/>
  <c r="B1782" i="5"/>
  <c r="B1783" i="5"/>
  <c r="T1783" i="5" s="1"/>
  <c r="B1784" i="5"/>
  <c r="B1785" i="5"/>
  <c r="T1785" i="5" s="1"/>
  <c r="B1786" i="5"/>
  <c r="T1786" i="5" s="1"/>
  <c r="B1787" i="5"/>
  <c r="T1787" i="5" s="1"/>
  <c r="B1788" i="5"/>
  <c r="T1788" i="5" s="1"/>
  <c r="B1789" i="5"/>
  <c r="T1789" i="5" s="1"/>
  <c r="B1790" i="5"/>
  <c r="B1791" i="5"/>
  <c r="T1791" i="5" s="1"/>
  <c r="B1792" i="5"/>
  <c r="B1793" i="5"/>
  <c r="T1793" i="5" s="1"/>
  <c r="B1794" i="5"/>
  <c r="T1794" i="5" s="1"/>
  <c r="B1795" i="5"/>
  <c r="T1795" i="5" s="1"/>
  <c r="B1796" i="5"/>
  <c r="B1797" i="5"/>
  <c r="B1798" i="5"/>
  <c r="T1798" i="5" s="1"/>
  <c r="B1799" i="5"/>
  <c r="B1800" i="5"/>
  <c r="B1801" i="5"/>
  <c r="T1801" i="5" s="1"/>
  <c r="B1802" i="5"/>
  <c r="T1802" i="5" s="1"/>
  <c r="B1803" i="5"/>
  <c r="T1803" i="5" s="1"/>
  <c r="B1804" i="5"/>
  <c r="T1804" i="5" s="1"/>
  <c r="B1805" i="5"/>
  <c r="T1805" i="5" s="1"/>
  <c r="B1806" i="5"/>
  <c r="B1807" i="5"/>
  <c r="T1807" i="5" s="1"/>
  <c r="B1808" i="5"/>
  <c r="B1809" i="5"/>
  <c r="T1809" i="5" s="1"/>
  <c r="B1810" i="5"/>
  <c r="T1810" i="5" s="1"/>
  <c r="B1811" i="5"/>
  <c r="T1811" i="5" s="1"/>
  <c r="B1812" i="5"/>
  <c r="T1812" i="5" s="1"/>
  <c r="B1813" i="5"/>
  <c r="T1813" i="5" s="1"/>
  <c r="B1814" i="5"/>
  <c r="B1815" i="5"/>
  <c r="B1816" i="5"/>
  <c r="T1816" i="5" s="1"/>
  <c r="B1817" i="5"/>
  <c r="T1817" i="5" s="1"/>
  <c r="B1818" i="5"/>
  <c r="T1818" i="5" s="1"/>
  <c r="B1819" i="5"/>
  <c r="T1819" i="5" s="1"/>
  <c r="B1820" i="5"/>
  <c r="T1820" i="5" s="1"/>
  <c r="B1821" i="5"/>
  <c r="T1821" i="5" s="1"/>
  <c r="B1822" i="5"/>
  <c r="B1823" i="5"/>
  <c r="S1823" i="5" s="1"/>
  <c r="B1824" i="5"/>
  <c r="T1824" i="5" s="1"/>
  <c r="B1825" i="5"/>
  <c r="T1825" i="5" s="1"/>
  <c r="B1826" i="5"/>
  <c r="T1826" i="5" s="1"/>
  <c r="B1827" i="5"/>
  <c r="T1827" i="5" s="1"/>
  <c r="B1828" i="5"/>
  <c r="T1828" i="5" s="1"/>
  <c r="B1829" i="5"/>
  <c r="T1829" i="5" s="1"/>
  <c r="B1830" i="5"/>
  <c r="B1831" i="5"/>
  <c r="T1831" i="5" s="1"/>
  <c r="B1832" i="5"/>
  <c r="B1833" i="5"/>
  <c r="T1833" i="5" s="1"/>
  <c r="B1834" i="5"/>
  <c r="T1834" i="5" s="1"/>
  <c r="B1835" i="5"/>
  <c r="T1835" i="5" s="1"/>
  <c r="B1836" i="5"/>
  <c r="T1836" i="5" s="1"/>
  <c r="B1837" i="5"/>
  <c r="B1838" i="5"/>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B1855" i="5"/>
  <c r="B1856" i="5"/>
  <c r="S1856" i="5" s="1"/>
  <c r="B1857" i="5"/>
  <c r="T1857" i="5" s="1"/>
  <c r="B1858" i="5"/>
  <c r="T1858" i="5" s="1"/>
  <c r="B1859" i="5"/>
  <c r="T1859" i="5" s="1"/>
  <c r="B1860" i="5"/>
  <c r="T1860" i="5" s="1"/>
  <c r="B1861" i="5"/>
  <c r="T1861" i="5" s="1"/>
  <c r="B1862" i="5"/>
  <c r="T1862" i="5" s="1"/>
  <c r="B1863" i="5"/>
  <c r="B1864" i="5"/>
  <c r="S1864" i="5" s="1"/>
  <c r="B1865" i="5"/>
  <c r="T1865" i="5" s="1"/>
  <c r="B1866" i="5"/>
  <c r="T1866" i="5" s="1"/>
  <c r="B1867" i="5"/>
  <c r="T1867" i="5" s="1"/>
  <c r="B1868" i="5"/>
  <c r="T1868" i="5" s="1"/>
  <c r="B1869" i="5"/>
  <c r="B1870" i="5"/>
  <c r="B1871" i="5"/>
  <c r="T1871" i="5" s="1"/>
  <c r="B1872" i="5"/>
  <c r="S1872" i="5" s="1"/>
  <c r="B1873" i="5"/>
  <c r="T1873" i="5" s="1"/>
  <c r="B1874" i="5"/>
  <c r="T1874" i="5" s="1"/>
  <c r="B1875" i="5"/>
  <c r="T1875" i="5" s="1"/>
  <c r="B1876" i="5"/>
  <c r="T1876" i="5" s="1"/>
  <c r="B1877" i="5"/>
  <c r="T1877" i="5" s="1"/>
  <c r="B1878" i="5"/>
  <c r="T1878" i="5" s="1"/>
  <c r="B1879" i="5"/>
  <c r="T1879" i="5" s="1"/>
  <c r="B1880" i="5"/>
  <c r="B1881" i="5"/>
  <c r="T1881" i="5" s="1"/>
  <c r="B1882" i="5"/>
  <c r="T1882" i="5" s="1"/>
  <c r="B1883" i="5"/>
  <c r="T1883" i="5" s="1"/>
  <c r="B1884" i="5"/>
  <c r="T1884" i="5" s="1"/>
  <c r="B1885" i="5"/>
  <c r="T1885" i="5" s="1"/>
  <c r="B1886" i="5"/>
  <c r="T1886" i="5" s="1"/>
  <c r="B1887" i="5"/>
  <c r="T1887" i="5" s="1"/>
  <c r="B1888" i="5"/>
  <c r="B1889" i="5"/>
  <c r="T1889" i="5" s="1"/>
  <c r="B1890" i="5"/>
  <c r="T1890" i="5" s="1"/>
  <c r="B1891" i="5"/>
  <c r="T1891" i="5" s="1"/>
  <c r="B1892" i="5"/>
  <c r="T1892" i="5" s="1"/>
  <c r="B1893" i="5"/>
  <c r="B1894" i="5"/>
  <c r="T1894" i="5" s="1"/>
  <c r="B1895" i="5"/>
  <c r="B1896" i="5"/>
  <c r="B1897" i="5"/>
  <c r="T1897" i="5" s="1"/>
  <c r="B1898" i="5"/>
  <c r="T1898" i="5" s="1"/>
  <c r="B1899" i="5"/>
  <c r="T1899" i="5" s="1"/>
  <c r="B1900" i="5"/>
  <c r="T1900" i="5" s="1"/>
  <c r="B1901" i="5"/>
  <c r="B1902" i="5"/>
  <c r="T1902" i="5" s="1"/>
  <c r="B1903" i="5"/>
  <c r="T1903" i="5" s="1"/>
  <c r="B1904" i="5"/>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B1920" i="5"/>
  <c r="T1920" i="5" s="1"/>
  <c r="B1921" i="5"/>
  <c r="T1921" i="5" s="1"/>
  <c r="B1922" i="5"/>
  <c r="T1922" i="5" s="1"/>
  <c r="B1923" i="5"/>
  <c r="T1923" i="5" s="1"/>
  <c r="B1924" i="5"/>
  <c r="T1924" i="5" s="1"/>
  <c r="B1925" i="5"/>
  <c r="T1925" i="5" s="1"/>
  <c r="B1926" i="5"/>
  <c r="B1927" i="5"/>
  <c r="T1927" i="5" s="1"/>
  <c r="B1928" i="5"/>
  <c r="S1928" i="5" s="1"/>
  <c r="B1929" i="5"/>
  <c r="T1929" i="5" s="1"/>
  <c r="B1930" i="5"/>
  <c r="T1930" i="5" s="1"/>
  <c r="B1931" i="5"/>
  <c r="T1931" i="5" s="1"/>
  <c r="B1932" i="5"/>
  <c r="T1932" i="5" s="1"/>
  <c r="B1933" i="5"/>
  <c r="T1933" i="5" s="1"/>
  <c r="B1934" i="5"/>
  <c r="B1935" i="5"/>
  <c r="S1935" i="5" s="1"/>
  <c r="B1936" i="5"/>
  <c r="S1936" i="5" s="1"/>
  <c r="B1937" i="5"/>
  <c r="T1937" i="5" s="1"/>
  <c r="B1938" i="5"/>
  <c r="T1938" i="5" s="1"/>
  <c r="B1939" i="5"/>
  <c r="T1939" i="5" s="1"/>
  <c r="B1940" i="5"/>
  <c r="T1940" i="5" s="1"/>
  <c r="B1941" i="5"/>
  <c r="T1941" i="5" s="1"/>
  <c r="B1942" i="5"/>
  <c r="T1942" i="5" s="1"/>
  <c r="B1943" i="5"/>
  <c r="B1944" i="5"/>
  <c r="S1944" i="5" s="1"/>
  <c r="B1945" i="5"/>
  <c r="T1945" i="5" s="1"/>
  <c r="B1946" i="5"/>
  <c r="T1946" i="5" s="1"/>
  <c r="B1947" i="5"/>
  <c r="T1947" i="5" s="1"/>
  <c r="B1948" i="5"/>
  <c r="T1948" i="5" s="1"/>
  <c r="B1949" i="5"/>
  <c r="T1949" i="5" s="1"/>
  <c r="B1950" i="5"/>
  <c r="T1950" i="5" s="1"/>
  <c r="B1951" i="5"/>
  <c r="B1952" i="5"/>
  <c r="S1952" i="5" s="1"/>
  <c r="B1953" i="5"/>
  <c r="T1953" i="5" s="1"/>
  <c r="B1954" i="5"/>
  <c r="T1954" i="5" s="1"/>
  <c r="B1955" i="5"/>
  <c r="T1955" i="5" s="1"/>
  <c r="B1956" i="5"/>
  <c r="T1956" i="5" s="1"/>
  <c r="B1957" i="5"/>
  <c r="T1957" i="5" s="1"/>
  <c r="B1958" i="5"/>
  <c r="T1958" i="5" s="1"/>
  <c r="B1959" i="5"/>
  <c r="T1959" i="5" s="1"/>
  <c r="B1960" i="5"/>
  <c r="S1960" i="5" s="1"/>
  <c r="B1961" i="5"/>
  <c r="T1961" i="5" s="1"/>
  <c r="B1962" i="5"/>
  <c r="T1962" i="5" s="1"/>
  <c r="B1963" i="5"/>
  <c r="T1963" i="5" s="1"/>
  <c r="B1964" i="5"/>
  <c r="T1964" i="5" s="1"/>
  <c r="B1965" i="5"/>
  <c r="T1965" i="5" s="1"/>
  <c r="B1966" i="5"/>
  <c r="B1967" i="5"/>
  <c r="T1967" i="5" s="1"/>
  <c r="B1968" i="5"/>
  <c r="S1968" i="5" s="1"/>
  <c r="B1969" i="5"/>
  <c r="T1969" i="5" s="1"/>
  <c r="B1970" i="5"/>
  <c r="T1970" i="5" s="1"/>
  <c r="B1971" i="5"/>
  <c r="T1971" i="5" s="1"/>
  <c r="B1972" i="5"/>
  <c r="T1972" i="5" s="1"/>
  <c r="B1973" i="5"/>
  <c r="T1973" i="5" s="1"/>
  <c r="B1974" i="5"/>
  <c r="B1975" i="5"/>
  <c r="T1975" i="5" s="1"/>
  <c r="B1976" i="5"/>
  <c r="S1976" i="5" s="1"/>
  <c r="B1977" i="5"/>
  <c r="T1977" i="5" s="1"/>
  <c r="B1978" i="5"/>
  <c r="T1978" i="5" s="1"/>
  <c r="B1979" i="5"/>
  <c r="T1979" i="5" s="1"/>
  <c r="B1980" i="5"/>
  <c r="T1980" i="5" s="1"/>
  <c r="B1981" i="5"/>
  <c r="T1981" i="5" s="1"/>
  <c r="B1982" i="5"/>
  <c r="B1983" i="5"/>
  <c r="T1983" i="5" s="1"/>
  <c r="B1984" i="5"/>
  <c r="S1984" i="5" s="1"/>
  <c r="B1985" i="5"/>
  <c r="T1985" i="5" s="1"/>
  <c r="B1986" i="5"/>
  <c r="T1986" i="5" s="1"/>
  <c r="B1987" i="5"/>
  <c r="T1987" i="5" s="1"/>
  <c r="B1988" i="5"/>
  <c r="T1988" i="5" s="1"/>
  <c r="B1989" i="5"/>
  <c r="T1989" i="5" s="1"/>
  <c r="B1990" i="5"/>
  <c r="B1991" i="5"/>
  <c r="T1991" i="5" s="1"/>
  <c r="B1992" i="5"/>
  <c r="S1992" i="5" s="1"/>
  <c r="B1993" i="5"/>
  <c r="T1993" i="5" s="1"/>
  <c r="B1994" i="5"/>
  <c r="T1994" i="5" s="1"/>
  <c r="B1995" i="5"/>
  <c r="T1995" i="5" s="1"/>
  <c r="B1996" i="5"/>
  <c r="T1996" i="5" s="1"/>
  <c r="B1997" i="5"/>
  <c r="T1997" i="5" s="1"/>
  <c r="B1998" i="5"/>
  <c r="S1998" i="5" s="1"/>
  <c r="B1999" i="5"/>
  <c r="T1999" i="5" s="1"/>
  <c r="B2000" i="5"/>
  <c r="S2000" i="5" s="1"/>
  <c r="B2001" i="5"/>
  <c r="T2001" i="5" s="1"/>
  <c r="B2002" i="5"/>
  <c r="T2002" i="5" s="1"/>
  <c r="B2003" i="5"/>
  <c r="T2003" i="5" s="1"/>
  <c r="B2004" i="5"/>
  <c r="T2004" i="5" s="1"/>
  <c r="B2005" i="5"/>
  <c r="T2005" i="5" s="1"/>
  <c r="B2006" i="5"/>
  <c r="B2007" i="5"/>
  <c r="T2007" i="5" s="1"/>
  <c r="B2008" i="5"/>
  <c r="S2008" i="5" s="1"/>
  <c r="B2009" i="5"/>
  <c r="T2009" i="5" s="1"/>
  <c r="B2010" i="5"/>
  <c r="T2010" i="5" s="1"/>
  <c r="B2011" i="5"/>
  <c r="T2011" i="5" s="1"/>
  <c r="B2012" i="5"/>
  <c r="T2012" i="5" s="1"/>
  <c r="B2013" i="5"/>
  <c r="T2013" i="5" s="1"/>
  <c r="B2014" i="5"/>
  <c r="B2015" i="5"/>
  <c r="B2016" i="5"/>
  <c r="S2016" i="5" s="1"/>
  <c r="B2017" i="5"/>
  <c r="T2017" i="5" s="1"/>
  <c r="B2018" i="5"/>
  <c r="T2018" i="5" s="1"/>
  <c r="B2019" i="5"/>
  <c r="T2019" i="5" s="1"/>
  <c r="B2020" i="5"/>
  <c r="T2020" i="5" s="1"/>
  <c r="B2021" i="5"/>
  <c r="T2021" i="5" s="1"/>
  <c r="B2022" i="5"/>
  <c r="B2023" i="5"/>
  <c r="T2023" i="5" s="1"/>
  <c r="B2024" i="5"/>
  <c r="S2024" i="5" s="1"/>
  <c r="B2025" i="5"/>
  <c r="T2025" i="5" s="1"/>
  <c r="B2026" i="5"/>
  <c r="T2026" i="5" s="1"/>
  <c r="B2027" i="5"/>
  <c r="T2027" i="5" s="1"/>
  <c r="B2028" i="5"/>
  <c r="T2028" i="5" s="1"/>
  <c r="B2029" i="5"/>
  <c r="T2029" i="5" s="1"/>
  <c r="B2030" i="5"/>
  <c r="B2031" i="5"/>
  <c r="T2031" i="5" s="1"/>
  <c r="B2032" i="5"/>
  <c r="S2032" i="5" s="1"/>
  <c r="B2033" i="5"/>
  <c r="T2033" i="5" s="1"/>
  <c r="B2034" i="5"/>
  <c r="T2034" i="5" s="1"/>
  <c r="B2035" i="5"/>
  <c r="T2035" i="5" s="1"/>
  <c r="B2036" i="5"/>
  <c r="T2036" i="5" s="1"/>
  <c r="B2037" i="5"/>
  <c r="T2037" i="5" s="1"/>
  <c r="B2038" i="5"/>
  <c r="B2039" i="5"/>
  <c r="B2040" i="5"/>
  <c r="S2040" i="5" s="1"/>
  <c r="B2041" i="5"/>
  <c r="B2042" i="5"/>
  <c r="T2042" i="5" s="1"/>
  <c r="B2043" i="5"/>
  <c r="T2043" i="5" s="1"/>
  <c r="B2044" i="5"/>
  <c r="T2044" i="5" s="1"/>
  <c r="B2045" i="5"/>
  <c r="T2045" i="5" s="1"/>
  <c r="B2046" i="5"/>
  <c r="B2047" i="5"/>
  <c r="B2048" i="5"/>
  <c r="S2048" i="5" s="1"/>
  <c r="B2049" i="5"/>
  <c r="B2050" i="5"/>
  <c r="T2050" i="5" s="1"/>
  <c r="B2051" i="5"/>
  <c r="T2051" i="5" s="1"/>
  <c r="B2052" i="5"/>
  <c r="T2052" i="5" s="1"/>
  <c r="B2053" i="5"/>
  <c r="T2053" i="5" s="1"/>
  <c r="B2054" i="5"/>
  <c r="S2054" i="5" s="1"/>
  <c r="B2055" i="5"/>
  <c r="T2055" i="5" s="1"/>
  <c r="B2056" i="5"/>
  <c r="B2057" i="5"/>
  <c r="B2058" i="5"/>
  <c r="T2058" i="5" s="1"/>
  <c r="B2059" i="5"/>
  <c r="T2059" i="5" s="1"/>
  <c r="B2060" i="5"/>
  <c r="B2061" i="5"/>
  <c r="T2061" i="5" s="1"/>
  <c r="B2062" i="5"/>
  <c r="S2062" i="5" s="1"/>
  <c r="B2063" i="5"/>
  <c r="T2063" i="5" s="1"/>
  <c r="B2064" i="5"/>
  <c r="B2065" i="5"/>
  <c r="B2066" i="5"/>
  <c r="T2066" i="5" s="1"/>
  <c r="B2067" i="5"/>
  <c r="T2067" i="5" s="1"/>
  <c r="B2068" i="5"/>
  <c r="T2068" i="5" s="1"/>
  <c r="B2069" i="5"/>
  <c r="T2069" i="5" s="1"/>
  <c r="B2070" i="5"/>
  <c r="B2071" i="5"/>
  <c r="T2071" i="5" s="1"/>
  <c r="B2072" i="5"/>
  <c r="B2073" i="5"/>
  <c r="B2074" i="5"/>
  <c r="T2074" i="5" s="1"/>
  <c r="B2075" i="5"/>
  <c r="T2075" i="5" s="1"/>
  <c r="B2076" i="5"/>
  <c r="T2076" i="5" s="1"/>
  <c r="B2077" i="5"/>
  <c r="T2077" i="5" s="1"/>
  <c r="B2078" i="5"/>
  <c r="B2079" i="5"/>
  <c r="B2080" i="5"/>
  <c r="B2081" i="5"/>
  <c r="B2082" i="5"/>
  <c r="T2082" i="5" s="1"/>
  <c r="B2083" i="5"/>
  <c r="T2083" i="5" s="1"/>
  <c r="B2084" i="5"/>
  <c r="B2085" i="5"/>
  <c r="T2085" i="5" s="1"/>
  <c r="B2086" i="5"/>
  <c r="T2086" i="5" s="1"/>
  <c r="B2087" i="5"/>
  <c r="T2087" i="5" s="1"/>
  <c r="B2088" i="5"/>
  <c r="B2089" i="5"/>
  <c r="B2090" i="5"/>
  <c r="T2090" i="5" s="1"/>
  <c r="B2091" i="5"/>
  <c r="T2091" i="5" s="1"/>
  <c r="B2092" i="5"/>
  <c r="T2092" i="5" s="1"/>
  <c r="B2093" i="5"/>
  <c r="T2093" i="5" s="1"/>
  <c r="B2094" i="5"/>
  <c r="S2094" i="5" s="1"/>
  <c r="B2095" i="5"/>
  <c r="T2095" i="5" s="1"/>
  <c r="B2096" i="5"/>
  <c r="B2097" i="5"/>
  <c r="B2098" i="5"/>
  <c r="T2098" i="5" s="1"/>
  <c r="B2099" i="5"/>
  <c r="T2099" i="5" s="1"/>
  <c r="B2100" i="5"/>
  <c r="T2100" i="5" s="1"/>
  <c r="B2101" i="5"/>
  <c r="T2101" i="5" s="1"/>
  <c r="B2102" i="5"/>
  <c r="S2102" i="5" s="1"/>
  <c r="B2103" i="5"/>
  <c r="T2103" i="5" s="1"/>
  <c r="B2104" i="5"/>
  <c r="B2105" i="5"/>
  <c r="B2106" i="5"/>
  <c r="T2106" i="5" s="1"/>
  <c r="B2107" i="5"/>
  <c r="T2107" i="5" s="1"/>
  <c r="B2108" i="5"/>
  <c r="T2108" i="5" s="1"/>
  <c r="B2109" i="5"/>
  <c r="T2109" i="5" s="1"/>
  <c r="B2110" i="5"/>
  <c r="S2110" i="5" s="1"/>
  <c r="B2111" i="5"/>
  <c r="S2111" i="5" s="1"/>
  <c r="B2112" i="5"/>
  <c r="B2113" i="5"/>
  <c r="B2114" i="5"/>
  <c r="T2114" i="5" s="1"/>
  <c r="B2115" i="5"/>
  <c r="T2115" i="5" s="1"/>
  <c r="B2116" i="5"/>
  <c r="T2116" i="5" s="1"/>
  <c r="B2117" i="5"/>
  <c r="T2117" i="5" s="1"/>
  <c r="B2118" i="5"/>
  <c r="T2118" i="5" s="1"/>
  <c r="B2119" i="5"/>
  <c r="T2119" i="5" s="1"/>
  <c r="B2120" i="5"/>
  <c r="T2120" i="5" s="1"/>
  <c r="B2121" i="5"/>
  <c r="B2122" i="5"/>
  <c r="T2122" i="5" s="1"/>
  <c r="B2123" i="5"/>
  <c r="T2123" i="5" s="1"/>
  <c r="B2124" i="5"/>
  <c r="T2124" i="5" s="1"/>
  <c r="B2125" i="5"/>
  <c r="T2125" i="5" s="1"/>
  <c r="B2126" i="5"/>
  <c r="T2126" i="5" s="1"/>
  <c r="B2127" i="5"/>
  <c r="B2128" i="5"/>
  <c r="B2129" i="5"/>
  <c r="B2130" i="5"/>
  <c r="T2130" i="5" s="1"/>
  <c r="B2131" i="5"/>
  <c r="T2131" i="5" s="1"/>
  <c r="B2132" i="5"/>
  <c r="T2132" i="5" s="1"/>
  <c r="B2133" i="5"/>
  <c r="B2134" i="5"/>
  <c r="S2134" i="5" s="1"/>
  <c r="B2135" i="5"/>
  <c r="T2135" i="5" s="1"/>
  <c r="B2136" i="5"/>
  <c r="B2137" i="5"/>
  <c r="B2138" i="5"/>
  <c r="T2138" i="5" s="1"/>
  <c r="B2139" i="5"/>
  <c r="T2139" i="5" s="1"/>
  <c r="B2140" i="5"/>
  <c r="B2141" i="5"/>
  <c r="B2142" i="5"/>
  <c r="T2142" i="5" s="1"/>
  <c r="B2143" i="5"/>
  <c r="T2143" i="5" s="1"/>
  <c r="B2144" i="5"/>
  <c r="B2145" i="5"/>
  <c r="B2146" i="5"/>
  <c r="T2146" i="5" s="1"/>
  <c r="B2147" i="5"/>
  <c r="T2147" i="5" s="1"/>
  <c r="B2148" i="5"/>
  <c r="T2148" i="5" s="1"/>
  <c r="B2149" i="5"/>
  <c r="T2149" i="5" s="1"/>
  <c r="B2150" i="5"/>
  <c r="S2150" i="5" s="1"/>
  <c r="B2151" i="5"/>
  <c r="B2152" i="5"/>
  <c r="B2153" i="5"/>
  <c r="B2154" i="5"/>
  <c r="T2154" i="5" s="1"/>
  <c r="B2155" i="5"/>
  <c r="T2155" i="5" s="1"/>
  <c r="B2156" i="5"/>
  <c r="T2156" i="5" s="1"/>
  <c r="B2157" i="5"/>
  <c r="T2157" i="5" s="1"/>
  <c r="B2158" i="5"/>
  <c r="S2158" i="5" s="1"/>
  <c r="B2159" i="5"/>
  <c r="B2160" i="5"/>
  <c r="B2161" i="5"/>
  <c r="B2162" i="5"/>
  <c r="T2162" i="5" s="1"/>
  <c r="B2163" i="5"/>
  <c r="T2163" i="5" s="1"/>
  <c r="B2164" i="5"/>
  <c r="T2164" i="5" s="1"/>
  <c r="B2165" i="5"/>
  <c r="B2166" i="5"/>
  <c r="S2166" i="5" s="1"/>
  <c r="B2167" i="5"/>
  <c r="T2167" i="5" s="1"/>
  <c r="B2168" i="5"/>
  <c r="B2169" i="5"/>
  <c r="B2170" i="5"/>
  <c r="T2170" i="5" s="1"/>
  <c r="B2171" i="5"/>
  <c r="T2171" i="5" s="1"/>
  <c r="B2172" i="5"/>
  <c r="T2172" i="5" s="1"/>
  <c r="B2173" i="5"/>
  <c r="T2173" i="5" s="1"/>
  <c r="B2174" i="5"/>
  <c r="T2174" i="5" s="1"/>
  <c r="B2175" i="5"/>
  <c r="T2175" i="5" s="1"/>
  <c r="B2176" i="5"/>
  <c r="B2177" i="5"/>
  <c r="B2178" i="5"/>
  <c r="T2178" i="5" s="1"/>
  <c r="B2179" i="5"/>
  <c r="T2179" i="5" s="1"/>
  <c r="B2180" i="5"/>
  <c r="T2180" i="5" s="1"/>
  <c r="B2181" i="5"/>
  <c r="B2182" i="5"/>
  <c r="T2182" i="5" s="1"/>
  <c r="B2183" i="5"/>
  <c r="T2183" i="5" s="1"/>
  <c r="B2184" i="5"/>
  <c r="B2185" i="5"/>
  <c r="B2186" i="5"/>
  <c r="T2186" i="5" s="1"/>
  <c r="B2187" i="5"/>
  <c r="T2187" i="5" s="1"/>
  <c r="B2188" i="5"/>
  <c r="T2188" i="5" s="1"/>
  <c r="B2189" i="5"/>
  <c r="B2190" i="5"/>
  <c r="T2190" i="5" s="1"/>
  <c r="B2191" i="5"/>
  <c r="T2191" i="5" s="1"/>
  <c r="B2192" i="5"/>
  <c r="S2192" i="5" s="1"/>
  <c r="B2193" i="5"/>
  <c r="B2194" i="5"/>
  <c r="T2194" i="5" s="1"/>
  <c r="B2195" i="5"/>
  <c r="T2195" i="5" s="1"/>
  <c r="B2196" i="5"/>
  <c r="T2196" i="5" s="1"/>
  <c r="B2197" i="5"/>
  <c r="T2197" i="5" s="1"/>
  <c r="B2198" i="5"/>
  <c r="B2199" i="5"/>
  <c r="B2200" i="5"/>
  <c r="S2200" i="5" s="1"/>
  <c r="B2201" i="5"/>
  <c r="B2202" i="5"/>
  <c r="T2202" i="5" s="1"/>
  <c r="B2203" i="5"/>
  <c r="T2203" i="5" s="1"/>
  <c r="B2204" i="5"/>
  <c r="T2204" i="5" s="1"/>
  <c r="B2205" i="5"/>
  <c r="B2206" i="5"/>
  <c r="B2207" i="5"/>
  <c r="B2208" i="5"/>
  <c r="T2208" i="5" s="1"/>
  <c r="B2209" i="5"/>
  <c r="B2210" i="5"/>
  <c r="T2210" i="5" s="1"/>
  <c r="B2211" i="5"/>
  <c r="T2211" i="5" s="1"/>
  <c r="B2212" i="5"/>
  <c r="T2212" i="5" s="1"/>
  <c r="B2213" i="5"/>
  <c r="B2214" i="5"/>
  <c r="B2215" i="5"/>
  <c r="B2216" i="5"/>
  <c r="S2216" i="5" s="1"/>
  <c r="B2217" i="5"/>
  <c r="B2218" i="5"/>
  <c r="T2218" i="5" s="1"/>
  <c r="B2219" i="5"/>
  <c r="T2219" i="5" s="1"/>
  <c r="B2220" i="5"/>
  <c r="T2220" i="5" s="1"/>
  <c r="B2221" i="5"/>
  <c r="B2222" i="5"/>
  <c r="B2223" i="5"/>
  <c r="B2224" i="5"/>
  <c r="B2225" i="5"/>
  <c r="B2226" i="5"/>
  <c r="T2226" i="5" s="1"/>
  <c r="B2227" i="5"/>
  <c r="T2227" i="5" s="1"/>
  <c r="B2228" i="5"/>
  <c r="T2228" i="5" s="1"/>
  <c r="B2229" i="5"/>
  <c r="T2229" i="5" s="1"/>
  <c r="B2230" i="5"/>
  <c r="T2230" i="5" s="1"/>
  <c r="B2231" i="5"/>
  <c r="B2232" i="5"/>
  <c r="B2233" i="5"/>
  <c r="B2234" i="5"/>
  <c r="T2234" i="5" s="1"/>
  <c r="B2235" i="5"/>
  <c r="T2235" i="5" s="1"/>
  <c r="B2236" i="5"/>
  <c r="T2236" i="5" s="1"/>
  <c r="B2237" i="5"/>
  <c r="T2237" i="5" s="1"/>
  <c r="B2238" i="5"/>
  <c r="B2239" i="5"/>
  <c r="B2240" i="5"/>
  <c r="B2241" i="5"/>
  <c r="B2242" i="5"/>
  <c r="T2242" i="5" s="1"/>
  <c r="B2243" i="5"/>
  <c r="T2243" i="5" s="1"/>
  <c r="B2244" i="5"/>
  <c r="T2244" i="5" s="1"/>
  <c r="B2245" i="5"/>
  <c r="T2245" i="5" s="1"/>
  <c r="B2246" i="5"/>
  <c r="B2247" i="5"/>
  <c r="B2248" i="5"/>
  <c r="B2249" i="5"/>
  <c r="B2250" i="5"/>
  <c r="T2250" i="5" s="1"/>
  <c r="B2251" i="5"/>
  <c r="T2251" i="5" s="1"/>
  <c r="B2252" i="5"/>
  <c r="T2252" i="5" s="1"/>
  <c r="B2253" i="5"/>
  <c r="T2253" i="5" s="1"/>
  <c r="B2254" i="5"/>
  <c r="B2255" i="5"/>
  <c r="T2255" i="5" s="1"/>
  <c r="B2256" i="5"/>
  <c r="B2257" i="5"/>
  <c r="B2258" i="5"/>
  <c r="T2258" i="5" s="1"/>
  <c r="B2259" i="5"/>
  <c r="T2259" i="5" s="1"/>
  <c r="B2260" i="5"/>
  <c r="T2260" i="5" s="1"/>
  <c r="B2261" i="5"/>
  <c r="T2261" i="5" s="1"/>
  <c r="B2262" i="5"/>
  <c r="B2263" i="5"/>
  <c r="B2264" i="5"/>
  <c r="B2265" i="5"/>
  <c r="B2266" i="5"/>
  <c r="T2266" i="5" s="1"/>
  <c r="B2267" i="5"/>
  <c r="T2267" i="5" s="1"/>
  <c r="B2268" i="5"/>
  <c r="T2268" i="5" s="1"/>
  <c r="B2269" i="5"/>
  <c r="B2270" i="5"/>
  <c r="B2271" i="5"/>
  <c r="T2271" i="5" s="1"/>
  <c r="B2272" i="5"/>
  <c r="B2273" i="5"/>
  <c r="B2274" i="5"/>
  <c r="T2274" i="5" s="1"/>
  <c r="B2275" i="5"/>
  <c r="T2275" i="5" s="1"/>
  <c r="B2276" i="5"/>
  <c r="T2276" i="5" s="1"/>
  <c r="B2277" i="5"/>
  <c r="B2278" i="5"/>
  <c r="B2279" i="5"/>
  <c r="S2279" i="5" s="1"/>
  <c r="B2280" i="5"/>
  <c r="B2281" i="5"/>
  <c r="B2282" i="5"/>
  <c r="T2282" i="5" s="1"/>
  <c r="B2283" i="5"/>
  <c r="T2283" i="5" s="1"/>
  <c r="B2284" i="5"/>
  <c r="T2284" i="5" s="1"/>
  <c r="B2285" i="5"/>
  <c r="T2285" i="5" s="1"/>
  <c r="B2286" i="5"/>
  <c r="T2286" i="5" s="1"/>
  <c r="B2287" i="5"/>
  <c r="S2287" i="5" s="1"/>
  <c r="B2288" i="5"/>
  <c r="B2289" i="5"/>
  <c r="B2290" i="5"/>
  <c r="T2290" i="5" s="1"/>
  <c r="B2291" i="5"/>
  <c r="T2291" i="5" s="1"/>
  <c r="B2292" i="5"/>
  <c r="T2292" i="5" s="1"/>
  <c r="B2293" i="5"/>
  <c r="T2293" i="5" s="1"/>
  <c r="B2294" i="5"/>
  <c r="B2295" i="5"/>
  <c r="T2295" i="5" s="1"/>
  <c r="B2296" i="5"/>
  <c r="B2297" i="5"/>
  <c r="B2298" i="5"/>
  <c r="T2298" i="5" s="1"/>
  <c r="B2299" i="5"/>
  <c r="T2299" i="5" s="1"/>
  <c r="B2300" i="5"/>
  <c r="T2300" i="5" s="1"/>
  <c r="B2301" i="5"/>
  <c r="T2301" i="5" s="1"/>
  <c r="B2302" i="5"/>
  <c r="B2303" i="5"/>
  <c r="T2303" i="5" s="1"/>
  <c r="B2304" i="5"/>
  <c r="T2304" i="5" s="1"/>
  <c r="B2305" i="5"/>
  <c r="B2306" i="5"/>
  <c r="T2306" i="5" s="1"/>
  <c r="B2307" i="5"/>
  <c r="T2307" i="5" s="1"/>
  <c r="B2308" i="5"/>
  <c r="T2308" i="5" s="1"/>
  <c r="B2309" i="5"/>
  <c r="T2309" i="5" s="1"/>
  <c r="B2310" i="5"/>
  <c r="B2311" i="5"/>
  <c r="T2311" i="5" s="1"/>
  <c r="B2312" i="5"/>
  <c r="T2312" i="5" s="1"/>
  <c r="B2313" i="5"/>
  <c r="B2314" i="5"/>
  <c r="T2314" i="5" s="1"/>
  <c r="B2315" i="5"/>
  <c r="T2315" i="5" s="1"/>
  <c r="B2316" i="5"/>
  <c r="T2316" i="5" s="1"/>
  <c r="B2317" i="5"/>
  <c r="B2318" i="5"/>
  <c r="B2319" i="5"/>
  <c r="B2320" i="5"/>
  <c r="T2320" i="5" s="1"/>
  <c r="B2321" i="5"/>
  <c r="B2322" i="5"/>
  <c r="T2322" i="5" s="1"/>
  <c r="B2323" i="5"/>
  <c r="T2323" i="5" s="1"/>
  <c r="B2324" i="5"/>
  <c r="T2324" i="5" s="1"/>
  <c r="B2325" i="5"/>
  <c r="T2325" i="5" s="1"/>
  <c r="B2326" i="5"/>
  <c r="B2327" i="5"/>
  <c r="B2328" i="5"/>
  <c r="B2329" i="5"/>
  <c r="B2330" i="5"/>
  <c r="T2330" i="5" s="1"/>
  <c r="B2331" i="5"/>
  <c r="T2331" i="5" s="1"/>
  <c r="B2332" i="5"/>
  <c r="B2333" i="5"/>
  <c r="T2333" i="5" s="1"/>
  <c r="B2334" i="5"/>
  <c r="B2335" i="5"/>
  <c r="T2335" i="5" s="1"/>
  <c r="B2336" i="5"/>
  <c r="B2337" i="5"/>
  <c r="B2338" i="5"/>
  <c r="T2338" i="5" s="1"/>
  <c r="B2339" i="5"/>
  <c r="T2339" i="5" s="1"/>
  <c r="B2340" i="5"/>
  <c r="T2340" i="5" s="1"/>
  <c r="B2341" i="5"/>
  <c r="T2341" i="5" s="1"/>
  <c r="B2342" i="5"/>
  <c r="B2343" i="5"/>
  <c r="B2344" i="5"/>
  <c r="T2344" i="5" s="1"/>
  <c r="B2345" i="5"/>
  <c r="B2346" i="5"/>
  <c r="T2346" i="5" s="1"/>
  <c r="B2347" i="5"/>
  <c r="T2347" i="5" s="1"/>
  <c r="B2348" i="5"/>
  <c r="T2348" i="5" s="1"/>
  <c r="B2349" i="5"/>
  <c r="T2349" i="5" s="1"/>
  <c r="B2350" i="5"/>
  <c r="B2351" i="5"/>
  <c r="B2352" i="5"/>
  <c r="B2353" i="5"/>
  <c r="B2354" i="5"/>
  <c r="T2354" i="5" s="1"/>
  <c r="B2355" i="5"/>
  <c r="T2355" i="5" s="1"/>
  <c r="B2356" i="5"/>
  <c r="B2357" i="5"/>
  <c r="T2357" i="5" s="1"/>
  <c r="B2358" i="5"/>
  <c r="T2358" i="5" s="1"/>
  <c r="B2359" i="5"/>
  <c r="T2359" i="5" s="1"/>
  <c r="B2360" i="5"/>
  <c r="B2361" i="5"/>
  <c r="B2362" i="5"/>
  <c r="T2362" i="5" s="1"/>
  <c r="B2363" i="5"/>
  <c r="T2363" i="5" s="1"/>
  <c r="B2364" i="5"/>
  <c r="T2364" i="5" s="1"/>
  <c r="B2365" i="5"/>
  <c r="B2366" i="5"/>
  <c r="T2366" i="5" s="1"/>
  <c r="B2367" i="5"/>
  <c r="T2367" i="5" s="1"/>
  <c r="B2368" i="5"/>
  <c r="B2369" i="5"/>
  <c r="B2370" i="5"/>
  <c r="T2370" i="5" s="1"/>
  <c r="B2371" i="5"/>
  <c r="T2371" i="5" s="1"/>
  <c r="B2372" i="5"/>
  <c r="T2372" i="5" s="1"/>
  <c r="B2373" i="5"/>
  <c r="T2373" i="5" s="1"/>
  <c r="B2374" i="5"/>
  <c r="T2374" i="5" s="1"/>
  <c r="B2375" i="5"/>
  <c r="T2375" i="5" s="1"/>
  <c r="B2376" i="5"/>
  <c r="B2377" i="5"/>
  <c r="B2378" i="5"/>
  <c r="T2378" i="5" s="1"/>
  <c r="B2379" i="5"/>
  <c r="T2379" i="5" s="1"/>
  <c r="B2380" i="5"/>
  <c r="T2380" i="5" s="1"/>
  <c r="B2381" i="5"/>
  <c r="T2381" i="5" s="1"/>
  <c r="B2382" i="5"/>
  <c r="T2382" i="5" s="1"/>
  <c r="B2383" i="5"/>
  <c r="T2383" i="5" s="1"/>
  <c r="B2384" i="5"/>
  <c r="T2384" i="5" s="1"/>
  <c r="B2385" i="5"/>
  <c r="B2386" i="5"/>
  <c r="T2386" i="5" s="1"/>
  <c r="B2387" i="5"/>
  <c r="T2387" i="5" s="1"/>
  <c r="B2388" i="5"/>
  <c r="T2388" i="5" s="1"/>
  <c r="B2389" i="5"/>
  <c r="B2390" i="5"/>
  <c r="T2390" i="5" s="1"/>
  <c r="B2391" i="5"/>
  <c r="B2392" i="5"/>
  <c r="B2393" i="5"/>
  <c r="B2394" i="5"/>
  <c r="T2394" i="5" s="1"/>
  <c r="B2395" i="5"/>
  <c r="T2395" i="5" s="1"/>
  <c r="B2396" i="5"/>
  <c r="T2396" i="5" s="1"/>
  <c r="B2397" i="5"/>
  <c r="B2398" i="5"/>
  <c r="S2398" i="5" s="1"/>
  <c r="B2399" i="5"/>
  <c r="T2399" i="5" s="1"/>
  <c r="B2400" i="5"/>
  <c r="B2401" i="5"/>
  <c r="B2402" i="5"/>
  <c r="T2402" i="5" s="1"/>
  <c r="B2403" i="5"/>
  <c r="T2403" i="5" s="1"/>
  <c r="B2404" i="5"/>
  <c r="T2404" i="5" s="1"/>
  <c r="B2405" i="5"/>
  <c r="B2406" i="5"/>
  <c r="S2406" i="5" s="1"/>
  <c r="B2407" i="5"/>
  <c r="B2408" i="5"/>
  <c r="B2409" i="5"/>
  <c r="B2410" i="5"/>
  <c r="T2410" i="5" s="1"/>
  <c r="B2411" i="5"/>
  <c r="T2411" i="5" s="1"/>
  <c r="B2412" i="5"/>
  <c r="T2412" i="5" s="1"/>
  <c r="B2413" i="5"/>
  <c r="T2413" i="5" s="1"/>
  <c r="B2414" i="5"/>
  <c r="S2414" i="5" s="1"/>
  <c r="B2415" i="5"/>
  <c r="B2416" i="5"/>
  <c r="B2417" i="5"/>
  <c r="B2418" i="5"/>
  <c r="T2418" i="5" s="1"/>
  <c r="B2419" i="5"/>
  <c r="T2419" i="5" s="1"/>
  <c r="B2420" i="5"/>
  <c r="T2420" i="5" s="1"/>
  <c r="B2421" i="5"/>
  <c r="T2421" i="5" s="1"/>
  <c r="B2422" i="5"/>
  <c r="B2423" i="5"/>
  <c r="T2423" i="5" s="1"/>
  <c r="B2424" i="5"/>
  <c r="B2425" i="5"/>
  <c r="B2426" i="5"/>
  <c r="T2426" i="5" s="1"/>
  <c r="B2427" i="5"/>
  <c r="T2427" i="5" s="1"/>
  <c r="B2428" i="5"/>
  <c r="T2428" i="5" s="1"/>
  <c r="B2429" i="5"/>
  <c r="B2430" i="5"/>
  <c r="T2430" i="5" s="1"/>
  <c r="B2431" i="5"/>
  <c r="B2432" i="5"/>
  <c r="B2433" i="5"/>
  <c r="B2434" i="5"/>
  <c r="T2434" i="5" s="1"/>
  <c r="B2435" i="5"/>
  <c r="T2435" i="5" s="1"/>
  <c r="B2436" i="5"/>
  <c r="T2436" i="5" s="1"/>
  <c r="B2437" i="5"/>
  <c r="T2437" i="5" s="1"/>
  <c r="B2438" i="5"/>
  <c r="B2439" i="5"/>
  <c r="S2439" i="5" s="1"/>
  <c r="B2440" i="5"/>
  <c r="B2441" i="5"/>
  <c r="B2442" i="5"/>
  <c r="T2442" i="5" s="1"/>
  <c r="B2443" i="5"/>
  <c r="T2443" i="5" s="1"/>
  <c r="B2444" i="5"/>
  <c r="T2444" i="5" s="1"/>
  <c r="B2445" i="5"/>
  <c r="T2445" i="5" s="1"/>
  <c r="B2446" i="5"/>
  <c r="B2447" i="5"/>
  <c r="T2447" i="5" s="1"/>
  <c r="B2448" i="5"/>
  <c r="B2449" i="5"/>
  <c r="B2450" i="5"/>
  <c r="T2450" i="5" s="1"/>
  <c r="B2451" i="5"/>
  <c r="T2451" i="5" s="1"/>
  <c r="B2452" i="5"/>
  <c r="T2452" i="5" s="1"/>
  <c r="B2453" i="5"/>
  <c r="T2453" i="5" s="1"/>
  <c r="B2454" i="5"/>
  <c r="B2455" i="5"/>
  <c r="T2455" i="5" s="1"/>
  <c r="B2456" i="5"/>
  <c r="B2457" i="5"/>
  <c r="B2458" i="5"/>
  <c r="T2458" i="5" s="1"/>
  <c r="B2459" i="5"/>
  <c r="T2459" i="5" s="1"/>
  <c r="B2460" i="5"/>
  <c r="T2460" i="5" s="1"/>
  <c r="B2461" i="5"/>
  <c r="T2461" i="5" s="1"/>
  <c r="B2462" i="5"/>
  <c r="B2463" i="5"/>
  <c r="B2464" i="5"/>
  <c r="B2465" i="5"/>
  <c r="B2466" i="5"/>
  <c r="T2466" i="5" s="1"/>
  <c r="B2467" i="5"/>
  <c r="T2467" i="5" s="1"/>
  <c r="B2468" i="5"/>
  <c r="T2468" i="5" s="1"/>
  <c r="B2469" i="5"/>
  <c r="T2469" i="5" s="1"/>
  <c r="B2470" i="5"/>
  <c r="T2470" i="5" s="1"/>
  <c r="B2471" i="5"/>
  <c r="B2472" i="5"/>
  <c r="B2473" i="5"/>
  <c r="B2474" i="5"/>
  <c r="T2474" i="5" s="1"/>
  <c r="B2475" i="5"/>
  <c r="T2475" i="5" s="1"/>
  <c r="B2476" i="5"/>
  <c r="T2476" i="5" s="1"/>
  <c r="B2477" i="5"/>
  <c r="T2477" i="5" s="1"/>
  <c r="B2478" i="5"/>
  <c r="T2478" i="5" s="1"/>
  <c r="B2479" i="5"/>
  <c r="T2479" i="5" s="1"/>
  <c r="B2480" i="5"/>
  <c r="B2481" i="5"/>
  <c r="B2482" i="5"/>
  <c r="T2482" i="5" s="1"/>
  <c r="B2483" i="5"/>
  <c r="T2483" i="5" s="1"/>
  <c r="B2484" i="5"/>
  <c r="B2485" i="5"/>
  <c r="T2485" i="5" s="1"/>
  <c r="B2486" i="5"/>
  <c r="T2486" i="5" s="1"/>
  <c r="B2487" i="5"/>
  <c r="T2487" i="5" s="1"/>
  <c r="B2488" i="5"/>
  <c r="B2489" i="5"/>
  <c r="B2490" i="5"/>
  <c r="T2490" i="5" s="1"/>
  <c r="B2491" i="5"/>
  <c r="T2491" i="5" s="1"/>
  <c r="B2492" i="5"/>
  <c r="T2492" i="5" s="1"/>
  <c r="B2493" i="5"/>
  <c r="T2493" i="5" s="1"/>
  <c r="B2494" i="5"/>
  <c r="T2494" i="5" s="1"/>
  <c r="B2495" i="5"/>
  <c r="T2495" i="5" s="1"/>
  <c r="B2496" i="5"/>
  <c r="T2496" i="5" s="1"/>
  <c r="B2497" i="5"/>
  <c r="B2498" i="5"/>
  <c r="T2498" i="5" s="1"/>
  <c r="B2499" i="5"/>
  <c r="T2499" i="5" s="1"/>
  <c r="B2500" i="5"/>
  <c r="T2500" i="5" s="1"/>
  <c r="B2501" i="5"/>
  <c r="T2501" i="5" s="1"/>
  <c r="B2502" i="5"/>
  <c r="T2502" i="5" s="1"/>
  <c r="B2503" i="5"/>
  <c r="T2503" i="5" s="1"/>
  <c r="B2504" i="5"/>
  <c r="S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51" i="5"/>
  <c r="V351" i="5" s="1"/>
  <c r="R351" i="5" s="1"/>
  <c r="C352" i="5"/>
  <c r="V352" i="5" s="1"/>
  <c r="J352" i="5" s="1"/>
  <c r="C353" i="5"/>
  <c r="V353" i="5" s="1"/>
  <c r="C354" i="5"/>
  <c r="C355" i="5"/>
  <c r="C356" i="5"/>
  <c r="V356" i="5" s="1"/>
  <c r="E356" i="5" s="1"/>
  <c r="X356" i="5" s="1"/>
  <c r="C357" i="5"/>
  <c r="C358" i="5"/>
  <c r="V358" i="5" s="1"/>
  <c r="C359" i="5"/>
  <c r="V359" i="5" s="1"/>
  <c r="C360" i="5"/>
  <c r="C361" i="5"/>
  <c r="AB361" i="5" s="1"/>
  <c r="C362" i="5"/>
  <c r="C363" i="5"/>
  <c r="V363" i="5" s="1"/>
  <c r="E363" i="5" s="1"/>
  <c r="X363" i="5" s="1"/>
  <c r="C364" i="5"/>
  <c r="C365" i="5"/>
  <c r="C366" i="5"/>
  <c r="V366" i="5" s="1"/>
  <c r="E366" i="5" s="1"/>
  <c r="X366" i="5" s="1"/>
  <c r="C367" i="5"/>
  <c r="V367" i="5" s="1"/>
  <c r="E367" i="5" s="1"/>
  <c r="X367" i="5" s="1"/>
  <c r="C368" i="5"/>
  <c r="V368" i="5" s="1"/>
  <c r="C369" i="5"/>
  <c r="AB369" i="5" s="1"/>
  <c r="C370" i="5"/>
  <c r="C371" i="5"/>
  <c r="C372" i="5"/>
  <c r="C373" i="5"/>
  <c r="C374" i="5"/>
  <c r="V374" i="5" s="1"/>
  <c r="C375" i="5"/>
  <c r="C376" i="5"/>
  <c r="C377" i="5"/>
  <c r="C378" i="5"/>
  <c r="C379" i="5"/>
  <c r="C380" i="5"/>
  <c r="V380" i="5" s="1"/>
  <c r="C381" i="5"/>
  <c r="C382" i="5"/>
  <c r="V382" i="5" s="1"/>
  <c r="E382" i="5" s="1"/>
  <c r="X382" i="5" s="1"/>
  <c r="C383" i="5"/>
  <c r="V383" i="5" s="1"/>
  <c r="C384" i="5"/>
  <c r="V384" i="5" s="1"/>
  <c r="C385" i="5"/>
  <c r="C386" i="5"/>
  <c r="C387" i="5"/>
  <c r="AB387" i="5" s="1"/>
  <c r="C388" i="5"/>
  <c r="C389" i="5"/>
  <c r="C390" i="5"/>
  <c r="V390" i="5" s="1"/>
  <c r="C391" i="5"/>
  <c r="V391" i="5" s="1"/>
  <c r="C392" i="5"/>
  <c r="V392" i="5" s="1"/>
  <c r="C393" i="5"/>
  <c r="C394" i="5"/>
  <c r="C395" i="5"/>
  <c r="C396" i="5"/>
  <c r="C397" i="5"/>
  <c r="C398" i="5"/>
  <c r="V398" i="5" s="1"/>
  <c r="F398" i="5" s="1"/>
  <c r="C399" i="5"/>
  <c r="V399" i="5" s="1"/>
  <c r="J399" i="5" s="1"/>
  <c r="C400" i="5"/>
  <c r="V400" i="5" s="1"/>
  <c r="C401" i="5"/>
  <c r="V401" i="5" s="1"/>
  <c r="R401" i="5" s="1"/>
  <c r="C402" i="5"/>
  <c r="C403" i="5"/>
  <c r="C404" i="5"/>
  <c r="V404" i="5" s="1"/>
  <c r="C405" i="5"/>
  <c r="C406" i="5"/>
  <c r="V406" i="5" s="1"/>
  <c r="C407" i="5"/>
  <c r="C408" i="5"/>
  <c r="V408" i="5" s="1"/>
  <c r="C409" i="5"/>
  <c r="V409" i="5" s="1"/>
  <c r="I409" i="5" s="1"/>
  <c r="C410" i="5"/>
  <c r="C411" i="5"/>
  <c r="C412" i="5"/>
  <c r="C413" i="5"/>
  <c r="C414" i="5"/>
  <c r="C415" i="5"/>
  <c r="V415" i="5" s="1"/>
  <c r="I415" i="5" s="1"/>
  <c r="C416" i="5"/>
  <c r="V416" i="5" s="1"/>
  <c r="C417" i="5"/>
  <c r="C418" i="5"/>
  <c r="C419" i="5"/>
  <c r="C420" i="5"/>
  <c r="C421" i="5"/>
  <c r="C422" i="5"/>
  <c r="V422" i="5" s="1"/>
  <c r="C423" i="5"/>
  <c r="C424" i="5"/>
  <c r="V424" i="5" s="1"/>
  <c r="C425" i="5"/>
  <c r="C426" i="5"/>
  <c r="C427" i="5"/>
  <c r="V427" i="5" s="1"/>
  <c r="E427" i="5" s="1"/>
  <c r="X427" i="5" s="1"/>
  <c r="C428" i="5"/>
  <c r="V428" i="5" s="1"/>
  <c r="E428" i="5" s="1"/>
  <c r="X428" i="5" s="1"/>
  <c r="C429" i="5"/>
  <c r="C430" i="5"/>
  <c r="V430" i="5" s="1"/>
  <c r="E430" i="5" s="1"/>
  <c r="X430" i="5" s="1"/>
  <c r="C431" i="5"/>
  <c r="V431" i="5" s="1"/>
  <c r="E431" i="5" s="1"/>
  <c r="X431" i="5" s="1"/>
  <c r="C432" i="5"/>
  <c r="C433" i="5"/>
  <c r="C434" i="5"/>
  <c r="C435" i="5"/>
  <c r="C436" i="5"/>
  <c r="C437" i="5"/>
  <c r="C438" i="5"/>
  <c r="V438" i="5" s="1"/>
  <c r="E438" i="5" s="1"/>
  <c r="X438" i="5" s="1"/>
  <c r="C439" i="5"/>
  <c r="V439" i="5" s="1"/>
  <c r="E439" i="5" s="1"/>
  <c r="X439" i="5" s="1"/>
  <c r="C440" i="5"/>
  <c r="V440" i="5" s="1"/>
  <c r="C441" i="5"/>
  <c r="AB441" i="5" s="1"/>
  <c r="C442" i="5"/>
  <c r="C443" i="5"/>
  <c r="C444" i="5"/>
  <c r="V444" i="5" s="1"/>
  <c r="C445" i="5"/>
  <c r="C446" i="5"/>
  <c r="C447" i="5"/>
  <c r="V447" i="5" s="1"/>
  <c r="E447" i="5" s="1"/>
  <c r="X447" i="5" s="1"/>
  <c r="C448" i="5"/>
  <c r="V448" i="5" s="1"/>
  <c r="C449" i="5"/>
  <c r="C450" i="5"/>
  <c r="C451" i="5"/>
  <c r="C452" i="5"/>
  <c r="C453" i="5"/>
  <c r="C454" i="5"/>
  <c r="V454" i="5" s="1"/>
  <c r="C455" i="5"/>
  <c r="V455" i="5" s="1"/>
  <c r="C456" i="5"/>
  <c r="V456" i="5" s="1"/>
  <c r="C457" i="5"/>
  <c r="C458" i="5"/>
  <c r="C459" i="5"/>
  <c r="C460" i="5"/>
  <c r="V460" i="5" s="1"/>
  <c r="E460" i="5" s="1"/>
  <c r="X460" i="5" s="1"/>
  <c r="C461" i="5"/>
  <c r="C462" i="5"/>
  <c r="V462" i="5" s="1"/>
  <c r="E462" i="5" s="1"/>
  <c r="X462" i="5" s="1"/>
  <c r="C463" i="5"/>
  <c r="V463" i="5" s="1"/>
  <c r="C464" i="5"/>
  <c r="C465" i="5"/>
  <c r="C466" i="5"/>
  <c r="C467" i="5"/>
  <c r="V467" i="5" s="1"/>
  <c r="C468" i="5"/>
  <c r="V468" i="5" s="1"/>
  <c r="E468" i="5" s="1"/>
  <c r="X468" i="5" s="1"/>
  <c r="C469" i="5"/>
  <c r="C470" i="5"/>
  <c r="C471" i="5"/>
  <c r="C472" i="5"/>
  <c r="V472" i="5" s="1"/>
  <c r="E472" i="5" s="1"/>
  <c r="X472" i="5" s="1"/>
  <c r="C473" i="5"/>
  <c r="C474" i="5"/>
  <c r="C475" i="5"/>
  <c r="C476" i="5"/>
  <c r="V476" i="5" s="1"/>
  <c r="C477" i="5"/>
  <c r="C478" i="5"/>
  <c r="V478" i="5" s="1"/>
  <c r="C479" i="5"/>
  <c r="V479" i="5" s="1"/>
  <c r="E479" i="5" s="1"/>
  <c r="X479" i="5" s="1"/>
  <c r="C480" i="5"/>
  <c r="C481" i="5"/>
  <c r="V481" i="5" s="1"/>
  <c r="E481" i="5" s="1"/>
  <c r="X481" i="5" s="1"/>
  <c r="C482" i="5"/>
  <c r="C483" i="5"/>
  <c r="C484" i="5"/>
  <c r="V484" i="5" s="1"/>
  <c r="C485" i="5"/>
  <c r="C486" i="5"/>
  <c r="V486" i="5" s="1"/>
  <c r="C487" i="5"/>
  <c r="C488" i="5"/>
  <c r="C489" i="5"/>
  <c r="AB489" i="5" s="1"/>
  <c r="C490" i="5"/>
  <c r="C491" i="5"/>
  <c r="C492" i="5"/>
  <c r="C493" i="5"/>
  <c r="C494" i="5"/>
  <c r="C495" i="5"/>
  <c r="C496" i="5"/>
  <c r="V496" i="5" s="1"/>
  <c r="G496" i="5" s="1"/>
  <c r="C497" i="5"/>
  <c r="C498" i="5"/>
  <c r="C499" i="5"/>
  <c r="V499" i="5" s="1"/>
  <c r="C500" i="5"/>
  <c r="V500" i="5" s="1"/>
  <c r="E500" i="5" s="1"/>
  <c r="X500" i="5" s="1"/>
  <c r="C501" i="5"/>
  <c r="C502" i="5"/>
  <c r="V502" i="5" s="1"/>
  <c r="E502" i="5" s="1"/>
  <c r="X502" i="5" s="1"/>
  <c r="C503" i="5"/>
  <c r="V503" i="5" s="1"/>
  <c r="C504" i="5"/>
  <c r="V504" i="5" s="1"/>
  <c r="C505" i="5"/>
  <c r="C506" i="5"/>
  <c r="C507" i="5"/>
  <c r="V507" i="5" s="1"/>
  <c r="C508" i="5"/>
  <c r="V508" i="5" s="1"/>
  <c r="C509" i="5"/>
  <c r="C510" i="5"/>
  <c r="V510" i="5" s="1"/>
  <c r="C511" i="5"/>
  <c r="V511" i="5" s="1"/>
  <c r="C512" i="5"/>
  <c r="C513" i="5"/>
  <c r="C514" i="5"/>
  <c r="C515" i="5"/>
  <c r="C516" i="5"/>
  <c r="V516" i="5" s="1"/>
  <c r="C517" i="5"/>
  <c r="C518" i="5"/>
  <c r="V518" i="5" s="1"/>
  <c r="C519" i="5"/>
  <c r="V519" i="5" s="1"/>
  <c r="C520" i="5"/>
  <c r="V520" i="5" s="1"/>
  <c r="C521" i="5"/>
  <c r="AB521" i="5" s="1"/>
  <c r="C522" i="5"/>
  <c r="C523" i="5"/>
  <c r="C524" i="5"/>
  <c r="C525" i="5"/>
  <c r="C526" i="5"/>
  <c r="V526" i="5" s="1"/>
  <c r="C527" i="5"/>
  <c r="V527" i="5" s="1"/>
  <c r="C528" i="5"/>
  <c r="V528" i="5" s="1"/>
  <c r="C529" i="5"/>
  <c r="AB529" i="5" s="1"/>
  <c r="C530" i="5"/>
  <c r="C531" i="5"/>
  <c r="V531" i="5" s="1"/>
  <c r="C532" i="5"/>
  <c r="V532" i="5" s="1"/>
  <c r="E532" i="5" s="1"/>
  <c r="X532" i="5" s="1"/>
  <c r="C533" i="5"/>
  <c r="C534" i="5"/>
  <c r="C535" i="5"/>
  <c r="C536" i="5"/>
  <c r="V536" i="5" s="1"/>
  <c r="C537" i="5"/>
  <c r="AB537" i="5" s="1"/>
  <c r="C538" i="5"/>
  <c r="C539" i="5"/>
  <c r="V539" i="5" s="1"/>
  <c r="C540" i="5"/>
  <c r="V540" i="5" s="1"/>
  <c r="E540" i="5" s="1"/>
  <c r="X540" i="5" s="1"/>
  <c r="C541" i="5"/>
  <c r="C542" i="5"/>
  <c r="C543" i="5"/>
  <c r="V543" i="5" s="1"/>
  <c r="R543" i="5" s="1"/>
  <c r="C544" i="5"/>
  <c r="V544" i="5" s="1"/>
  <c r="C545" i="5"/>
  <c r="C546" i="5"/>
  <c r="C547" i="5"/>
  <c r="C548" i="5"/>
  <c r="V548" i="5" s="1"/>
  <c r="C549" i="5"/>
  <c r="C550" i="5"/>
  <c r="V550" i="5" s="1"/>
  <c r="R550" i="5" s="1"/>
  <c r="C551" i="5"/>
  <c r="V551" i="5" s="1"/>
  <c r="I551" i="5" s="1"/>
  <c r="C552" i="5"/>
  <c r="V552" i="5" s="1"/>
  <c r="C553" i="5"/>
  <c r="AB553" i="5" s="1"/>
  <c r="C554" i="5"/>
  <c r="C555" i="5"/>
  <c r="C556" i="5"/>
  <c r="V556" i="5" s="1"/>
  <c r="C557" i="5"/>
  <c r="C558" i="5"/>
  <c r="V558" i="5" s="1"/>
  <c r="C559" i="5"/>
  <c r="V559" i="5" s="1"/>
  <c r="C560" i="5"/>
  <c r="V560" i="5" s="1"/>
  <c r="C561" i="5"/>
  <c r="V561" i="5" s="1"/>
  <c r="C562" i="5"/>
  <c r="C563" i="5"/>
  <c r="C564" i="5"/>
  <c r="C565" i="5"/>
  <c r="C566" i="5"/>
  <c r="V566" i="5" s="1"/>
  <c r="C567" i="5"/>
  <c r="V567" i="5" s="1"/>
  <c r="E567" i="5" s="1"/>
  <c r="X567" i="5" s="1"/>
  <c r="C568" i="5"/>
  <c r="V568" i="5" s="1"/>
  <c r="C569" i="5"/>
  <c r="C570" i="5"/>
  <c r="C571" i="5"/>
  <c r="C572" i="5"/>
  <c r="V572" i="5" s="1"/>
  <c r="C573" i="5"/>
  <c r="C574" i="5"/>
  <c r="V574" i="5" s="1"/>
  <c r="E574" i="5" s="1"/>
  <c r="X574" i="5" s="1"/>
  <c r="C575" i="5"/>
  <c r="V575" i="5" s="1"/>
  <c r="C576" i="5"/>
  <c r="V576" i="5" s="1"/>
  <c r="R576" i="5" s="1"/>
  <c r="C577" i="5"/>
  <c r="V577" i="5" s="1"/>
  <c r="F577" i="5" s="1"/>
  <c r="C578" i="5"/>
  <c r="C579" i="5"/>
  <c r="V579" i="5" s="1"/>
  <c r="E579" i="5" s="1"/>
  <c r="X579" i="5" s="1"/>
  <c r="C580" i="5"/>
  <c r="V580" i="5" s="1"/>
  <c r="E580" i="5" s="1"/>
  <c r="X580" i="5" s="1"/>
  <c r="C581" i="5"/>
  <c r="C582" i="5"/>
  <c r="C583" i="5"/>
  <c r="V583" i="5" s="1"/>
  <c r="C584" i="5"/>
  <c r="C585" i="5"/>
  <c r="V585" i="5" s="1"/>
  <c r="C586" i="5"/>
  <c r="C587" i="5"/>
  <c r="V587" i="5" s="1"/>
  <c r="E587" i="5" s="1"/>
  <c r="X587" i="5" s="1"/>
  <c r="C588" i="5"/>
  <c r="V588" i="5" s="1"/>
  <c r="E588" i="5" s="1"/>
  <c r="X588" i="5" s="1"/>
  <c r="C589" i="5"/>
  <c r="C590" i="5"/>
  <c r="V590" i="5" s="1"/>
  <c r="E590" i="5" s="1"/>
  <c r="X590" i="5" s="1"/>
  <c r="C591" i="5"/>
  <c r="V591" i="5" s="1"/>
  <c r="E591" i="5" s="1"/>
  <c r="X591" i="5" s="1"/>
  <c r="C592" i="5"/>
  <c r="V592" i="5" s="1"/>
  <c r="R592" i="5" s="1"/>
  <c r="C593" i="5"/>
  <c r="AB593" i="5" s="1"/>
  <c r="C594" i="5"/>
  <c r="C595" i="5"/>
  <c r="C596" i="5"/>
  <c r="V596" i="5" s="1"/>
  <c r="E596" i="5" s="1"/>
  <c r="X596" i="5" s="1"/>
  <c r="C597" i="5"/>
  <c r="C598" i="5"/>
  <c r="V598" i="5" s="1"/>
  <c r="E598" i="5" s="1"/>
  <c r="X598" i="5" s="1"/>
  <c r="C599" i="5"/>
  <c r="C600" i="5"/>
  <c r="V600" i="5" s="1"/>
  <c r="C601" i="5"/>
  <c r="V601" i="5" s="1"/>
  <c r="E601" i="5" s="1"/>
  <c r="X601" i="5" s="1"/>
  <c r="C602" i="5"/>
  <c r="C603" i="5"/>
  <c r="C604" i="5"/>
  <c r="C605" i="5"/>
  <c r="C606" i="5"/>
  <c r="V606" i="5" s="1"/>
  <c r="R606" i="5" s="1"/>
  <c r="C607" i="5"/>
  <c r="V607" i="5" s="1"/>
  <c r="E607" i="5" s="1"/>
  <c r="X607" i="5" s="1"/>
  <c r="C608" i="5"/>
  <c r="V608" i="5" s="1"/>
  <c r="I608" i="5" s="1"/>
  <c r="C609" i="5"/>
  <c r="C610" i="5"/>
  <c r="C611" i="5"/>
  <c r="C612" i="5"/>
  <c r="V612" i="5" s="1"/>
  <c r="E612" i="5" s="1"/>
  <c r="X612" i="5" s="1"/>
  <c r="C613" i="5"/>
  <c r="C614" i="5"/>
  <c r="V614" i="5" s="1"/>
  <c r="F614" i="5" s="1"/>
  <c r="C615" i="5"/>
  <c r="V615" i="5" s="1"/>
  <c r="J615" i="5" s="1"/>
  <c r="C616" i="5"/>
  <c r="V616" i="5" s="1"/>
  <c r="C617" i="5"/>
  <c r="C618" i="5"/>
  <c r="C619" i="5"/>
  <c r="V619" i="5" s="1"/>
  <c r="E619" i="5" s="1"/>
  <c r="X619" i="5" s="1"/>
  <c r="C620" i="5"/>
  <c r="V620" i="5" s="1"/>
  <c r="C621" i="5"/>
  <c r="C622" i="5"/>
  <c r="V622" i="5" s="1"/>
  <c r="I622" i="5" s="1"/>
  <c r="C623" i="5"/>
  <c r="V623" i="5" s="1"/>
  <c r="E623" i="5" s="1"/>
  <c r="X623" i="5" s="1"/>
  <c r="C624" i="5"/>
  <c r="V624" i="5" s="1"/>
  <c r="I624" i="5" s="1"/>
  <c r="C625" i="5"/>
  <c r="V625" i="5" s="1"/>
  <c r="E625" i="5" s="1"/>
  <c r="X625" i="5" s="1"/>
  <c r="C626" i="5"/>
  <c r="C627" i="5"/>
  <c r="AB627" i="5" s="1"/>
  <c r="C628" i="5"/>
  <c r="V628" i="5" s="1"/>
  <c r="C629" i="5"/>
  <c r="C630" i="5"/>
  <c r="V630" i="5" s="1"/>
  <c r="C631" i="5"/>
  <c r="V631" i="5" s="1"/>
  <c r="C632" i="5"/>
  <c r="C633" i="5"/>
  <c r="AB633" i="5" s="1"/>
  <c r="C634" i="5"/>
  <c r="C635" i="5"/>
  <c r="C636" i="5"/>
  <c r="V636" i="5" s="1"/>
  <c r="C637" i="5"/>
  <c r="C638" i="5"/>
  <c r="V638" i="5" s="1"/>
  <c r="C639" i="5"/>
  <c r="V639" i="5" s="1"/>
  <c r="G639" i="5" s="1"/>
  <c r="C640" i="5"/>
  <c r="V640" i="5" s="1"/>
  <c r="E640" i="5" s="1"/>
  <c r="X640" i="5" s="1"/>
  <c r="C641" i="5"/>
  <c r="C642" i="5"/>
  <c r="C643" i="5"/>
  <c r="C644" i="5"/>
  <c r="C645" i="5"/>
  <c r="C646" i="5"/>
  <c r="V646" i="5" s="1"/>
  <c r="R646" i="5" s="1"/>
  <c r="C647" i="5"/>
  <c r="V647" i="5" s="1"/>
  <c r="C648" i="5"/>
  <c r="V648" i="5" s="1"/>
  <c r="J648" i="5" s="1"/>
  <c r="C649" i="5"/>
  <c r="C650" i="5"/>
  <c r="C651" i="5"/>
  <c r="V651" i="5" s="1"/>
  <c r="E651" i="5" s="1"/>
  <c r="X651" i="5" s="1"/>
  <c r="C652" i="5"/>
  <c r="V652" i="5" s="1"/>
  <c r="E652" i="5" s="1"/>
  <c r="X652" i="5" s="1"/>
  <c r="C653" i="5"/>
  <c r="C654" i="5"/>
  <c r="V654" i="5" s="1"/>
  <c r="C655" i="5"/>
  <c r="V655" i="5" s="1"/>
  <c r="C656" i="5"/>
  <c r="V656" i="5" s="1"/>
  <c r="C657" i="5"/>
  <c r="AB657" i="5" s="1"/>
  <c r="C658" i="5"/>
  <c r="C659" i="5"/>
  <c r="V659" i="5" s="1"/>
  <c r="E659" i="5" s="1"/>
  <c r="X659" i="5" s="1"/>
  <c r="C660" i="5"/>
  <c r="V660" i="5" s="1"/>
  <c r="E660" i="5" s="1"/>
  <c r="X660" i="5" s="1"/>
  <c r="C661" i="5"/>
  <c r="C662" i="5"/>
  <c r="V662" i="5" s="1"/>
  <c r="E662" i="5" s="1"/>
  <c r="X662" i="5" s="1"/>
  <c r="C663" i="5"/>
  <c r="C664" i="5"/>
  <c r="V664" i="5" s="1"/>
  <c r="J664" i="5" s="1"/>
  <c r="C665" i="5"/>
  <c r="V665" i="5" s="1"/>
  <c r="C666" i="5"/>
  <c r="C667" i="5"/>
  <c r="V667" i="5" s="1"/>
  <c r="E667" i="5" s="1"/>
  <c r="X667" i="5" s="1"/>
  <c r="C668" i="5"/>
  <c r="C669" i="5"/>
  <c r="C670" i="5"/>
  <c r="C671" i="5"/>
  <c r="V671" i="5" s="1"/>
  <c r="E671" i="5" s="1"/>
  <c r="X671" i="5" s="1"/>
  <c r="C672" i="5"/>
  <c r="V672" i="5" s="1"/>
  <c r="F672" i="5" s="1"/>
  <c r="C673" i="5"/>
  <c r="C674" i="5"/>
  <c r="C675" i="5"/>
  <c r="V675" i="5" s="1"/>
  <c r="E675" i="5" s="1"/>
  <c r="X675" i="5" s="1"/>
  <c r="C676" i="5"/>
  <c r="C677" i="5"/>
  <c r="C678" i="5"/>
  <c r="V678" i="5" s="1"/>
  <c r="C679" i="5"/>
  <c r="V679" i="5" s="1"/>
  <c r="C680" i="5"/>
  <c r="V680" i="5" s="1"/>
  <c r="R680" i="5" s="1"/>
  <c r="C681" i="5"/>
  <c r="AB681" i="5" s="1"/>
  <c r="C682" i="5"/>
  <c r="C683" i="5"/>
  <c r="V683" i="5" s="1"/>
  <c r="C684" i="5"/>
  <c r="C685" i="5"/>
  <c r="C686" i="5"/>
  <c r="V686" i="5" s="1"/>
  <c r="E686" i="5" s="1"/>
  <c r="X686" i="5" s="1"/>
  <c r="C687" i="5"/>
  <c r="V687" i="5" s="1"/>
  <c r="C688" i="5"/>
  <c r="V688" i="5" s="1"/>
  <c r="C689" i="5"/>
  <c r="C690" i="5"/>
  <c r="C691" i="5"/>
  <c r="V691" i="5" s="1"/>
  <c r="C692" i="5"/>
  <c r="C693" i="5"/>
  <c r="C694" i="5"/>
  <c r="V694" i="5" s="1"/>
  <c r="R694" i="5" s="1"/>
  <c r="C695" i="5"/>
  <c r="V695" i="5" s="1"/>
  <c r="E695" i="5" s="1"/>
  <c r="X695" i="5" s="1"/>
  <c r="C696" i="5"/>
  <c r="C697" i="5"/>
  <c r="V697" i="5" s="1"/>
  <c r="F697" i="5" s="1"/>
  <c r="C698" i="5"/>
  <c r="C699" i="5"/>
  <c r="V699" i="5" s="1"/>
  <c r="E699" i="5" s="1"/>
  <c r="X699" i="5" s="1"/>
  <c r="C700" i="5"/>
  <c r="V700" i="5" s="1"/>
  <c r="C701" i="5"/>
  <c r="C702" i="5"/>
  <c r="V702" i="5" s="1"/>
  <c r="C703" i="5"/>
  <c r="V703" i="5" s="1"/>
  <c r="E703" i="5" s="1"/>
  <c r="X703" i="5" s="1"/>
  <c r="C704" i="5"/>
  <c r="V704" i="5" s="1"/>
  <c r="C705" i="5"/>
  <c r="AB705" i="5" s="1"/>
  <c r="C706" i="5"/>
  <c r="C707" i="5"/>
  <c r="V707" i="5" s="1"/>
  <c r="E707" i="5" s="1"/>
  <c r="X707" i="5" s="1"/>
  <c r="C708" i="5"/>
  <c r="C709" i="5"/>
  <c r="C710" i="5"/>
  <c r="V710" i="5" s="1"/>
  <c r="C711" i="5"/>
  <c r="V711" i="5" s="1"/>
  <c r="J711" i="5" s="1"/>
  <c r="C712" i="5"/>
  <c r="V712" i="5" s="1"/>
  <c r="F712" i="5" s="1"/>
  <c r="C713" i="5"/>
  <c r="C714" i="5"/>
  <c r="C715" i="5"/>
  <c r="V715" i="5" s="1"/>
  <c r="C716" i="5"/>
  <c r="C717" i="5"/>
  <c r="C718" i="5"/>
  <c r="C719" i="5"/>
  <c r="V719" i="5" s="1"/>
  <c r="E719" i="5" s="1"/>
  <c r="X719" i="5" s="1"/>
  <c r="C720" i="5"/>
  <c r="V720" i="5" s="1"/>
  <c r="I720" i="5" s="1"/>
  <c r="C721" i="5"/>
  <c r="V721" i="5" s="1"/>
  <c r="E721" i="5" s="1"/>
  <c r="X721" i="5" s="1"/>
  <c r="C722" i="5"/>
  <c r="C723" i="5"/>
  <c r="C724" i="5"/>
  <c r="C725" i="5"/>
  <c r="C726" i="5"/>
  <c r="V726" i="5" s="1"/>
  <c r="C727" i="5"/>
  <c r="C728" i="5"/>
  <c r="V728" i="5" s="1"/>
  <c r="C729" i="5"/>
  <c r="V729" i="5" s="1"/>
  <c r="C730" i="5"/>
  <c r="C731" i="5"/>
  <c r="V731" i="5" s="1"/>
  <c r="C732" i="5"/>
  <c r="V732" i="5" s="1"/>
  <c r="E732" i="5" s="1"/>
  <c r="X732" i="5" s="1"/>
  <c r="C733" i="5"/>
  <c r="C734" i="5"/>
  <c r="V734" i="5" s="1"/>
  <c r="C735" i="5"/>
  <c r="V735" i="5" s="1"/>
  <c r="C736" i="5"/>
  <c r="V736" i="5" s="1"/>
  <c r="R736" i="5" s="1"/>
  <c r="C737" i="5"/>
  <c r="V737" i="5" s="1"/>
  <c r="H737" i="5" s="1"/>
  <c r="C738" i="5"/>
  <c r="C739" i="5"/>
  <c r="V739" i="5" s="1"/>
  <c r="E739" i="5" s="1"/>
  <c r="X739" i="5" s="1"/>
  <c r="C740" i="5"/>
  <c r="V740" i="5" s="1"/>
  <c r="C741" i="5"/>
  <c r="C742" i="5"/>
  <c r="V742" i="5" s="1"/>
  <c r="C743" i="5"/>
  <c r="V743" i="5" s="1"/>
  <c r="E743" i="5" s="1"/>
  <c r="X743" i="5" s="1"/>
  <c r="C744" i="5"/>
  <c r="C745" i="5"/>
  <c r="V745" i="5" s="1"/>
  <c r="E745" i="5" s="1"/>
  <c r="X745" i="5" s="1"/>
  <c r="C746" i="5"/>
  <c r="C747" i="5"/>
  <c r="C748" i="5"/>
  <c r="V748" i="5" s="1"/>
  <c r="C749" i="5"/>
  <c r="C750" i="5"/>
  <c r="V750" i="5" s="1"/>
  <c r="E750" i="5" s="1"/>
  <c r="X750" i="5" s="1"/>
  <c r="C751" i="5"/>
  <c r="V751" i="5" s="1"/>
  <c r="C752" i="5"/>
  <c r="V752" i="5" s="1"/>
  <c r="R752" i="5" s="1"/>
  <c r="C753" i="5"/>
  <c r="AB753" i="5" s="1"/>
  <c r="C754" i="5"/>
  <c r="C755" i="5"/>
  <c r="V755" i="5" s="1"/>
  <c r="J755" i="5" s="1"/>
  <c r="C756" i="5"/>
  <c r="C757" i="5"/>
  <c r="C758" i="5"/>
  <c r="C759" i="5"/>
  <c r="V759" i="5" s="1"/>
  <c r="C760" i="5"/>
  <c r="V760" i="5" s="1"/>
  <c r="H760" i="5" s="1"/>
  <c r="C761" i="5"/>
  <c r="AB761" i="5" s="1"/>
  <c r="C762" i="5"/>
  <c r="C763" i="5"/>
  <c r="C764" i="5"/>
  <c r="C765" i="5"/>
  <c r="C766" i="5"/>
  <c r="V766" i="5" s="1"/>
  <c r="J766" i="5" s="1"/>
  <c r="C767" i="5"/>
  <c r="V767" i="5" s="1"/>
  <c r="R767" i="5" s="1"/>
  <c r="C768" i="5"/>
  <c r="V768" i="5" s="1"/>
  <c r="C769" i="5"/>
  <c r="C770" i="5"/>
  <c r="C771" i="5"/>
  <c r="V771" i="5" s="1"/>
  <c r="E771" i="5" s="1"/>
  <c r="X771" i="5" s="1"/>
  <c r="C772" i="5"/>
  <c r="V772" i="5" s="1"/>
  <c r="C773" i="5"/>
  <c r="C774" i="5"/>
  <c r="V774" i="5" s="1"/>
  <c r="C775" i="5"/>
  <c r="C776" i="5"/>
  <c r="V776" i="5" s="1"/>
  <c r="C777" i="5"/>
  <c r="V777" i="5" s="1"/>
  <c r="H777" i="5" s="1"/>
  <c r="C778" i="5"/>
  <c r="C779" i="5"/>
  <c r="V779" i="5" s="1"/>
  <c r="C780" i="5"/>
  <c r="V780" i="5" s="1"/>
  <c r="E780" i="5" s="1"/>
  <c r="X780" i="5" s="1"/>
  <c r="C781" i="5"/>
  <c r="C782" i="5"/>
  <c r="V782" i="5" s="1"/>
  <c r="I782" i="5" s="1"/>
  <c r="C783" i="5"/>
  <c r="C784" i="5"/>
  <c r="V784" i="5" s="1"/>
  <c r="H784" i="5" s="1"/>
  <c r="C785" i="5"/>
  <c r="V785" i="5" s="1"/>
  <c r="C786" i="5"/>
  <c r="C787" i="5"/>
  <c r="C788" i="5"/>
  <c r="V788" i="5" s="1"/>
  <c r="C789" i="5"/>
  <c r="C790" i="5"/>
  <c r="V790" i="5" s="1"/>
  <c r="C791" i="5"/>
  <c r="V791" i="5" s="1"/>
  <c r="G791" i="5" s="1"/>
  <c r="C792" i="5"/>
  <c r="V792" i="5" s="1"/>
  <c r="C793" i="5"/>
  <c r="AB793" i="5" s="1"/>
  <c r="C794" i="5"/>
  <c r="C795" i="5"/>
  <c r="V795" i="5" s="1"/>
  <c r="E795" i="5" s="1"/>
  <c r="X795" i="5" s="1"/>
  <c r="C796" i="5"/>
  <c r="C797" i="5"/>
  <c r="C798" i="5"/>
  <c r="C799" i="5"/>
  <c r="C800" i="5"/>
  <c r="V800" i="5" s="1"/>
  <c r="C801" i="5"/>
  <c r="C802" i="5"/>
  <c r="C803" i="5"/>
  <c r="V803" i="5" s="1"/>
  <c r="C804" i="5"/>
  <c r="C805" i="5"/>
  <c r="C806" i="5"/>
  <c r="V806" i="5" s="1"/>
  <c r="C807" i="5"/>
  <c r="V807" i="5" s="1"/>
  <c r="C808" i="5"/>
  <c r="C809" i="5"/>
  <c r="C810" i="5"/>
  <c r="C811" i="5"/>
  <c r="V811" i="5" s="1"/>
  <c r="E811" i="5" s="1"/>
  <c r="X811" i="5" s="1"/>
  <c r="C812" i="5"/>
  <c r="C813" i="5"/>
  <c r="C814" i="5"/>
  <c r="V814" i="5" s="1"/>
  <c r="E814" i="5" s="1"/>
  <c r="X814" i="5" s="1"/>
  <c r="C815" i="5"/>
  <c r="C816" i="5"/>
  <c r="C817" i="5"/>
  <c r="V817" i="5" s="1"/>
  <c r="E817" i="5" s="1"/>
  <c r="X817" i="5" s="1"/>
  <c r="C818" i="5"/>
  <c r="C819" i="5"/>
  <c r="V819" i="5" s="1"/>
  <c r="E819" i="5" s="1"/>
  <c r="X819" i="5" s="1"/>
  <c r="C820" i="5"/>
  <c r="V820" i="5" s="1"/>
  <c r="E820" i="5" s="1"/>
  <c r="X820" i="5" s="1"/>
  <c r="C821" i="5"/>
  <c r="C822" i="5"/>
  <c r="V822" i="5" s="1"/>
  <c r="E822" i="5" s="1"/>
  <c r="X822" i="5" s="1"/>
  <c r="C823" i="5"/>
  <c r="V823" i="5" s="1"/>
  <c r="G823" i="5" s="1"/>
  <c r="C824" i="5"/>
  <c r="V824" i="5" s="1"/>
  <c r="C825" i="5"/>
  <c r="AB825" i="5" s="1"/>
  <c r="C826" i="5"/>
  <c r="C827" i="5"/>
  <c r="V827" i="5" s="1"/>
  <c r="E827" i="5" s="1"/>
  <c r="X827" i="5" s="1"/>
  <c r="C828" i="5"/>
  <c r="C829" i="5"/>
  <c r="C830" i="5"/>
  <c r="V830" i="5" s="1"/>
  <c r="C831" i="5"/>
  <c r="C832" i="5"/>
  <c r="V832" i="5" s="1"/>
  <c r="C833" i="5"/>
  <c r="AB833" i="5" s="1"/>
  <c r="C834" i="5"/>
  <c r="AB834" i="5" s="1"/>
  <c r="C835" i="5"/>
  <c r="C836" i="5"/>
  <c r="C837" i="5"/>
  <c r="C838" i="5"/>
  <c r="V838" i="5" s="1"/>
  <c r="J838" i="5" s="1"/>
  <c r="C839" i="5"/>
  <c r="V839" i="5" s="1"/>
  <c r="C840" i="5"/>
  <c r="V840" i="5" s="1"/>
  <c r="C841" i="5"/>
  <c r="C842" i="5"/>
  <c r="C843" i="5"/>
  <c r="C844" i="5"/>
  <c r="C845" i="5"/>
  <c r="C846" i="5"/>
  <c r="V846" i="5" s="1"/>
  <c r="E846" i="5" s="1"/>
  <c r="X846" i="5" s="1"/>
  <c r="C847" i="5"/>
  <c r="V847" i="5" s="1"/>
  <c r="I847" i="5" s="1"/>
  <c r="C848" i="5"/>
  <c r="V848" i="5" s="1"/>
  <c r="C849" i="5"/>
  <c r="C850" i="5"/>
  <c r="C851" i="5"/>
  <c r="V851" i="5" s="1"/>
  <c r="E851" i="5" s="1"/>
  <c r="X851" i="5" s="1"/>
  <c r="C852" i="5"/>
  <c r="V852" i="5" s="1"/>
  <c r="C853" i="5"/>
  <c r="C854" i="5"/>
  <c r="V854" i="5" s="1"/>
  <c r="C855" i="5"/>
  <c r="V855" i="5" s="1"/>
  <c r="C856" i="5"/>
  <c r="V856" i="5" s="1"/>
  <c r="C857" i="5"/>
  <c r="AB857" i="5" s="1"/>
  <c r="C858" i="5"/>
  <c r="C859" i="5"/>
  <c r="C860" i="5"/>
  <c r="V860" i="5" s="1"/>
  <c r="C861" i="5"/>
  <c r="C862" i="5"/>
  <c r="V862" i="5" s="1"/>
  <c r="C863" i="5"/>
  <c r="V863" i="5" s="1"/>
  <c r="C864" i="5"/>
  <c r="C865" i="5"/>
  <c r="V865" i="5" s="1"/>
  <c r="H865" i="5" s="1"/>
  <c r="C866" i="5"/>
  <c r="C867" i="5"/>
  <c r="C868" i="5"/>
  <c r="V868" i="5" s="1"/>
  <c r="E868" i="5" s="1"/>
  <c r="X868" i="5" s="1"/>
  <c r="C869" i="5"/>
  <c r="C870" i="5"/>
  <c r="V870" i="5" s="1"/>
  <c r="G870" i="5" s="1"/>
  <c r="C871" i="5"/>
  <c r="C872" i="5"/>
  <c r="V872" i="5" s="1"/>
  <c r="F872" i="5" s="1"/>
  <c r="C873" i="5"/>
  <c r="V873" i="5" s="1"/>
  <c r="J873" i="5" s="1"/>
  <c r="C874" i="5"/>
  <c r="C875" i="5"/>
  <c r="V875" i="5" s="1"/>
  <c r="E875" i="5" s="1"/>
  <c r="X875" i="5" s="1"/>
  <c r="C876" i="5"/>
  <c r="C877" i="5"/>
  <c r="C878" i="5"/>
  <c r="V878" i="5" s="1"/>
  <c r="H878" i="5" s="1"/>
  <c r="C879" i="5"/>
  <c r="C880" i="5"/>
  <c r="V880" i="5" s="1"/>
  <c r="C881" i="5"/>
  <c r="C882" i="5"/>
  <c r="C883" i="5"/>
  <c r="V883" i="5" s="1"/>
  <c r="E883" i="5" s="1"/>
  <c r="X883" i="5" s="1"/>
  <c r="C884" i="5"/>
  <c r="V884" i="5" s="1"/>
  <c r="E884" i="5" s="1"/>
  <c r="X884" i="5" s="1"/>
  <c r="C885" i="5"/>
  <c r="C886" i="5"/>
  <c r="V886" i="5" s="1"/>
  <c r="E886" i="5" s="1"/>
  <c r="X886" i="5" s="1"/>
  <c r="C887" i="5"/>
  <c r="V887" i="5" s="1"/>
  <c r="C888" i="5"/>
  <c r="C889" i="5"/>
  <c r="V889" i="5" s="1"/>
  <c r="I889" i="5" s="1"/>
  <c r="C890" i="5"/>
  <c r="C891" i="5"/>
  <c r="C892" i="5"/>
  <c r="V892" i="5" s="1"/>
  <c r="C893" i="5"/>
  <c r="C894" i="5"/>
  <c r="V894" i="5" s="1"/>
  <c r="C895" i="5"/>
  <c r="V895" i="5" s="1"/>
  <c r="E895" i="5" s="1"/>
  <c r="X895" i="5" s="1"/>
  <c r="C896" i="5"/>
  <c r="V896" i="5" s="1"/>
  <c r="I896" i="5" s="1"/>
  <c r="C897" i="5"/>
  <c r="V897" i="5" s="1"/>
  <c r="E897" i="5" s="1"/>
  <c r="X897" i="5" s="1"/>
  <c r="C898" i="5"/>
  <c r="C899" i="5"/>
  <c r="V899" i="5" s="1"/>
  <c r="R899" i="5" s="1"/>
  <c r="C900" i="5"/>
  <c r="V900" i="5" s="1"/>
  <c r="E900" i="5" s="1"/>
  <c r="X900" i="5" s="1"/>
  <c r="C901" i="5"/>
  <c r="C902" i="5"/>
  <c r="V902" i="5" s="1"/>
  <c r="C903" i="5"/>
  <c r="C904" i="5"/>
  <c r="C905" i="5"/>
  <c r="AB905" i="5" s="1"/>
  <c r="C906" i="5"/>
  <c r="C907" i="5"/>
  <c r="C908" i="5"/>
  <c r="V908" i="5" s="1"/>
  <c r="E908" i="5" s="1"/>
  <c r="X908" i="5" s="1"/>
  <c r="C909" i="5"/>
  <c r="C910" i="5"/>
  <c r="V910" i="5" s="1"/>
  <c r="C911" i="5"/>
  <c r="V911" i="5" s="1"/>
  <c r="C912" i="5"/>
  <c r="V912" i="5" s="1"/>
  <c r="I912" i="5" s="1"/>
  <c r="C913" i="5"/>
  <c r="C914" i="5"/>
  <c r="C915" i="5"/>
  <c r="V915" i="5" s="1"/>
  <c r="C916" i="5"/>
  <c r="V916" i="5" s="1"/>
  <c r="E916" i="5" s="1"/>
  <c r="X916" i="5" s="1"/>
  <c r="C917" i="5"/>
  <c r="C918" i="5"/>
  <c r="V918" i="5" s="1"/>
  <c r="E918" i="5" s="1"/>
  <c r="X918" i="5" s="1"/>
  <c r="C919" i="5"/>
  <c r="V919" i="5" s="1"/>
  <c r="I919" i="5" s="1"/>
  <c r="C920" i="5"/>
  <c r="V920" i="5" s="1"/>
  <c r="C921" i="5"/>
  <c r="V921" i="5" s="1"/>
  <c r="H921" i="5" s="1"/>
  <c r="C922" i="5"/>
  <c r="C923" i="5"/>
  <c r="V923" i="5" s="1"/>
  <c r="E923" i="5" s="1"/>
  <c r="X923" i="5" s="1"/>
  <c r="C924" i="5"/>
  <c r="V924" i="5" s="1"/>
  <c r="E924" i="5" s="1"/>
  <c r="X924" i="5" s="1"/>
  <c r="C925" i="5"/>
  <c r="C926" i="5"/>
  <c r="V926" i="5" s="1"/>
  <c r="E926" i="5" s="1"/>
  <c r="X926" i="5" s="1"/>
  <c r="C927" i="5"/>
  <c r="V927" i="5" s="1"/>
  <c r="E927" i="5" s="1"/>
  <c r="X927" i="5" s="1"/>
  <c r="C928" i="5"/>
  <c r="V928" i="5" s="1"/>
  <c r="R928" i="5" s="1"/>
  <c r="C929" i="5"/>
  <c r="V929" i="5" s="1"/>
  <c r="E929" i="5" s="1"/>
  <c r="X929" i="5" s="1"/>
  <c r="C930" i="5"/>
  <c r="C931" i="5"/>
  <c r="C932" i="5"/>
  <c r="V932" i="5" s="1"/>
  <c r="E932" i="5" s="1"/>
  <c r="X932" i="5" s="1"/>
  <c r="C933" i="5"/>
  <c r="C934" i="5"/>
  <c r="V934" i="5" s="1"/>
  <c r="C935" i="5"/>
  <c r="V935" i="5" s="1"/>
  <c r="E935" i="5" s="1"/>
  <c r="X935" i="5" s="1"/>
  <c r="C936" i="5"/>
  <c r="V936" i="5" s="1"/>
  <c r="C937" i="5"/>
  <c r="AB937" i="5" s="1"/>
  <c r="C938" i="5"/>
  <c r="C939" i="5"/>
  <c r="C940" i="5"/>
  <c r="C941" i="5"/>
  <c r="C942" i="5"/>
  <c r="V942" i="5" s="1"/>
  <c r="C943" i="5"/>
  <c r="V943" i="5" s="1"/>
  <c r="E943" i="5" s="1"/>
  <c r="X943" i="5" s="1"/>
  <c r="C944" i="5"/>
  <c r="C945" i="5"/>
  <c r="C946" i="5"/>
  <c r="C947" i="5"/>
  <c r="C948" i="5"/>
  <c r="C949" i="5"/>
  <c r="C950" i="5"/>
  <c r="V950" i="5" s="1"/>
  <c r="C951" i="5"/>
  <c r="V951" i="5" s="1"/>
  <c r="J951" i="5" s="1"/>
  <c r="C952" i="5"/>
  <c r="C953" i="5"/>
  <c r="AB953" i="5" s="1"/>
  <c r="C954" i="5"/>
  <c r="C955" i="5"/>
  <c r="C956" i="5"/>
  <c r="C957" i="5"/>
  <c r="C958" i="5"/>
  <c r="V958" i="5" s="1"/>
  <c r="C959" i="5"/>
  <c r="C960" i="5"/>
  <c r="V960" i="5" s="1"/>
  <c r="E960" i="5" s="1"/>
  <c r="X960" i="5" s="1"/>
  <c r="C961" i="5"/>
  <c r="V961" i="5" s="1"/>
  <c r="J961" i="5" s="1"/>
  <c r="C962" i="5"/>
  <c r="C963" i="5"/>
  <c r="V963" i="5" s="1"/>
  <c r="E963" i="5" s="1"/>
  <c r="X963" i="5" s="1"/>
  <c r="C964" i="5"/>
  <c r="V964" i="5" s="1"/>
  <c r="E964" i="5" s="1"/>
  <c r="X964" i="5" s="1"/>
  <c r="C965" i="5"/>
  <c r="C966" i="5"/>
  <c r="V966" i="5" s="1"/>
  <c r="C967" i="5"/>
  <c r="V967" i="5" s="1"/>
  <c r="J967" i="5" s="1"/>
  <c r="C968" i="5"/>
  <c r="V968" i="5" s="1"/>
  <c r="E968" i="5" s="1"/>
  <c r="X968" i="5" s="1"/>
  <c r="C969" i="5"/>
  <c r="AB969" i="5" s="1"/>
  <c r="C970" i="5"/>
  <c r="C971" i="5"/>
  <c r="C972" i="5"/>
  <c r="C973" i="5"/>
  <c r="C974" i="5"/>
  <c r="V974" i="5" s="1"/>
  <c r="E974" i="5" s="1"/>
  <c r="X974" i="5" s="1"/>
  <c r="C975" i="5"/>
  <c r="V975" i="5" s="1"/>
  <c r="E975" i="5" s="1"/>
  <c r="X975" i="5" s="1"/>
  <c r="C976" i="5"/>
  <c r="V976" i="5" s="1"/>
  <c r="E976" i="5" s="1"/>
  <c r="X976" i="5" s="1"/>
  <c r="C977" i="5"/>
  <c r="C978" i="5"/>
  <c r="C979" i="5"/>
  <c r="C980" i="5"/>
  <c r="V980" i="5" s="1"/>
  <c r="E980" i="5" s="1"/>
  <c r="X980" i="5" s="1"/>
  <c r="C981" i="5"/>
  <c r="C982" i="5"/>
  <c r="V982" i="5" s="1"/>
  <c r="C983" i="5"/>
  <c r="V983" i="5" s="1"/>
  <c r="E983" i="5" s="1"/>
  <c r="X983" i="5" s="1"/>
  <c r="C984" i="5"/>
  <c r="C985" i="5"/>
  <c r="V985" i="5" s="1"/>
  <c r="J985" i="5" s="1"/>
  <c r="C986" i="5"/>
  <c r="C987" i="5"/>
  <c r="C988" i="5"/>
  <c r="C989" i="5"/>
  <c r="C990" i="5"/>
  <c r="V990" i="5" s="1"/>
  <c r="I990" i="5" s="1"/>
  <c r="C991" i="5"/>
  <c r="C992" i="5"/>
  <c r="C993" i="5"/>
  <c r="AB993" i="5" s="1"/>
  <c r="C994" i="5"/>
  <c r="C995" i="5"/>
  <c r="V995" i="5" s="1"/>
  <c r="F995" i="5" s="1"/>
  <c r="C996" i="5"/>
  <c r="V996" i="5" s="1"/>
  <c r="E996" i="5" s="1"/>
  <c r="X996" i="5" s="1"/>
  <c r="C997" i="5"/>
  <c r="C998" i="5"/>
  <c r="V998" i="5" s="1"/>
  <c r="E998" i="5" s="1"/>
  <c r="X998" i="5" s="1"/>
  <c r="C999" i="5"/>
  <c r="V999" i="5" s="1"/>
  <c r="C1000" i="5"/>
  <c r="C1001" i="5"/>
  <c r="V1001" i="5" s="1"/>
  <c r="C1002" i="5"/>
  <c r="C1003" i="5"/>
  <c r="AB1003" i="5" s="1"/>
  <c r="C1004" i="5"/>
  <c r="C1005" i="5"/>
  <c r="C1006" i="5"/>
  <c r="C1007" i="5"/>
  <c r="C1008" i="5"/>
  <c r="V1008" i="5" s="1"/>
  <c r="E1008" i="5" s="1"/>
  <c r="X1008" i="5" s="1"/>
  <c r="C1009" i="5"/>
  <c r="V1009" i="5" s="1"/>
  <c r="H1009" i="5" s="1"/>
  <c r="C1010" i="5"/>
  <c r="C1011" i="5"/>
  <c r="V1011" i="5" s="1"/>
  <c r="E1011" i="5" s="1"/>
  <c r="X1011" i="5" s="1"/>
  <c r="C1012" i="5"/>
  <c r="V1012" i="5" s="1"/>
  <c r="C1013" i="5"/>
  <c r="C1014" i="5"/>
  <c r="V1014" i="5" s="1"/>
  <c r="C1015" i="5"/>
  <c r="V1015" i="5" s="1"/>
  <c r="F1015" i="5" s="1"/>
  <c r="C1016" i="5"/>
  <c r="C1017" i="5"/>
  <c r="V1017" i="5" s="1"/>
  <c r="E1017" i="5" s="1"/>
  <c r="X1017" i="5" s="1"/>
  <c r="C1018" i="5"/>
  <c r="C1019" i="5"/>
  <c r="C1020" i="5"/>
  <c r="V1020" i="5" s="1"/>
  <c r="E1020" i="5" s="1"/>
  <c r="X1020" i="5" s="1"/>
  <c r="C1021" i="5"/>
  <c r="C1022" i="5"/>
  <c r="V1022" i="5" s="1"/>
  <c r="E1022" i="5" s="1"/>
  <c r="X1022" i="5" s="1"/>
  <c r="C1023" i="5"/>
  <c r="V1023" i="5" s="1"/>
  <c r="G1023" i="5" s="1"/>
  <c r="C1024" i="5"/>
  <c r="V1024" i="5" s="1"/>
  <c r="E1024" i="5" s="1"/>
  <c r="X1024" i="5" s="1"/>
  <c r="C1025" i="5"/>
  <c r="AB1025" i="5" s="1"/>
  <c r="C1026" i="5"/>
  <c r="C1027" i="5"/>
  <c r="V1027" i="5" s="1"/>
  <c r="J1027" i="5" s="1"/>
  <c r="C1028" i="5"/>
  <c r="V1028" i="5" s="1"/>
  <c r="C1029" i="5"/>
  <c r="C1030" i="5"/>
  <c r="C1031" i="5"/>
  <c r="V1031" i="5" s="1"/>
  <c r="R1031" i="5" s="1"/>
  <c r="C1032" i="5"/>
  <c r="C1033" i="5"/>
  <c r="V1033" i="5" s="1"/>
  <c r="R1033" i="5" s="1"/>
  <c r="C1034" i="5"/>
  <c r="C1035" i="5"/>
  <c r="V1035" i="5" s="1"/>
  <c r="R1035" i="5" s="1"/>
  <c r="C1036" i="5"/>
  <c r="V1036" i="5" s="1"/>
  <c r="E1036" i="5" s="1"/>
  <c r="X1036" i="5" s="1"/>
  <c r="C1037" i="5"/>
  <c r="C1038" i="5"/>
  <c r="V1038" i="5" s="1"/>
  <c r="E1038" i="5" s="1"/>
  <c r="X1038" i="5" s="1"/>
  <c r="C1039" i="5"/>
  <c r="C1040" i="5"/>
  <c r="V1040" i="5" s="1"/>
  <c r="H1040" i="5" s="1"/>
  <c r="C1041" i="5"/>
  <c r="C1042" i="5"/>
  <c r="C1043" i="5"/>
  <c r="V1043" i="5" s="1"/>
  <c r="J1043" i="5" s="1"/>
  <c r="C1044" i="5"/>
  <c r="V1044" i="5" s="1"/>
  <c r="E1044" i="5" s="1"/>
  <c r="X1044" i="5" s="1"/>
  <c r="C1045" i="5"/>
  <c r="C1046" i="5"/>
  <c r="V1046" i="5" s="1"/>
  <c r="C1047" i="5"/>
  <c r="V1047" i="5" s="1"/>
  <c r="C1048" i="5"/>
  <c r="C1049" i="5"/>
  <c r="V1049" i="5" s="1"/>
  <c r="E1049" i="5" s="1"/>
  <c r="X1049" i="5" s="1"/>
  <c r="C1050" i="5"/>
  <c r="C1051" i="5"/>
  <c r="C1052" i="5"/>
  <c r="V1052" i="5" s="1"/>
  <c r="E1052" i="5" s="1"/>
  <c r="X1052" i="5" s="1"/>
  <c r="C1053" i="5"/>
  <c r="C1054" i="5"/>
  <c r="V1054" i="5" s="1"/>
  <c r="H1054" i="5" s="1"/>
  <c r="C1055" i="5"/>
  <c r="V1055" i="5" s="1"/>
  <c r="C1056" i="5"/>
  <c r="V1056" i="5" s="1"/>
  <c r="E1056" i="5" s="1"/>
  <c r="X1056" i="5" s="1"/>
  <c r="C1057" i="5"/>
  <c r="V1057" i="5" s="1"/>
  <c r="H1057" i="5" s="1"/>
  <c r="C1058" i="5"/>
  <c r="C1059" i="5"/>
  <c r="V1059" i="5" s="1"/>
  <c r="J1059" i="5" s="1"/>
  <c r="C1060" i="5"/>
  <c r="V1060" i="5" s="1"/>
  <c r="E1060" i="5" s="1"/>
  <c r="X1060" i="5" s="1"/>
  <c r="C1061" i="5"/>
  <c r="C1062" i="5"/>
  <c r="V1062" i="5" s="1"/>
  <c r="G1062" i="5" s="1"/>
  <c r="C1063" i="5"/>
  <c r="V1063" i="5" s="1"/>
  <c r="R1063" i="5" s="1"/>
  <c r="C1064" i="5"/>
  <c r="V1064" i="5" s="1"/>
  <c r="E1064" i="5" s="1"/>
  <c r="X1064" i="5" s="1"/>
  <c r="C1065" i="5"/>
  <c r="V1065" i="5" s="1"/>
  <c r="E1065" i="5" s="1"/>
  <c r="X1065" i="5" s="1"/>
  <c r="C1066" i="5"/>
  <c r="C1067" i="5"/>
  <c r="V1067" i="5" s="1"/>
  <c r="C1068" i="5"/>
  <c r="V1068" i="5" s="1"/>
  <c r="E1068" i="5" s="1"/>
  <c r="X1068" i="5" s="1"/>
  <c r="C1069" i="5"/>
  <c r="C1070" i="5"/>
  <c r="V1070" i="5" s="1"/>
  <c r="H1070" i="5" s="1"/>
  <c r="C1071" i="5"/>
  <c r="V1071" i="5" s="1"/>
  <c r="R1071" i="5" s="1"/>
  <c r="C1072" i="5"/>
  <c r="V1072" i="5" s="1"/>
  <c r="E1072" i="5" s="1"/>
  <c r="X1072" i="5" s="1"/>
  <c r="C1073" i="5"/>
  <c r="AB1073" i="5" s="1"/>
  <c r="C1074" i="5"/>
  <c r="C1075" i="5"/>
  <c r="AB1075" i="5" s="1"/>
  <c r="C1076" i="5"/>
  <c r="C1077" i="5"/>
  <c r="C1078" i="5"/>
  <c r="V1078" i="5" s="1"/>
  <c r="C1079" i="5"/>
  <c r="V1079" i="5" s="1"/>
  <c r="E1079" i="5" s="1"/>
  <c r="X1079" i="5" s="1"/>
  <c r="C1080" i="5"/>
  <c r="C1081" i="5"/>
  <c r="V1081" i="5" s="1"/>
  <c r="E1081" i="5" s="1"/>
  <c r="X1081" i="5" s="1"/>
  <c r="C1082" i="5"/>
  <c r="C1083" i="5"/>
  <c r="V1083" i="5" s="1"/>
  <c r="E1083" i="5" s="1"/>
  <c r="X1083" i="5" s="1"/>
  <c r="C1084" i="5"/>
  <c r="C1085" i="5"/>
  <c r="C1086" i="5"/>
  <c r="V1086" i="5" s="1"/>
  <c r="C1087" i="5"/>
  <c r="V1087" i="5" s="1"/>
  <c r="C1088" i="5"/>
  <c r="V1088" i="5" s="1"/>
  <c r="E1088" i="5" s="1"/>
  <c r="X1088" i="5" s="1"/>
  <c r="C1089" i="5"/>
  <c r="V1089" i="5" s="1"/>
  <c r="R1089" i="5" s="1"/>
  <c r="C1090" i="5"/>
  <c r="C1091" i="5"/>
  <c r="V1091" i="5" s="1"/>
  <c r="E1091" i="5" s="1"/>
  <c r="X1091" i="5" s="1"/>
  <c r="C1092" i="5"/>
  <c r="V1092" i="5" s="1"/>
  <c r="E1092" i="5" s="1"/>
  <c r="X1092" i="5" s="1"/>
  <c r="C1093" i="5"/>
  <c r="C1094" i="5"/>
  <c r="V1094" i="5" s="1"/>
  <c r="E1094" i="5" s="1"/>
  <c r="X1094" i="5" s="1"/>
  <c r="C1095" i="5"/>
  <c r="V1095" i="5" s="1"/>
  <c r="C1096" i="5"/>
  <c r="C1097" i="5"/>
  <c r="AB1097" i="5" s="1"/>
  <c r="C1098" i="5"/>
  <c r="C1099" i="5"/>
  <c r="C1100" i="5"/>
  <c r="V1100" i="5" s="1"/>
  <c r="E1100" i="5" s="1"/>
  <c r="X1100" i="5" s="1"/>
  <c r="C1101" i="5"/>
  <c r="C1102" i="5"/>
  <c r="V1102" i="5" s="1"/>
  <c r="C1103" i="5"/>
  <c r="V1103" i="5" s="1"/>
  <c r="I1103" i="5" s="1"/>
  <c r="C1104" i="5"/>
  <c r="V1104" i="5" s="1"/>
  <c r="E1104" i="5" s="1"/>
  <c r="X1104" i="5" s="1"/>
  <c r="C1105" i="5"/>
  <c r="C1106" i="5"/>
  <c r="C1107" i="5"/>
  <c r="V1107" i="5" s="1"/>
  <c r="E1107" i="5" s="1"/>
  <c r="X1107" i="5" s="1"/>
  <c r="C1108" i="5"/>
  <c r="V1108" i="5" s="1"/>
  <c r="E1108" i="5" s="1"/>
  <c r="X1108" i="5" s="1"/>
  <c r="C1109" i="5"/>
  <c r="C1110" i="5"/>
  <c r="V1110" i="5" s="1"/>
  <c r="E1110" i="5" s="1"/>
  <c r="X1110" i="5" s="1"/>
  <c r="C1111" i="5"/>
  <c r="V1111" i="5" s="1"/>
  <c r="C1112" i="5"/>
  <c r="C1113" i="5"/>
  <c r="AB1113" i="5" s="1"/>
  <c r="C1114" i="5"/>
  <c r="C1115" i="5"/>
  <c r="C1116" i="5"/>
  <c r="V1116" i="5" s="1"/>
  <c r="E1116" i="5" s="1"/>
  <c r="X1116" i="5" s="1"/>
  <c r="C1117" i="5"/>
  <c r="C1118" i="5"/>
  <c r="C1119" i="5"/>
  <c r="V1119" i="5" s="1"/>
  <c r="I1119" i="5" s="1"/>
  <c r="C1120" i="5"/>
  <c r="V1120" i="5" s="1"/>
  <c r="E1120" i="5" s="1"/>
  <c r="X1120" i="5" s="1"/>
  <c r="C1121" i="5"/>
  <c r="V1121" i="5" s="1"/>
  <c r="F1121" i="5" s="1"/>
  <c r="C1122" i="5"/>
  <c r="C1123" i="5"/>
  <c r="V1123" i="5" s="1"/>
  <c r="E1123" i="5" s="1"/>
  <c r="X1123" i="5" s="1"/>
  <c r="C1124" i="5"/>
  <c r="V1124" i="5" s="1"/>
  <c r="E1124" i="5" s="1"/>
  <c r="X1124" i="5" s="1"/>
  <c r="C1125" i="5"/>
  <c r="C1126" i="5"/>
  <c r="V1126" i="5" s="1"/>
  <c r="C1127" i="5"/>
  <c r="V1127" i="5" s="1"/>
  <c r="R1127" i="5" s="1"/>
  <c r="C1128" i="5"/>
  <c r="C1129" i="5"/>
  <c r="V1129" i="5" s="1"/>
  <c r="F1129" i="5" s="1"/>
  <c r="C1130" i="5"/>
  <c r="C1131" i="5"/>
  <c r="V1131" i="5" s="1"/>
  <c r="C1132" i="5"/>
  <c r="C1133" i="5"/>
  <c r="C1134" i="5"/>
  <c r="V1134" i="5" s="1"/>
  <c r="E1134" i="5" s="1"/>
  <c r="X1134" i="5" s="1"/>
  <c r="C1135" i="5"/>
  <c r="V1135" i="5" s="1"/>
  <c r="C1136" i="5"/>
  <c r="C1137" i="5"/>
  <c r="AB1137" i="5" s="1"/>
  <c r="C1138" i="5"/>
  <c r="C1139" i="5"/>
  <c r="V1139" i="5" s="1"/>
  <c r="R1139" i="5" s="1"/>
  <c r="C1140" i="5"/>
  <c r="V1140" i="5" s="1"/>
  <c r="E1140" i="5" s="1"/>
  <c r="X1140" i="5" s="1"/>
  <c r="C1141" i="5"/>
  <c r="C1142" i="5"/>
  <c r="V1142" i="5" s="1"/>
  <c r="E1142" i="5" s="1"/>
  <c r="X1142" i="5" s="1"/>
  <c r="C1143" i="5"/>
  <c r="V1143" i="5" s="1"/>
  <c r="J1143" i="5" s="1"/>
  <c r="C1144" i="5"/>
  <c r="C1145" i="5"/>
  <c r="C1146" i="5"/>
  <c r="C1147" i="5"/>
  <c r="V1147" i="5" s="1"/>
  <c r="C1148" i="5"/>
  <c r="V1148" i="5" s="1"/>
  <c r="C1149" i="5"/>
  <c r="C1150" i="5"/>
  <c r="V1150" i="5" s="1"/>
  <c r="E1150" i="5" s="1"/>
  <c r="X1150" i="5" s="1"/>
  <c r="C1151" i="5"/>
  <c r="V1151" i="5" s="1"/>
  <c r="F1151" i="5" s="1"/>
  <c r="C1152" i="5"/>
  <c r="V1152" i="5" s="1"/>
  <c r="C1153" i="5"/>
  <c r="V1153" i="5" s="1"/>
  <c r="E1153" i="5" s="1"/>
  <c r="X1153" i="5" s="1"/>
  <c r="C1154" i="5"/>
  <c r="C1155" i="5"/>
  <c r="C1156" i="5"/>
  <c r="V1156" i="5" s="1"/>
  <c r="E1156" i="5" s="1"/>
  <c r="X1156" i="5" s="1"/>
  <c r="C1157" i="5"/>
  <c r="C1158" i="5"/>
  <c r="V1158" i="5" s="1"/>
  <c r="E1158" i="5" s="1"/>
  <c r="X1158" i="5" s="1"/>
  <c r="C1159" i="5"/>
  <c r="V1159" i="5" s="1"/>
  <c r="C1160" i="5"/>
  <c r="C1161" i="5"/>
  <c r="C1162" i="5"/>
  <c r="C1163" i="5"/>
  <c r="C1164" i="5"/>
  <c r="C1165" i="5"/>
  <c r="C1166" i="5"/>
  <c r="V1166" i="5" s="1"/>
  <c r="R1166" i="5" s="1"/>
  <c r="C1167" i="5"/>
  <c r="C1168" i="5"/>
  <c r="V1168" i="5" s="1"/>
  <c r="E1168" i="5" s="1"/>
  <c r="X1168" i="5" s="1"/>
  <c r="C1169" i="5"/>
  <c r="V1169" i="5" s="1"/>
  <c r="H1169" i="5" s="1"/>
  <c r="C1170" i="5"/>
  <c r="C1171" i="5"/>
  <c r="V1171" i="5" s="1"/>
  <c r="E1171" i="5" s="1"/>
  <c r="X1171" i="5" s="1"/>
  <c r="C1172" i="5"/>
  <c r="V1172" i="5" s="1"/>
  <c r="E1172" i="5" s="1"/>
  <c r="X1172" i="5" s="1"/>
  <c r="C1173" i="5"/>
  <c r="C1174" i="5"/>
  <c r="C1175" i="5"/>
  <c r="C1176" i="5"/>
  <c r="C1177" i="5"/>
  <c r="C1178" i="5"/>
  <c r="C1179" i="5"/>
  <c r="V1179" i="5" s="1"/>
  <c r="C1180" i="5"/>
  <c r="V1180" i="5" s="1"/>
  <c r="E1180" i="5" s="1"/>
  <c r="X1180" i="5" s="1"/>
  <c r="C1181" i="5"/>
  <c r="C1182" i="5"/>
  <c r="V1182" i="5" s="1"/>
  <c r="C1183" i="5"/>
  <c r="V1183" i="5" s="1"/>
  <c r="I1183" i="5" s="1"/>
  <c r="C1184" i="5"/>
  <c r="C1185" i="5"/>
  <c r="C1186" i="5"/>
  <c r="C1187" i="5"/>
  <c r="V1187" i="5" s="1"/>
  <c r="F1187" i="5" s="1"/>
  <c r="C1188" i="5"/>
  <c r="V1188" i="5" s="1"/>
  <c r="E1188" i="5" s="1"/>
  <c r="X1188" i="5" s="1"/>
  <c r="C1189" i="5"/>
  <c r="C1190" i="5"/>
  <c r="V1190" i="5" s="1"/>
  <c r="E1190" i="5" s="1"/>
  <c r="X1190" i="5" s="1"/>
  <c r="C1191" i="5"/>
  <c r="V1191" i="5" s="1"/>
  <c r="E1191" i="5" s="1"/>
  <c r="X1191" i="5" s="1"/>
  <c r="C1192" i="5"/>
  <c r="C1193" i="5"/>
  <c r="AB1193" i="5" s="1"/>
  <c r="C1194" i="5"/>
  <c r="C1195" i="5"/>
  <c r="V1195" i="5" s="1"/>
  <c r="C1196" i="5"/>
  <c r="V1196" i="5" s="1"/>
  <c r="C1197" i="5"/>
  <c r="C1198" i="5"/>
  <c r="V1198" i="5" s="1"/>
  <c r="C1199" i="5"/>
  <c r="V1199" i="5" s="1"/>
  <c r="H1199" i="5" s="1"/>
  <c r="C1200" i="5"/>
  <c r="V1200" i="5" s="1"/>
  <c r="C1201" i="5"/>
  <c r="C1202" i="5"/>
  <c r="C1203" i="5"/>
  <c r="V1203" i="5" s="1"/>
  <c r="C1204" i="5"/>
  <c r="V1204" i="5" s="1"/>
  <c r="G1204" i="5" s="1"/>
  <c r="C1205" i="5"/>
  <c r="C1206" i="5"/>
  <c r="V1206" i="5" s="1"/>
  <c r="E1206" i="5" s="1"/>
  <c r="X1206" i="5" s="1"/>
  <c r="C1207" i="5"/>
  <c r="V1207" i="5" s="1"/>
  <c r="C1208" i="5"/>
  <c r="C1209" i="5"/>
  <c r="C1210" i="5"/>
  <c r="C1211" i="5"/>
  <c r="V1211" i="5" s="1"/>
  <c r="C1212" i="5"/>
  <c r="V1212" i="5" s="1"/>
  <c r="C1213" i="5"/>
  <c r="C1214" i="5"/>
  <c r="V1214" i="5" s="1"/>
  <c r="E1214" i="5" s="1"/>
  <c r="X1214" i="5" s="1"/>
  <c r="C1215" i="5"/>
  <c r="V1215" i="5" s="1"/>
  <c r="E1215" i="5" s="1"/>
  <c r="X1215" i="5" s="1"/>
  <c r="C1216" i="5"/>
  <c r="V1216" i="5" s="1"/>
  <c r="C1217" i="5"/>
  <c r="C1218" i="5"/>
  <c r="C1219" i="5"/>
  <c r="V1219" i="5" s="1"/>
  <c r="E1219" i="5" s="1"/>
  <c r="X1219" i="5" s="1"/>
  <c r="C1220" i="5"/>
  <c r="V1220" i="5" s="1"/>
  <c r="E1220" i="5" s="1"/>
  <c r="X1220" i="5" s="1"/>
  <c r="C1221" i="5"/>
  <c r="C1222" i="5"/>
  <c r="V1222" i="5" s="1"/>
  <c r="E1222" i="5" s="1"/>
  <c r="X1222" i="5" s="1"/>
  <c r="C1223" i="5"/>
  <c r="V1223" i="5" s="1"/>
  <c r="C1224" i="5"/>
  <c r="C1225" i="5"/>
  <c r="V1225" i="5" s="1"/>
  <c r="C1226" i="5"/>
  <c r="C1227" i="5"/>
  <c r="V1227" i="5" s="1"/>
  <c r="E1227" i="5" s="1"/>
  <c r="X1227" i="5" s="1"/>
  <c r="C1228" i="5"/>
  <c r="V1228" i="5" s="1"/>
  <c r="E1228" i="5" s="1"/>
  <c r="X1228" i="5" s="1"/>
  <c r="C1229" i="5"/>
  <c r="C1230" i="5"/>
  <c r="V1230" i="5" s="1"/>
  <c r="C1231" i="5"/>
  <c r="V1231" i="5" s="1"/>
  <c r="C1232" i="5"/>
  <c r="C1233" i="5"/>
  <c r="V1233" i="5" s="1"/>
  <c r="I1233" i="5" s="1"/>
  <c r="C1234" i="5"/>
  <c r="C1235" i="5"/>
  <c r="C1236" i="5"/>
  <c r="V1236" i="5" s="1"/>
  <c r="E1236" i="5" s="1"/>
  <c r="X1236" i="5" s="1"/>
  <c r="C1237" i="5"/>
  <c r="C1238" i="5"/>
  <c r="C1239" i="5"/>
  <c r="V1239" i="5" s="1"/>
  <c r="E1239" i="5" s="1"/>
  <c r="X1239" i="5" s="1"/>
  <c r="C1240" i="5"/>
  <c r="C1241" i="5"/>
  <c r="C1242" i="5"/>
  <c r="C1243" i="5"/>
  <c r="C1244" i="5"/>
  <c r="V1244" i="5" s="1"/>
  <c r="E1244" i="5" s="1"/>
  <c r="X1244" i="5" s="1"/>
  <c r="C1245" i="5"/>
  <c r="C1246" i="5"/>
  <c r="V1246" i="5" s="1"/>
  <c r="C1247" i="5"/>
  <c r="V1247" i="5" s="1"/>
  <c r="E1247" i="5" s="1"/>
  <c r="X1247" i="5" s="1"/>
  <c r="C1248" i="5"/>
  <c r="C1249" i="5"/>
  <c r="C1250" i="5"/>
  <c r="C1251" i="5"/>
  <c r="V1251" i="5" s="1"/>
  <c r="C1252" i="5"/>
  <c r="V1252" i="5" s="1"/>
  <c r="C1253" i="5"/>
  <c r="C1254" i="5"/>
  <c r="V1254" i="5" s="1"/>
  <c r="C1255" i="5"/>
  <c r="V1255" i="5" s="1"/>
  <c r="E1255" i="5" s="1"/>
  <c r="X1255" i="5" s="1"/>
  <c r="C1256" i="5"/>
  <c r="V1256" i="5" s="1"/>
  <c r="C1257" i="5"/>
  <c r="C1258" i="5"/>
  <c r="C1259" i="5"/>
  <c r="V1259" i="5" s="1"/>
  <c r="E1259" i="5" s="1"/>
  <c r="X1259" i="5" s="1"/>
  <c r="C1260" i="5"/>
  <c r="C1261" i="5"/>
  <c r="C1262" i="5"/>
  <c r="C1263" i="5"/>
  <c r="V1263" i="5" s="1"/>
  <c r="E1263" i="5" s="1"/>
  <c r="X1263" i="5" s="1"/>
  <c r="C1264" i="5"/>
  <c r="V1264" i="5" s="1"/>
  <c r="C1265" i="5"/>
  <c r="C1266" i="5"/>
  <c r="C1267" i="5"/>
  <c r="C1268" i="5"/>
  <c r="C1269" i="5"/>
  <c r="C1270" i="5"/>
  <c r="V1270" i="5" s="1"/>
  <c r="E1270" i="5" s="1"/>
  <c r="X1270" i="5" s="1"/>
  <c r="C1271" i="5"/>
  <c r="C1272" i="5"/>
  <c r="C1273" i="5"/>
  <c r="C1274" i="5"/>
  <c r="C1275" i="5"/>
  <c r="V1275" i="5" s="1"/>
  <c r="C1276" i="5"/>
  <c r="V1276" i="5" s="1"/>
  <c r="E1276" i="5" s="1"/>
  <c r="X1276" i="5" s="1"/>
  <c r="C1277" i="5"/>
  <c r="C1278" i="5"/>
  <c r="V1278" i="5" s="1"/>
  <c r="C1279" i="5"/>
  <c r="V1279" i="5" s="1"/>
  <c r="E1279" i="5" s="1"/>
  <c r="X1279" i="5" s="1"/>
  <c r="C1280" i="5"/>
  <c r="V1280" i="5" s="1"/>
  <c r="C1281" i="5"/>
  <c r="V1281" i="5" s="1"/>
  <c r="H1281" i="5" s="1"/>
  <c r="C1282" i="5"/>
  <c r="C1283" i="5"/>
  <c r="C1284" i="5"/>
  <c r="V1284" i="5" s="1"/>
  <c r="E1284" i="5" s="1"/>
  <c r="X1284" i="5" s="1"/>
  <c r="C1285" i="5"/>
  <c r="C1286" i="5"/>
  <c r="V1286" i="5" s="1"/>
  <c r="C1287" i="5"/>
  <c r="V1287" i="5" s="1"/>
  <c r="E1287" i="5" s="1"/>
  <c r="X1287" i="5" s="1"/>
  <c r="C1288" i="5"/>
  <c r="C1289" i="5"/>
  <c r="V1289" i="5" s="1"/>
  <c r="C1290" i="5"/>
  <c r="C1291" i="5"/>
  <c r="V1291" i="5" s="1"/>
  <c r="C1292" i="5"/>
  <c r="C1293" i="5"/>
  <c r="C1294" i="5"/>
  <c r="V1294" i="5" s="1"/>
  <c r="E1294" i="5" s="1"/>
  <c r="X1294" i="5" s="1"/>
  <c r="C1295" i="5"/>
  <c r="C1296" i="5"/>
  <c r="C1297" i="5"/>
  <c r="C1298" i="5"/>
  <c r="C1299" i="5"/>
  <c r="V1299" i="5" s="1"/>
  <c r="C1300" i="5"/>
  <c r="C1301" i="5"/>
  <c r="C1302" i="5"/>
  <c r="V1302" i="5" s="1"/>
  <c r="E1302" i="5" s="1"/>
  <c r="X1302" i="5" s="1"/>
  <c r="C1303" i="5"/>
  <c r="C1304" i="5"/>
  <c r="V1304" i="5" s="1"/>
  <c r="R1304" i="5" s="1"/>
  <c r="C1305" i="5"/>
  <c r="C1306" i="5"/>
  <c r="C1307" i="5"/>
  <c r="V1307" i="5" s="1"/>
  <c r="E1307" i="5" s="1"/>
  <c r="X1307" i="5" s="1"/>
  <c r="C1308" i="5"/>
  <c r="V1308" i="5" s="1"/>
  <c r="E1308" i="5" s="1"/>
  <c r="X1308" i="5" s="1"/>
  <c r="C1309" i="5"/>
  <c r="C1310" i="5"/>
  <c r="V1310" i="5" s="1"/>
  <c r="E1310" i="5" s="1"/>
  <c r="X1310" i="5" s="1"/>
  <c r="C1311" i="5"/>
  <c r="V1311" i="5" s="1"/>
  <c r="E1311" i="5" s="1"/>
  <c r="X1311" i="5" s="1"/>
  <c r="C1312" i="5"/>
  <c r="V1312" i="5" s="1"/>
  <c r="R1312" i="5" s="1"/>
  <c r="C1313" i="5"/>
  <c r="C1314" i="5"/>
  <c r="C1315" i="5"/>
  <c r="V1315" i="5" s="1"/>
  <c r="E1315" i="5" s="1"/>
  <c r="X1315" i="5" s="1"/>
  <c r="C1316" i="5"/>
  <c r="V1316" i="5" s="1"/>
  <c r="E1316" i="5" s="1"/>
  <c r="X1316" i="5" s="1"/>
  <c r="C1317" i="5"/>
  <c r="C1318" i="5"/>
  <c r="C1319" i="5"/>
  <c r="V1319" i="5" s="1"/>
  <c r="C1320" i="5"/>
  <c r="V1320" i="5" s="1"/>
  <c r="I1320" i="5" s="1"/>
  <c r="C1321" i="5"/>
  <c r="C1322" i="5"/>
  <c r="C1323" i="5"/>
  <c r="V1323" i="5" s="1"/>
  <c r="H1323" i="5" s="1"/>
  <c r="C1324" i="5"/>
  <c r="V1324" i="5" s="1"/>
  <c r="H1324" i="5" s="1"/>
  <c r="C1325" i="5"/>
  <c r="C1326" i="5"/>
  <c r="V1326" i="5" s="1"/>
  <c r="E1326" i="5" s="1"/>
  <c r="X1326" i="5" s="1"/>
  <c r="C1327" i="5"/>
  <c r="V1327" i="5" s="1"/>
  <c r="C1328" i="5"/>
  <c r="V1328" i="5" s="1"/>
  <c r="C1329" i="5"/>
  <c r="V1329" i="5" s="1"/>
  <c r="C1330" i="5"/>
  <c r="C1331" i="5"/>
  <c r="V1331" i="5" s="1"/>
  <c r="C1332" i="5"/>
  <c r="V1332" i="5" s="1"/>
  <c r="E1332" i="5" s="1"/>
  <c r="X1332" i="5" s="1"/>
  <c r="C1333" i="5"/>
  <c r="C1334" i="5"/>
  <c r="V1334" i="5" s="1"/>
  <c r="I1334" i="5" s="1"/>
  <c r="C1335" i="5"/>
  <c r="C1336" i="5"/>
  <c r="C1337" i="5"/>
  <c r="AB1337" i="5" s="1"/>
  <c r="C1338" i="5"/>
  <c r="C1339" i="5"/>
  <c r="V1339" i="5" s="1"/>
  <c r="C1340" i="5"/>
  <c r="V1340" i="5" s="1"/>
  <c r="E1340" i="5" s="1"/>
  <c r="X1340" i="5" s="1"/>
  <c r="C1341" i="5"/>
  <c r="C1342" i="5"/>
  <c r="V1342" i="5" s="1"/>
  <c r="E1342" i="5" s="1"/>
  <c r="X1342" i="5" s="1"/>
  <c r="C1343" i="5"/>
  <c r="V1343" i="5" s="1"/>
  <c r="C1344" i="5"/>
  <c r="C1345" i="5"/>
  <c r="V1345" i="5" s="1"/>
  <c r="J1345" i="5" s="1"/>
  <c r="C1346" i="5"/>
  <c r="C1347" i="5"/>
  <c r="C1348" i="5"/>
  <c r="V1348" i="5" s="1"/>
  <c r="E1348" i="5" s="1"/>
  <c r="X1348" i="5" s="1"/>
  <c r="C1349" i="5"/>
  <c r="C1350" i="5"/>
  <c r="V1350" i="5" s="1"/>
  <c r="E1350" i="5" s="1"/>
  <c r="X1350" i="5" s="1"/>
  <c r="C1351" i="5"/>
  <c r="C1352" i="5"/>
  <c r="V1352" i="5" s="1"/>
  <c r="H1352" i="5" s="1"/>
  <c r="C1353" i="5"/>
  <c r="C1354" i="5"/>
  <c r="C1355" i="5"/>
  <c r="V1355" i="5" s="1"/>
  <c r="C1356" i="5"/>
  <c r="V1356" i="5" s="1"/>
  <c r="F1356" i="5" s="1"/>
  <c r="C1357" i="5"/>
  <c r="C1358" i="5"/>
  <c r="V1358" i="5" s="1"/>
  <c r="C1359" i="5"/>
  <c r="V1359" i="5" s="1"/>
  <c r="E1359" i="5" s="1"/>
  <c r="X1359" i="5" s="1"/>
  <c r="C1360" i="5"/>
  <c r="C1361" i="5"/>
  <c r="C1362" i="5"/>
  <c r="C1363" i="5"/>
  <c r="V1363" i="5" s="1"/>
  <c r="E1363" i="5" s="1"/>
  <c r="X1363" i="5" s="1"/>
  <c r="C1364" i="5"/>
  <c r="V1364" i="5" s="1"/>
  <c r="E1364" i="5" s="1"/>
  <c r="X1364" i="5" s="1"/>
  <c r="C1365" i="5"/>
  <c r="C1366" i="5"/>
  <c r="C1367" i="5"/>
  <c r="V1367" i="5" s="1"/>
  <c r="C1368" i="5"/>
  <c r="C1369" i="5"/>
  <c r="C1370" i="5"/>
  <c r="C1371" i="5"/>
  <c r="V1371" i="5" s="1"/>
  <c r="C1372" i="5"/>
  <c r="V1372" i="5" s="1"/>
  <c r="C1373" i="5"/>
  <c r="C1374" i="5"/>
  <c r="V1374" i="5" s="1"/>
  <c r="C1375" i="5"/>
  <c r="V1375" i="5" s="1"/>
  <c r="C1376" i="5"/>
  <c r="V1376" i="5" s="1"/>
  <c r="E1376" i="5" s="1"/>
  <c r="X1376" i="5" s="1"/>
  <c r="C1377" i="5"/>
  <c r="C1378" i="5"/>
  <c r="C1379" i="5"/>
  <c r="V1379" i="5" s="1"/>
  <c r="E1379" i="5" s="1"/>
  <c r="X1379" i="5" s="1"/>
  <c r="C1380" i="5"/>
  <c r="V1380" i="5" s="1"/>
  <c r="E1380" i="5" s="1"/>
  <c r="X1380" i="5" s="1"/>
  <c r="C1381" i="5"/>
  <c r="C1382" i="5"/>
  <c r="V1382" i="5" s="1"/>
  <c r="E1382" i="5" s="1"/>
  <c r="X1382" i="5" s="1"/>
  <c r="C1383" i="5"/>
  <c r="C1384" i="5"/>
  <c r="C1385" i="5"/>
  <c r="C1386" i="5"/>
  <c r="C1387" i="5"/>
  <c r="V1387" i="5" s="1"/>
  <c r="E1387" i="5" s="1"/>
  <c r="X1387" i="5" s="1"/>
  <c r="C1388" i="5"/>
  <c r="V1388" i="5" s="1"/>
  <c r="E1388" i="5" s="1"/>
  <c r="X1388" i="5" s="1"/>
  <c r="C1389" i="5"/>
  <c r="C1390" i="5"/>
  <c r="V1390" i="5" s="1"/>
  <c r="C1391" i="5"/>
  <c r="C1392" i="5"/>
  <c r="C1393" i="5"/>
  <c r="C1394" i="5"/>
  <c r="C1395" i="5"/>
  <c r="V1395" i="5" s="1"/>
  <c r="R1395" i="5" s="1"/>
  <c r="C1396" i="5"/>
  <c r="V1396" i="5" s="1"/>
  <c r="C1397" i="5"/>
  <c r="C1398" i="5"/>
  <c r="V1398" i="5" s="1"/>
  <c r="E1398" i="5" s="1"/>
  <c r="X1398" i="5" s="1"/>
  <c r="C1399" i="5"/>
  <c r="V1399" i="5" s="1"/>
  <c r="E1399" i="5" s="1"/>
  <c r="X1399" i="5" s="1"/>
  <c r="C1400" i="5"/>
  <c r="C1401" i="5"/>
  <c r="C1402" i="5"/>
  <c r="C1403" i="5"/>
  <c r="V1403" i="5" s="1"/>
  <c r="E1403" i="5" s="1"/>
  <c r="X1403" i="5" s="1"/>
  <c r="C1404" i="5"/>
  <c r="V1404" i="5" s="1"/>
  <c r="C1405" i="5"/>
  <c r="C1406" i="5"/>
  <c r="V1406" i="5" s="1"/>
  <c r="C1407" i="5"/>
  <c r="V1407" i="5" s="1"/>
  <c r="H1407" i="5" s="1"/>
  <c r="C1408" i="5"/>
  <c r="C1409" i="5"/>
  <c r="C1410" i="5"/>
  <c r="C1411" i="5"/>
  <c r="C1412" i="5"/>
  <c r="C1413" i="5"/>
  <c r="C1414" i="5"/>
  <c r="V1414" i="5" s="1"/>
  <c r="C1415" i="5"/>
  <c r="C1416" i="5"/>
  <c r="C1417" i="5"/>
  <c r="C1418" i="5"/>
  <c r="C1419" i="5"/>
  <c r="V1419" i="5" s="1"/>
  <c r="E1419" i="5" s="1"/>
  <c r="X1419" i="5" s="1"/>
  <c r="C1420" i="5"/>
  <c r="V1420" i="5" s="1"/>
  <c r="E1420" i="5" s="1"/>
  <c r="X1420" i="5" s="1"/>
  <c r="C1421" i="5"/>
  <c r="C1422" i="5"/>
  <c r="V1422" i="5" s="1"/>
  <c r="I1422" i="5" s="1"/>
  <c r="C1423" i="5"/>
  <c r="C1424" i="5"/>
  <c r="C1425" i="5"/>
  <c r="AB1425" i="5" s="1"/>
  <c r="C1426" i="5"/>
  <c r="C1427" i="5"/>
  <c r="V1427" i="5" s="1"/>
  <c r="E1427" i="5" s="1"/>
  <c r="X1427" i="5" s="1"/>
  <c r="C1428" i="5"/>
  <c r="V1428" i="5" s="1"/>
  <c r="E1428" i="5" s="1"/>
  <c r="X1428" i="5" s="1"/>
  <c r="C1429" i="5"/>
  <c r="C1430" i="5"/>
  <c r="V1430" i="5" s="1"/>
  <c r="C1431" i="5"/>
  <c r="V1431" i="5" s="1"/>
  <c r="F1431" i="5" s="1"/>
  <c r="C1432" i="5"/>
  <c r="C1433" i="5"/>
  <c r="AB1433" i="5" s="1"/>
  <c r="C1434" i="5"/>
  <c r="C1435" i="5"/>
  <c r="V1435" i="5" s="1"/>
  <c r="E1435" i="5" s="1"/>
  <c r="X1435" i="5" s="1"/>
  <c r="C1436" i="5"/>
  <c r="V1436" i="5" s="1"/>
  <c r="E1436" i="5" s="1"/>
  <c r="X1436" i="5" s="1"/>
  <c r="C1437" i="5"/>
  <c r="C1438" i="5"/>
  <c r="V1438" i="5" s="1"/>
  <c r="E1438" i="5" s="1"/>
  <c r="X1438" i="5" s="1"/>
  <c r="C1439" i="5"/>
  <c r="C1440" i="5"/>
  <c r="C1441" i="5"/>
  <c r="AB1441" i="5" s="1"/>
  <c r="C1442" i="5"/>
  <c r="C1443" i="5"/>
  <c r="C1444" i="5"/>
  <c r="V1444" i="5" s="1"/>
  <c r="E1444" i="5" s="1"/>
  <c r="X1444" i="5" s="1"/>
  <c r="C1445" i="5"/>
  <c r="C1446" i="5"/>
  <c r="V1446" i="5" s="1"/>
  <c r="H1446" i="5" s="1"/>
  <c r="C1447" i="5"/>
  <c r="V1447" i="5" s="1"/>
  <c r="C1448" i="5"/>
  <c r="C1449" i="5"/>
  <c r="C1450" i="5"/>
  <c r="C1451" i="5"/>
  <c r="V1451" i="5" s="1"/>
  <c r="C1452" i="5"/>
  <c r="V1452" i="5" s="1"/>
  <c r="E1452" i="5" s="1"/>
  <c r="X1452" i="5" s="1"/>
  <c r="C1453" i="5"/>
  <c r="C1454" i="5"/>
  <c r="V1454" i="5" s="1"/>
  <c r="R1454" i="5" s="1"/>
  <c r="C1455" i="5"/>
  <c r="V1455" i="5" s="1"/>
  <c r="C1456" i="5"/>
  <c r="V1456" i="5" s="1"/>
  <c r="J1456" i="5" s="1"/>
  <c r="C1457" i="5"/>
  <c r="AB1457" i="5" s="1"/>
  <c r="C1458" i="5"/>
  <c r="C1459" i="5"/>
  <c r="V1459" i="5" s="1"/>
  <c r="E1459" i="5" s="1"/>
  <c r="X1459" i="5" s="1"/>
  <c r="C1460" i="5"/>
  <c r="V1460" i="5" s="1"/>
  <c r="E1460" i="5" s="1"/>
  <c r="X1460" i="5" s="1"/>
  <c r="C1461" i="5"/>
  <c r="C1462" i="5"/>
  <c r="V1462" i="5" s="1"/>
  <c r="E1462" i="5" s="1"/>
  <c r="X1462" i="5" s="1"/>
  <c r="C1463" i="5"/>
  <c r="V1463" i="5" s="1"/>
  <c r="I1463" i="5" s="1"/>
  <c r="C1464" i="5"/>
  <c r="C1465" i="5"/>
  <c r="C1466" i="5"/>
  <c r="C1467" i="5"/>
  <c r="AB1467" i="5" s="1"/>
  <c r="C1468" i="5"/>
  <c r="V1468" i="5" s="1"/>
  <c r="C1469" i="5"/>
  <c r="C1470" i="5"/>
  <c r="C1471" i="5"/>
  <c r="V1471" i="5" s="1"/>
  <c r="C1472" i="5"/>
  <c r="C1473" i="5"/>
  <c r="AB1473" i="5" s="1"/>
  <c r="C1474" i="5"/>
  <c r="C1475" i="5"/>
  <c r="V1475" i="5" s="1"/>
  <c r="H1475" i="5" s="1"/>
  <c r="C1476" i="5"/>
  <c r="V1476" i="5" s="1"/>
  <c r="C1477" i="5"/>
  <c r="C1478" i="5"/>
  <c r="V1478" i="5" s="1"/>
  <c r="G1478" i="5" s="1"/>
  <c r="C1479" i="5"/>
  <c r="V1479" i="5" s="1"/>
  <c r="E1479" i="5" s="1"/>
  <c r="X1479" i="5" s="1"/>
  <c r="C1480" i="5"/>
  <c r="C1481" i="5"/>
  <c r="AB1481" i="5" s="1"/>
  <c r="C1482" i="5"/>
  <c r="C1483" i="5"/>
  <c r="V1483" i="5" s="1"/>
  <c r="C1484" i="5"/>
  <c r="V1484" i="5" s="1"/>
  <c r="E1484" i="5" s="1"/>
  <c r="X1484" i="5" s="1"/>
  <c r="C1485" i="5"/>
  <c r="C1486" i="5"/>
  <c r="V1486" i="5" s="1"/>
  <c r="C1487" i="5"/>
  <c r="V1487" i="5" s="1"/>
  <c r="H1487" i="5" s="1"/>
  <c r="C1488" i="5"/>
  <c r="C1489" i="5"/>
  <c r="V1489" i="5" s="1"/>
  <c r="E1489" i="5" s="1"/>
  <c r="X1489" i="5" s="1"/>
  <c r="C1490" i="5"/>
  <c r="C1491" i="5"/>
  <c r="V1491" i="5" s="1"/>
  <c r="E1491" i="5" s="1"/>
  <c r="X1491" i="5" s="1"/>
  <c r="C1492" i="5"/>
  <c r="V1492" i="5" s="1"/>
  <c r="E1492" i="5" s="1"/>
  <c r="X1492" i="5" s="1"/>
  <c r="C1493" i="5"/>
  <c r="C1494" i="5"/>
  <c r="V1494" i="5" s="1"/>
  <c r="F1494" i="5" s="1"/>
  <c r="C1495" i="5"/>
  <c r="V1495" i="5" s="1"/>
  <c r="F1495" i="5" s="1"/>
  <c r="C1496" i="5"/>
  <c r="C1497" i="5"/>
  <c r="V1497" i="5" s="1"/>
  <c r="G1497" i="5" s="1"/>
  <c r="C1498" i="5"/>
  <c r="C1499" i="5"/>
  <c r="V1499" i="5" s="1"/>
  <c r="E1499" i="5" s="1"/>
  <c r="X1499" i="5" s="1"/>
  <c r="C1500" i="5"/>
  <c r="C1501" i="5"/>
  <c r="C1502" i="5"/>
  <c r="V1502" i="5" s="1"/>
  <c r="C1503" i="5"/>
  <c r="V1503" i="5" s="1"/>
  <c r="F1503" i="5" s="1"/>
  <c r="C1504" i="5"/>
  <c r="V1504" i="5" s="1"/>
  <c r="C1505" i="5"/>
  <c r="AB1505" i="5" s="1"/>
  <c r="C1506" i="5"/>
  <c r="C1507" i="5"/>
  <c r="V1507" i="5" s="1"/>
  <c r="C1508" i="5"/>
  <c r="V1508" i="5" s="1"/>
  <c r="E1508" i="5" s="1"/>
  <c r="X1508" i="5" s="1"/>
  <c r="C1509" i="5"/>
  <c r="C1510" i="5"/>
  <c r="C1511" i="5"/>
  <c r="C1512" i="5"/>
  <c r="C1513" i="5"/>
  <c r="V1513" i="5" s="1"/>
  <c r="E1513" i="5" s="1"/>
  <c r="X1513" i="5" s="1"/>
  <c r="C1514" i="5"/>
  <c r="C1515" i="5"/>
  <c r="C1516" i="5"/>
  <c r="V1516" i="5" s="1"/>
  <c r="G1516" i="5" s="1"/>
  <c r="C1517" i="5"/>
  <c r="C1518" i="5"/>
  <c r="V1518" i="5" s="1"/>
  <c r="E1518" i="5" s="1"/>
  <c r="X1518" i="5" s="1"/>
  <c r="C1519" i="5"/>
  <c r="V1519" i="5" s="1"/>
  <c r="C1520" i="5"/>
  <c r="C1521" i="5"/>
  <c r="AB1521" i="5" s="1"/>
  <c r="C1522" i="5"/>
  <c r="C1523" i="5"/>
  <c r="V1523" i="5" s="1"/>
  <c r="E1523" i="5" s="1"/>
  <c r="X1523" i="5" s="1"/>
  <c r="C1524" i="5"/>
  <c r="V1524" i="5" s="1"/>
  <c r="E1524" i="5" s="1"/>
  <c r="X1524" i="5" s="1"/>
  <c r="C1525" i="5"/>
  <c r="C1526" i="5"/>
  <c r="V1526" i="5" s="1"/>
  <c r="C1527" i="5"/>
  <c r="V1527" i="5" s="1"/>
  <c r="C1528" i="5"/>
  <c r="C1529" i="5"/>
  <c r="C1530" i="5"/>
  <c r="C1531" i="5"/>
  <c r="V1531" i="5" s="1"/>
  <c r="E1531" i="5" s="1"/>
  <c r="X1531" i="5" s="1"/>
  <c r="C1532" i="5"/>
  <c r="V1532" i="5" s="1"/>
  <c r="E1532" i="5" s="1"/>
  <c r="X1532" i="5" s="1"/>
  <c r="C1533" i="5"/>
  <c r="C1534" i="5"/>
  <c r="V1534" i="5" s="1"/>
  <c r="E1534" i="5" s="1"/>
  <c r="X1534" i="5" s="1"/>
  <c r="C1535" i="5"/>
  <c r="V1535" i="5" s="1"/>
  <c r="F1535" i="5" s="1"/>
  <c r="C1536" i="5"/>
  <c r="V1536" i="5" s="1"/>
  <c r="J1536" i="5" s="1"/>
  <c r="C1537" i="5"/>
  <c r="C1538" i="5"/>
  <c r="C1539" i="5"/>
  <c r="V1539" i="5" s="1"/>
  <c r="H1539" i="5" s="1"/>
  <c r="C1540" i="5"/>
  <c r="V1540" i="5" s="1"/>
  <c r="E1540" i="5" s="1"/>
  <c r="X1540" i="5" s="1"/>
  <c r="C1541" i="5"/>
  <c r="C1542" i="5"/>
  <c r="V1542" i="5" s="1"/>
  <c r="C1543" i="5"/>
  <c r="C1544" i="5"/>
  <c r="C1545" i="5"/>
  <c r="V1545" i="5" s="1"/>
  <c r="E1545" i="5" s="1"/>
  <c r="X1545" i="5" s="1"/>
  <c r="C1546" i="5"/>
  <c r="C1547" i="5"/>
  <c r="V1547" i="5" s="1"/>
  <c r="C1548" i="5"/>
  <c r="V1548" i="5" s="1"/>
  <c r="E1548" i="5" s="1"/>
  <c r="X1548" i="5" s="1"/>
  <c r="C1549" i="5"/>
  <c r="C1550" i="5"/>
  <c r="V1550" i="5" s="1"/>
  <c r="C1551" i="5"/>
  <c r="V1551" i="5" s="1"/>
  <c r="F1551" i="5" s="1"/>
  <c r="C1552" i="5"/>
  <c r="C1553" i="5"/>
  <c r="C1554" i="5"/>
  <c r="C1555" i="5"/>
  <c r="V1555" i="5" s="1"/>
  <c r="C1556" i="5"/>
  <c r="V1556" i="5" s="1"/>
  <c r="E1556" i="5" s="1"/>
  <c r="X1556" i="5" s="1"/>
  <c r="C1557" i="5"/>
  <c r="C1558" i="5"/>
  <c r="V1558" i="5" s="1"/>
  <c r="C1559" i="5"/>
  <c r="V1559" i="5" s="1"/>
  <c r="E1559" i="5" s="1"/>
  <c r="X1559" i="5" s="1"/>
  <c r="C1560" i="5"/>
  <c r="V1560" i="5" s="1"/>
  <c r="E1560" i="5" s="1"/>
  <c r="X1560" i="5" s="1"/>
  <c r="C1561" i="5"/>
  <c r="C1562" i="5"/>
  <c r="C1563" i="5"/>
  <c r="V1563" i="5" s="1"/>
  <c r="E1563" i="5" s="1"/>
  <c r="X1563" i="5" s="1"/>
  <c r="C1564" i="5"/>
  <c r="V1564" i="5" s="1"/>
  <c r="C1565" i="5"/>
  <c r="C1566" i="5"/>
  <c r="V1566" i="5" s="1"/>
  <c r="C1567" i="5"/>
  <c r="V1567" i="5" s="1"/>
  <c r="C1568" i="5"/>
  <c r="C1569" i="5"/>
  <c r="AB1569" i="5" s="1"/>
  <c r="C1570" i="5"/>
  <c r="C1571" i="5"/>
  <c r="C1572" i="5"/>
  <c r="V1572" i="5" s="1"/>
  <c r="E1572" i="5" s="1"/>
  <c r="X1572" i="5" s="1"/>
  <c r="C1573" i="5"/>
  <c r="C1574" i="5"/>
  <c r="V1574" i="5" s="1"/>
  <c r="E1574" i="5" s="1"/>
  <c r="X1574" i="5" s="1"/>
  <c r="C1575" i="5"/>
  <c r="C1576" i="5"/>
  <c r="C1577" i="5"/>
  <c r="C1578" i="5"/>
  <c r="C1579" i="5"/>
  <c r="V1579" i="5" s="1"/>
  <c r="E1579" i="5" s="1"/>
  <c r="X1579" i="5" s="1"/>
  <c r="C1580" i="5"/>
  <c r="V1580" i="5" s="1"/>
  <c r="E1580" i="5" s="1"/>
  <c r="X1580" i="5" s="1"/>
  <c r="C1581" i="5"/>
  <c r="C1582" i="5"/>
  <c r="V1582" i="5" s="1"/>
  <c r="E1582" i="5" s="1"/>
  <c r="X1582" i="5" s="1"/>
  <c r="C1583" i="5"/>
  <c r="C1584" i="5"/>
  <c r="C1585" i="5"/>
  <c r="AB1585" i="5" s="1"/>
  <c r="C1586" i="5"/>
  <c r="C1587" i="5"/>
  <c r="V1587" i="5" s="1"/>
  <c r="C1588" i="5"/>
  <c r="V1588" i="5" s="1"/>
  <c r="E1588" i="5" s="1"/>
  <c r="X1588" i="5" s="1"/>
  <c r="C1589" i="5"/>
  <c r="C1590" i="5"/>
  <c r="V1590" i="5" s="1"/>
  <c r="E1590" i="5" s="1"/>
  <c r="X1590" i="5" s="1"/>
  <c r="C1591" i="5"/>
  <c r="V1591" i="5" s="1"/>
  <c r="E1591" i="5" s="1"/>
  <c r="X1591" i="5" s="1"/>
  <c r="C1592" i="5"/>
  <c r="V1592" i="5" s="1"/>
  <c r="E1592" i="5" s="1"/>
  <c r="X1592" i="5" s="1"/>
  <c r="C1593" i="5"/>
  <c r="C1594" i="5"/>
  <c r="C1595" i="5"/>
  <c r="V1595" i="5" s="1"/>
  <c r="E1595" i="5" s="1"/>
  <c r="X1595" i="5" s="1"/>
  <c r="C1596" i="5"/>
  <c r="V1596" i="5" s="1"/>
  <c r="C1597" i="5"/>
  <c r="C1598" i="5"/>
  <c r="V1598" i="5" s="1"/>
  <c r="E1598" i="5" s="1"/>
  <c r="X1598" i="5" s="1"/>
  <c r="C1599" i="5"/>
  <c r="V1599" i="5" s="1"/>
  <c r="E1599" i="5" s="1"/>
  <c r="X1599" i="5" s="1"/>
  <c r="C1600" i="5"/>
  <c r="C1601" i="5"/>
  <c r="C1602" i="5"/>
  <c r="C1603" i="5"/>
  <c r="V1603" i="5" s="1"/>
  <c r="C1604" i="5"/>
  <c r="V1604" i="5" s="1"/>
  <c r="E1604" i="5" s="1"/>
  <c r="X1604" i="5" s="1"/>
  <c r="C1605" i="5"/>
  <c r="C1606" i="5"/>
  <c r="V1606" i="5" s="1"/>
  <c r="E1606" i="5" s="1"/>
  <c r="X1606" i="5" s="1"/>
  <c r="C1607" i="5"/>
  <c r="V1607" i="5" s="1"/>
  <c r="E1607" i="5" s="1"/>
  <c r="X1607" i="5" s="1"/>
  <c r="C1608" i="5"/>
  <c r="C1609" i="5"/>
  <c r="AB1609" i="5" s="1"/>
  <c r="C1610" i="5"/>
  <c r="C1611" i="5"/>
  <c r="V1611" i="5" s="1"/>
  <c r="E1611" i="5" s="1"/>
  <c r="X1611" i="5" s="1"/>
  <c r="C1612" i="5"/>
  <c r="V1612" i="5" s="1"/>
  <c r="C1613" i="5"/>
  <c r="C1614" i="5"/>
  <c r="V1614" i="5" s="1"/>
  <c r="C1615" i="5"/>
  <c r="V1615" i="5" s="1"/>
  <c r="C1616" i="5"/>
  <c r="C1617" i="5"/>
  <c r="C1618" i="5"/>
  <c r="C1619" i="5"/>
  <c r="V1619" i="5" s="1"/>
  <c r="E1619" i="5" s="1"/>
  <c r="X1619" i="5" s="1"/>
  <c r="C1620" i="5"/>
  <c r="V1620" i="5" s="1"/>
  <c r="I1620" i="5" s="1"/>
  <c r="C1621" i="5"/>
  <c r="C1622" i="5"/>
  <c r="V1622" i="5" s="1"/>
  <c r="C1623" i="5"/>
  <c r="C1624" i="5"/>
  <c r="V1624" i="5" s="1"/>
  <c r="C1625" i="5"/>
  <c r="C1626" i="5"/>
  <c r="C1627" i="5"/>
  <c r="V1627" i="5" s="1"/>
  <c r="E1627" i="5" s="1"/>
  <c r="X1627" i="5" s="1"/>
  <c r="C1628" i="5"/>
  <c r="C1629" i="5"/>
  <c r="C1630" i="5"/>
  <c r="V1630" i="5" s="1"/>
  <c r="E1630" i="5" s="1"/>
  <c r="X1630" i="5" s="1"/>
  <c r="C1631" i="5"/>
  <c r="V1631" i="5" s="1"/>
  <c r="C1632" i="5"/>
  <c r="C1633" i="5"/>
  <c r="V1633" i="5" s="1"/>
  <c r="C1634" i="5"/>
  <c r="C1635" i="5"/>
  <c r="V1635" i="5" s="1"/>
  <c r="E1635" i="5" s="1"/>
  <c r="X1635" i="5" s="1"/>
  <c r="C1636" i="5"/>
  <c r="V1636" i="5" s="1"/>
  <c r="E1636" i="5" s="1"/>
  <c r="X1636" i="5" s="1"/>
  <c r="C1637" i="5"/>
  <c r="C1638" i="5"/>
  <c r="V1638" i="5" s="1"/>
  <c r="E1638" i="5" s="1"/>
  <c r="X1638" i="5" s="1"/>
  <c r="C1639" i="5"/>
  <c r="C1640" i="5"/>
  <c r="V1640" i="5" s="1"/>
  <c r="C1641" i="5"/>
  <c r="AB1641" i="5" s="1"/>
  <c r="C1642" i="5"/>
  <c r="C1643" i="5"/>
  <c r="V1643" i="5" s="1"/>
  <c r="C1644" i="5"/>
  <c r="V1644" i="5" s="1"/>
  <c r="E1644" i="5" s="1"/>
  <c r="X1644" i="5" s="1"/>
  <c r="C1645" i="5"/>
  <c r="C1646" i="5"/>
  <c r="V1646" i="5" s="1"/>
  <c r="E1646" i="5" s="1"/>
  <c r="X1646" i="5" s="1"/>
  <c r="C1647" i="5"/>
  <c r="V1647" i="5" s="1"/>
  <c r="E1647" i="5" s="1"/>
  <c r="X1647" i="5" s="1"/>
  <c r="C1648" i="5"/>
  <c r="V1648" i="5" s="1"/>
  <c r="R1648" i="5" s="1"/>
  <c r="C1649" i="5"/>
  <c r="C1650" i="5"/>
  <c r="C1651" i="5"/>
  <c r="V1651" i="5" s="1"/>
  <c r="E1651" i="5" s="1"/>
  <c r="X1651" i="5" s="1"/>
  <c r="C1652" i="5"/>
  <c r="C1653" i="5"/>
  <c r="C1654" i="5"/>
  <c r="V1654" i="5" s="1"/>
  <c r="E1654" i="5" s="1"/>
  <c r="X1654" i="5" s="1"/>
  <c r="C1655" i="5"/>
  <c r="V1655" i="5" s="1"/>
  <c r="C1656" i="5"/>
  <c r="C1657" i="5"/>
  <c r="C1658" i="5"/>
  <c r="C1659" i="5"/>
  <c r="V1659" i="5" s="1"/>
  <c r="E1659" i="5" s="1"/>
  <c r="X1659" i="5" s="1"/>
  <c r="C1660" i="5"/>
  <c r="V1660" i="5" s="1"/>
  <c r="E1660" i="5" s="1"/>
  <c r="X1660" i="5" s="1"/>
  <c r="C1661" i="5"/>
  <c r="C1662" i="5"/>
  <c r="V1662" i="5" s="1"/>
  <c r="G1662" i="5" s="1"/>
  <c r="C1663" i="5"/>
  <c r="V1663" i="5" s="1"/>
  <c r="C1664" i="5"/>
  <c r="V1664" i="5" s="1"/>
  <c r="I1664" i="5" s="1"/>
  <c r="C1665" i="5"/>
  <c r="AB1665" i="5" s="1"/>
  <c r="C1666" i="5"/>
  <c r="AB1666" i="5" s="1"/>
  <c r="C1667" i="5"/>
  <c r="V1667" i="5" s="1"/>
  <c r="E1667" i="5" s="1"/>
  <c r="X1667" i="5" s="1"/>
  <c r="C1668" i="5"/>
  <c r="V1668" i="5" s="1"/>
  <c r="C1669" i="5"/>
  <c r="C1670" i="5"/>
  <c r="V1670" i="5" s="1"/>
  <c r="C1671" i="5"/>
  <c r="V1671" i="5" s="1"/>
  <c r="E1671" i="5" s="1"/>
  <c r="X1671" i="5" s="1"/>
  <c r="C1672" i="5"/>
  <c r="V1672" i="5" s="1"/>
  <c r="J1672" i="5" s="1"/>
  <c r="C1673" i="5"/>
  <c r="C1674" i="5"/>
  <c r="C1675" i="5"/>
  <c r="V1675" i="5" s="1"/>
  <c r="E1675" i="5" s="1"/>
  <c r="X1675" i="5" s="1"/>
  <c r="C1676" i="5"/>
  <c r="V1676" i="5" s="1"/>
  <c r="E1676" i="5" s="1"/>
  <c r="X1676" i="5" s="1"/>
  <c r="C1677" i="5"/>
  <c r="C1678" i="5"/>
  <c r="V1678" i="5" s="1"/>
  <c r="E1678" i="5" s="1"/>
  <c r="X1678" i="5" s="1"/>
  <c r="C1679" i="5"/>
  <c r="V1679" i="5" s="1"/>
  <c r="C1680" i="5"/>
  <c r="C1681" i="5"/>
  <c r="AB1681" i="5" s="1"/>
  <c r="C1682" i="5"/>
  <c r="C1683" i="5"/>
  <c r="V1683" i="5" s="1"/>
  <c r="E1683" i="5" s="1"/>
  <c r="X1683" i="5" s="1"/>
  <c r="C1684" i="5"/>
  <c r="V1684" i="5" s="1"/>
  <c r="E1684" i="5" s="1"/>
  <c r="X1684" i="5" s="1"/>
  <c r="C1685" i="5"/>
  <c r="C1686" i="5"/>
  <c r="V1686" i="5" s="1"/>
  <c r="C1687" i="5"/>
  <c r="V1687" i="5" s="1"/>
  <c r="E1687" i="5" s="1"/>
  <c r="X1687" i="5" s="1"/>
  <c r="C1688" i="5"/>
  <c r="V1688" i="5" s="1"/>
  <c r="H1688" i="5" s="1"/>
  <c r="C1689" i="5"/>
  <c r="C1690" i="5"/>
  <c r="C1691" i="5"/>
  <c r="V1691" i="5" s="1"/>
  <c r="C1692" i="5"/>
  <c r="V1692" i="5" s="1"/>
  <c r="F1692" i="5" s="1"/>
  <c r="C1693" i="5"/>
  <c r="C1694" i="5"/>
  <c r="C1695" i="5"/>
  <c r="V1695" i="5" s="1"/>
  <c r="E1695" i="5" s="1"/>
  <c r="X1695" i="5" s="1"/>
  <c r="C1696" i="5"/>
  <c r="C1697" i="5"/>
  <c r="C1698" i="5"/>
  <c r="C1699" i="5"/>
  <c r="C1700" i="5"/>
  <c r="V1700" i="5" s="1"/>
  <c r="C1701" i="5"/>
  <c r="C1702" i="5"/>
  <c r="V1702" i="5" s="1"/>
  <c r="F1702" i="5" s="1"/>
  <c r="C1703" i="5"/>
  <c r="C1704" i="5"/>
  <c r="V1704" i="5" s="1"/>
  <c r="C1705" i="5"/>
  <c r="AB1705" i="5" s="1"/>
  <c r="C1706" i="5"/>
  <c r="AB1706" i="5" s="1"/>
  <c r="C1707" i="5"/>
  <c r="V1707" i="5" s="1"/>
  <c r="E1707" i="5" s="1"/>
  <c r="X1707" i="5" s="1"/>
  <c r="C1708" i="5"/>
  <c r="C1709" i="5"/>
  <c r="C1710" i="5"/>
  <c r="V1710" i="5" s="1"/>
  <c r="C1711" i="5"/>
  <c r="V1711" i="5" s="1"/>
  <c r="E1711" i="5" s="1"/>
  <c r="X1711" i="5" s="1"/>
  <c r="C1712" i="5"/>
  <c r="C1713" i="5"/>
  <c r="C1714" i="5"/>
  <c r="C1715" i="5"/>
  <c r="V1715" i="5" s="1"/>
  <c r="E1715" i="5" s="1"/>
  <c r="X1715" i="5" s="1"/>
  <c r="C1716" i="5"/>
  <c r="V1716" i="5" s="1"/>
  <c r="E1716" i="5" s="1"/>
  <c r="X1716" i="5" s="1"/>
  <c r="C1717" i="5"/>
  <c r="C1718" i="5"/>
  <c r="V1718" i="5" s="1"/>
  <c r="C1719" i="5"/>
  <c r="V1719" i="5" s="1"/>
  <c r="E1719" i="5" s="1"/>
  <c r="X1719" i="5" s="1"/>
  <c r="C1720" i="5"/>
  <c r="V1720" i="5" s="1"/>
  <c r="C1721" i="5"/>
  <c r="V1721" i="5" s="1"/>
  <c r="E1721" i="5" s="1"/>
  <c r="X1721" i="5" s="1"/>
  <c r="C1722" i="5"/>
  <c r="C1723" i="5"/>
  <c r="V1723" i="5" s="1"/>
  <c r="C1724" i="5"/>
  <c r="V1724" i="5" s="1"/>
  <c r="C1725" i="5"/>
  <c r="C1726" i="5"/>
  <c r="V1726" i="5" s="1"/>
  <c r="E1726" i="5" s="1"/>
  <c r="X1726" i="5" s="1"/>
  <c r="C1727" i="5"/>
  <c r="V1727" i="5" s="1"/>
  <c r="J1727" i="5" s="1"/>
  <c r="C1728" i="5"/>
  <c r="V1728" i="5" s="1"/>
  <c r="J1728" i="5" s="1"/>
  <c r="C1729" i="5"/>
  <c r="AB1729" i="5" s="1"/>
  <c r="C1730" i="5"/>
  <c r="C1731" i="5"/>
  <c r="V1731" i="5" s="1"/>
  <c r="C1732" i="5"/>
  <c r="V1732" i="5" s="1"/>
  <c r="I1732" i="5" s="1"/>
  <c r="C1733" i="5"/>
  <c r="C1734" i="5"/>
  <c r="V1734" i="5" s="1"/>
  <c r="E1734" i="5" s="1"/>
  <c r="X1734" i="5" s="1"/>
  <c r="C1735" i="5"/>
  <c r="V1735" i="5" s="1"/>
  <c r="C1736" i="5"/>
  <c r="C1737" i="5"/>
  <c r="C1738" i="5"/>
  <c r="C1739" i="5"/>
  <c r="V1739" i="5" s="1"/>
  <c r="E1739" i="5" s="1"/>
  <c r="X1739" i="5" s="1"/>
  <c r="C1740" i="5"/>
  <c r="V1740" i="5" s="1"/>
  <c r="E1740" i="5" s="1"/>
  <c r="X1740" i="5" s="1"/>
  <c r="C1741" i="5"/>
  <c r="C1742" i="5"/>
  <c r="V1742" i="5" s="1"/>
  <c r="E1742" i="5" s="1"/>
  <c r="X1742" i="5" s="1"/>
  <c r="C1743" i="5"/>
  <c r="V1743" i="5" s="1"/>
  <c r="C1744" i="5"/>
  <c r="C1745" i="5"/>
  <c r="C1746" i="5"/>
  <c r="C1747" i="5"/>
  <c r="V1747" i="5" s="1"/>
  <c r="E1747" i="5" s="1"/>
  <c r="X1747" i="5" s="1"/>
  <c r="C1748" i="5"/>
  <c r="V1748" i="5" s="1"/>
  <c r="E1748" i="5" s="1"/>
  <c r="X1748" i="5" s="1"/>
  <c r="C1749" i="5"/>
  <c r="C1750" i="5"/>
  <c r="V1750" i="5" s="1"/>
  <c r="E1750" i="5" s="1"/>
  <c r="X1750" i="5" s="1"/>
  <c r="C1751" i="5"/>
  <c r="V1751" i="5" s="1"/>
  <c r="F1751" i="5" s="1"/>
  <c r="C1752" i="5"/>
  <c r="V1752" i="5" s="1"/>
  <c r="C1753" i="5"/>
  <c r="AB1753" i="5" s="1"/>
  <c r="C1754" i="5"/>
  <c r="C1755" i="5"/>
  <c r="V1755" i="5" s="1"/>
  <c r="E1755" i="5" s="1"/>
  <c r="X1755" i="5" s="1"/>
  <c r="C1756" i="5"/>
  <c r="V1756" i="5" s="1"/>
  <c r="E1756" i="5" s="1"/>
  <c r="X1756" i="5" s="1"/>
  <c r="C1757" i="5"/>
  <c r="C1758" i="5"/>
  <c r="V1758" i="5" s="1"/>
  <c r="J1758" i="5" s="1"/>
  <c r="C1759" i="5"/>
  <c r="V1759" i="5" s="1"/>
  <c r="E1759" i="5" s="1"/>
  <c r="X1759" i="5" s="1"/>
  <c r="C1760" i="5"/>
  <c r="C1761" i="5"/>
  <c r="C1762" i="5"/>
  <c r="C1763" i="5"/>
  <c r="V1763" i="5" s="1"/>
  <c r="E1763" i="5" s="1"/>
  <c r="X1763" i="5" s="1"/>
  <c r="C1764" i="5"/>
  <c r="V1764" i="5" s="1"/>
  <c r="E1764" i="5" s="1"/>
  <c r="X1764" i="5" s="1"/>
  <c r="C1765" i="5"/>
  <c r="C1766" i="5"/>
  <c r="V1766" i="5" s="1"/>
  <c r="E1766" i="5" s="1"/>
  <c r="X1766" i="5" s="1"/>
  <c r="C1767" i="5"/>
  <c r="V1767" i="5" s="1"/>
  <c r="E1767" i="5" s="1"/>
  <c r="X1767" i="5" s="1"/>
  <c r="C1768" i="5"/>
  <c r="C1769" i="5"/>
  <c r="V1769" i="5" s="1"/>
  <c r="R1769" i="5" s="1"/>
  <c r="C1770" i="5"/>
  <c r="C1771" i="5"/>
  <c r="V1771" i="5" s="1"/>
  <c r="C1772" i="5"/>
  <c r="V1772" i="5" s="1"/>
  <c r="E1772" i="5" s="1"/>
  <c r="X1772" i="5" s="1"/>
  <c r="C1773" i="5"/>
  <c r="C1774" i="5"/>
  <c r="V1774" i="5" s="1"/>
  <c r="C1775" i="5"/>
  <c r="V1775" i="5" s="1"/>
  <c r="G1775" i="5" s="1"/>
  <c r="C1776" i="5"/>
  <c r="C1777" i="5"/>
  <c r="C1778" i="5"/>
  <c r="C1779" i="5"/>
  <c r="V1779" i="5" s="1"/>
  <c r="E1779" i="5" s="1"/>
  <c r="X1779" i="5" s="1"/>
  <c r="C1780" i="5"/>
  <c r="V1780" i="5" s="1"/>
  <c r="C1781" i="5"/>
  <c r="C1782" i="5"/>
  <c r="C1783" i="5"/>
  <c r="V1783" i="5" s="1"/>
  <c r="C1784" i="5"/>
  <c r="C1785" i="5"/>
  <c r="C1786" i="5"/>
  <c r="C1787" i="5"/>
  <c r="V1787" i="5" s="1"/>
  <c r="C1788" i="5"/>
  <c r="V1788" i="5" s="1"/>
  <c r="E1788" i="5" s="1"/>
  <c r="X1788" i="5" s="1"/>
  <c r="C1789" i="5"/>
  <c r="C1790" i="5"/>
  <c r="V1790" i="5" s="1"/>
  <c r="G1790" i="5" s="1"/>
  <c r="C1791" i="5"/>
  <c r="C1792" i="5"/>
  <c r="C1793" i="5"/>
  <c r="C1794" i="5"/>
  <c r="C1795" i="5"/>
  <c r="V1795" i="5" s="1"/>
  <c r="E1795" i="5" s="1"/>
  <c r="X1795" i="5" s="1"/>
  <c r="C1796" i="5"/>
  <c r="C1797" i="5"/>
  <c r="C1798" i="5"/>
  <c r="V1798" i="5" s="1"/>
  <c r="E1798" i="5" s="1"/>
  <c r="X1798" i="5" s="1"/>
  <c r="C1799" i="5"/>
  <c r="V1799" i="5" s="1"/>
  <c r="G1799" i="5" s="1"/>
  <c r="C1800" i="5"/>
  <c r="C1801" i="5"/>
  <c r="C1802" i="5"/>
  <c r="C1803" i="5"/>
  <c r="C1804" i="5"/>
  <c r="C1805" i="5"/>
  <c r="C1806" i="5"/>
  <c r="V1806" i="5" s="1"/>
  <c r="F1806" i="5" s="1"/>
  <c r="C1807" i="5"/>
  <c r="V1807" i="5" s="1"/>
  <c r="E1807" i="5" s="1"/>
  <c r="X1807" i="5" s="1"/>
  <c r="C1808" i="5"/>
  <c r="C1809" i="5"/>
  <c r="C1810" i="5"/>
  <c r="C1811" i="5"/>
  <c r="V1811" i="5" s="1"/>
  <c r="E1811" i="5" s="1"/>
  <c r="X1811" i="5" s="1"/>
  <c r="C1812" i="5"/>
  <c r="V1812" i="5" s="1"/>
  <c r="E1812" i="5" s="1"/>
  <c r="X1812" i="5" s="1"/>
  <c r="C1813" i="5"/>
  <c r="C1814" i="5"/>
  <c r="V1814" i="5" s="1"/>
  <c r="E1814" i="5" s="1"/>
  <c r="X1814" i="5" s="1"/>
  <c r="C1815" i="5"/>
  <c r="V1815" i="5" s="1"/>
  <c r="R1815" i="5" s="1"/>
  <c r="C1816" i="5"/>
  <c r="C1817" i="5"/>
  <c r="C1818" i="5"/>
  <c r="C1819" i="5"/>
  <c r="V1819" i="5" s="1"/>
  <c r="E1819" i="5" s="1"/>
  <c r="X1819" i="5" s="1"/>
  <c r="C1820" i="5"/>
  <c r="V1820" i="5" s="1"/>
  <c r="C1821" i="5"/>
  <c r="C1822" i="5"/>
  <c r="V1822" i="5" s="1"/>
  <c r="R1822" i="5" s="1"/>
  <c r="C1823" i="5"/>
  <c r="V1823" i="5" s="1"/>
  <c r="C1824" i="5"/>
  <c r="C1825" i="5"/>
  <c r="V1825" i="5" s="1"/>
  <c r="E1825" i="5" s="1"/>
  <c r="X1825" i="5" s="1"/>
  <c r="C1826" i="5"/>
  <c r="AB1826" i="5" s="1"/>
  <c r="C1827" i="5"/>
  <c r="V1827" i="5" s="1"/>
  <c r="H1827" i="5" s="1"/>
  <c r="C1828" i="5"/>
  <c r="C1829" i="5"/>
  <c r="C1830" i="5"/>
  <c r="V1830" i="5" s="1"/>
  <c r="H1830" i="5" s="1"/>
  <c r="C1831" i="5"/>
  <c r="V1831" i="5" s="1"/>
  <c r="E1831" i="5" s="1"/>
  <c r="X1831" i="5" s="1"/>
  <c r="C1832" i="5"/>
  <c r="C1833" i="5"/>
  <c r="V1833" i="5" s="1"/>
  <c r="G1833" i="5" s="1"/>
  <c r="C1834" i="5"/>
  <c r="C1835" i="5"/>
  <c r="V1835" i="5" s="1"/>
  <c r="G1835" i="5" s="1"/>
  <c r="C1836" i="5"/>
  <c r="C1837" i="5"/>
  <c r="C1838" i="5"/>
  <c r="V1838" i="5" s="1"/>
  <c r="C1839" i="5"/>
  <c r="V1839" i="5" s="1"/>
  <c r="E1839" i="5" s="1"/>
  <c r="X1839" i="5" s="1"/>
  <c r="C1840" i="5"/>
  <c r="V1840" i="5" s="1"/>
  <c r="C1841" i="5"/>
  <c r="V1841" i="5" s="1"/>
  <c r="E1841" i="5" s="1"/>
  <c r="X1841" i="5" s="1"/>
  <c r="C1842" i="5"/>
  <c r="C1843" i="5"/>
  <c r="C1844" i="5"/>
  <c r="V1844" i="5" s="1"/>
  <c r="C1845" i="5"/>
  <c r="C1846" i="5"/>
  <c r="C1847" i="5"/>
  <c r="V1847" i="5" s="1"/>
  <c r="E1847" i="5" s="1"/>
  <c r="X1847" i="5" s="1"/>
  <c r="C1848" i="5"/>
  <c r="C1849" i="5"/>
  <c r="V1849" i="5" s="1"/>
  <c r="F1849" i="5" s="1"/>
  <c r="C1850" i="5"/>
  <c r="C1851" i="5"/>
  <c r="V1851" i="5" s="1"/>
  <c r="C1852" i="5"/>
  <c r="V1852" i="5" s="1"/>
  <c r="E1852" i="5" s="1"/>
  <c r="X1852" i="5" s="1"/>
  <c r="C1853" i="5"/>
  <c r="C1854" i="5"/>
  <c r="V1854" i="5" s="1"/>
  <c r="E1854" i="5" s="1"/>
  <c r="X1854" i="5" s="1"/>
  <c r="C1855" i="5"/>
  <c r="C1856" i="5"/>
  <c r="C1857" i="5"/>
  <c r="V1857" i="5" s="1"/>
  <c r="G1857" i="5" s="1"/>
  <c r="C1858" i="5"/>
  <c r="C1859" i="5"/>
  <c r="V1859" i="5" s="1"/>
  <c r="C1860" i="5"/>
  <c r="V1860" i="5" s="1"/>
  <c r="C1861" i="5"/>
  <c r="C1862" i="5"/>
  <c r="V1862" i="5" s="1"/>
  <c r="E1862" i="5" s="1"/>
  <c r="X1862" i="5" s="1"/>
  <c r="C1863" i="5"/>
  <c r="V1863" i="5" s="1"/>
  <c r="E1863" i="5" s="1"/>
  <c r="X1863" i="5" s="1"/>
  <c r="C1864" i="5"/>
  <c r="V1864" i="5" s="1"/>
  <c r="E1864" i="5" s="1"/>
  <c r="X1864" i="5" s="1"/>
  <c r="C1865" i="5"/>
  <c r="V1865" i="5" s="1"/>
  <c r="E1865" i="5" s="1"/>
  <c r="X1865" i="5" s="1"/>
  <c r="C1866" i="5"/>
  <c r="C1867" i="5"/>
  <c r="C1868" i="5"/>
  <c r="V1868" i="5" s="1"/>
  <c r="E1868" i="5" s="1"/>
  <c r="X1868" i="5" s="1"/>
  <c r="C1869" i="5"/>
  <c r="C1870" i="5"/>
  <c r="V1870" i="5" s="1"/>
  <c r="E1870" i="5" s="1"/>
  <c r="X1870" i="5" s="1"/>
  <c r="C1871" i="5"/>
  <c r="V1871" i="5" s="1"/>
  <c r="C1872" i="5"/>
  <c r="C1873" i="5"/>
  <c r="V1873" i="5" s="1"/>
  <c r="F1873" i="5" s="1"/>
  <c r="C1874" i="5"/>
  <c r="C1875" i="5"/>
  <c r="C1876" i="5"/>
  <c r="V1876" i="5" s="1"/>
  <c r="H1876" i="5" s="1"/>
  <c r="C1877" i="5"/>
  <c r="C1878" i="5"/>
  <c r="V1878" i="5" s="1"/>
  <c r="C1879" i="5"/>
  <c r="V1879" i="5" s="1"/>
  <c r="I1879" i="5" s="1"/>
  <c r="C1880" i="5"/>
  <c r="C1881" i="5"/>
  <c r="AB1881" i="5" s="1"/>
  <c r="C1882" i="5"/>
  <c r="C1883" i="5"/>
  <c r="V1883" i="5" s="1"/>
  <c r="E1883" i="5" s="1"/>
  <c r="X1883" i="5" s="1"/>
  <c r="C1884" i="5"/>
  <c r="V1884" i="5" s="1"/>
  <c r="J1884" i="5" s="1"/>
  <c r="C1885" i="5"/>
  <c r="C1886" i="5"/>
  <c r="V1886" i="5" s="1"/>
  <c r="E1886" i="5" s="1"/>
  <c r="X1886" i="5" s="1"/>
  <c r="C1887" i="5"/>
  <c r="V1887" i="5" s="1"/>
  <c r="E1887" i="5" s="1"/>
  <c r="X1887" i="5" s="1"/>
  <c r="C1888" i="5"/>
  <c r="V1888" i="5" s="1"/>
  <c r="E1888" i="5" s="1"/>
  <c r="X1888" i="5" s="1"/>
  <c r="C1889" i="5"/>
  <c r="AB1889" i="5" s="1"/>
  <c r="C1890" i="5"/>
  <c r="AB1890" i="5" s="1"/>
  <c r="C1891" i="5"/>
  <c r="V1891" i="5" s="1"/>
  <c r="C1892" i="5"/>
  <c r="C1893" i="5"/>
  <c r="C1894" i="5"/>
  <c r="V1894" i="5" s="1"/>
  <c r="F1894" i="5" s="1"/>
  <c r="C1895" i="5"/>
  <c r="V1895" i="5" s="1"/>
  <c r="G1895" i="5" s="1"/>
  <c r="C1896" i="5"/>
  <c r="V1896" i="5" s="1"/>
  <c r="E1896" i="5" s="1"/>
  <c r="X1896" i="5" s="1"/>
  <c r="C1897" i="5"/>
  <c r="V1897" i="5" s="1"/>
  <c r="H1897" i="5" s="1"/>
  <c r="C1898" i="5"/>
  <c r="C1899" i="5"/>
  <c r="C1900" i="5"/>
  <c r="C1901" i="5"/>
  <c r="C1902" i="5"/>
  <c r="C1903" i="5"/>
  <c r="V1903" i="5" s="1"/>
  <c r="J1903" i="5" s="1"/>
  <c r="C1904" i="5"/>
  <c r="V1904" i="5" s="1"/>
  <c r="E1904" i="5" s="1"/>
  <c r="X1904" i="5" s="1"/>
  <c r="C1905" i="5"/>
  <c r="V1905" i="5" s="1"/>
  <c r="F1905" i="5" s="1"/>
  <c r="C1906" i="5"/>
  <c r="C1907" i="5"/>
  <c r="V1907" i="5" s="1"/>
  <c r="C1908" i="5"/>
  <c r="V1908" i="5" s="1"/>
  <c r="C1909" i="5"/>
  <c r="C1910" i="5"/>
  <c r="V1910" i="5" s="1"/>
  <c r="E1910" i="5" s="1"/>
  <c r="X1910" i="5" s="1"/>
  <c r="C1911" i="5"/>
  <c r="V1911" i="5" s="1"/>
  <c r="E1911" i="5" s="1"/>
  <c r="X1911" i="5" s="1"/>
  <c r="C1912" i="5"/>
  <c r="V1912" i="5" s="1"/>
  <c r="F1912" i="5" s="1"/>
  <c r="C1913" i="5"/>
  <c r="AB1913" i="5" s="1"/>
  <c r="C1914" i="5"/>
  <c r="C1915" i="5"/>
  <c r="C1916" i="5"/>
  <c r="V1916" i="5" s="1"/>
  <c r="C1917" i="5"/>
  <c r="C1918" i="5"/>
  <c r="V1918" i="5" s="1"/>
  <c r="C1919" i="5"/>
  <c r="V1919" i="5" s="1"/>
  <c r="C1920" i="5"/>
  <c r="C1921" i="5"/>
  <c r="V1921" i="5" s="1"/>
  <c r="C1922" i="5"/>
  <c r="C1923" i="5"/>
  <c r="V1923" i="5" s="1"/>
  <c r="C1924" i="5"/>
  <c r="V1924" i="5" s="1"/>
  <c r="R1924" i="5" s="1"/>
  <c r="C1925" i="5"/>
  <c r="C1926" i="5"/>
  <c r="V1926" i="5" s="1"/>
  <c r="E1926" i="5" s="1"/>
  <c r="X1926" i="5" s="1"/>
  <c r="C1927" i="5"/>
  <c r="V1927" i="5" s="1"/>
  <c r="C1928" i="5"/>
  <c r="V1928" i="5" s="1"/>
  <c r="J1928" i="5" s="1"/>
  <c r="C1929" i="5"/>
  <c r="C1930" i="5"/>
  <c r="C1931" i="5"/>
  <c r="V1931" i="5" s="1"/>
  <c r="E1931" i="5" s="1"/>
  <c r="X1931" i="5" s="1"/>
  <c r="C1932" i="5"/>
  <c r="V1932" i="5" s="1"/>
  <c r="E1932" i="5" s="1"/>
  <c r="X1932" i="5" s="1"/>
  <c r="C1933" i="5"/>
  <c r="C1934" i="5"/>
  <c r="V1934" i="5" s="1"/>
  <c r="C1935" i="5"/>
  <c r="V1935" i="5" s="1"/>
  <c r="I1935" i="5" s="1"/>
  <c r="C1936" i="5"/>
  <c r="V1936" i="5" s="1"/>
  <c r="J1936" i="5" s="1"/>
  <c r="C1937" i="5"/>
  <c r="AB1937" i="5" s="1"/>
  <c r="C1938" i="5"/>
  <c r="C1939" i="5"/>
  <c r="C1940" i="5"/>
  <c r="V1940" i="5" s="1"/>
  <c r="E1940" i="5" s="1"/>
  <c r="X1940" i="5" s="1"/>
  <c r="C1941" i="5"/>
  <c r="C1942" i="5"/>
  <c r="V1942" i="5" s="1"/>
  <c r="E1942" i="5" s="1"/>
  <c r="X1942" i="5" s="1"/>
  <c r="C1943" i="5"/>
  <c r="V1943" i="5" s="1"/>
  <c r="E1943" i="5" s="1"/>
  <c r="X1943" i="5" s="1"/>
  <c r="C1944" i="5"/>
  <c r="V1944" i="5" s="1"/>
  <c r="C1945" i="5"/>
  <c r="AB1945" i="5" s="1"/>
  <c r="C1946" i="5"/>
  <c r="AB1946" i="5" s="1"/>
  <c r="C1947" i="5"/>
  <c r="C1948" i="5"/>
  <c r="C1949" i="5"/>
  <c r="C1950" i="5"/>
  <c r="V1950" i="5" s="1"/>
  <c r="C1951" i="5"/>
  <c r="V1951" i="5" s="1"/>
  <c r="C1952" i="5"/>
  <c r="C1953" i="5"/>
  <c r="V1953" i="5" s="1"/>
  <c r="C1954" i="5"/>
  <c r="C1955" i="5"/>
  <c r="V1955" i="5" s="1"/>
  <c r="C1956" i="5"/>
  <c r="V1956" i="5" s="1"/>
  <c r="C1957" i="5"/>
  <c r="C1958" i="5"/>
  <c r="V1958" i="5" s="1"/>
  <c r="C1959" i="5"/>
  <c r="C1960" i="5"/>
  <c r="V1960" i="5" s="1"/>
  <c r="C1961" i="5"/>
  <c r="V1961" i="5" s="1"/>
  <c r="C1962" i="5"/>
  <c r="C1963" i="5"/>
  <c r="V1963" i="5" s="1"/>
  <c r="C1964" i="5"/>
  <c r="V1964" i="5" s="1"/>
  <c r="F1964" i="5" s="1"/>
  <c r="C1965" i="5"/>
  <c r="C1966" i="5"/>
  <c r="C1967" i="5"/>
  <c r="V1967" i="5" s="1"/>
  <c r="C1968" i="5"/>
  <c r="C1969" i="5"/>
  <c r="V1969" i="5" s="1"/>
  <c r="C1970" i="5"/>
  <c r="C1971" i="5"/>
  <c r="V1971" i="5" s="1"/>
  <c r="C1972" i="5"/>
  <c r="V1972" i="5" s="1"/>
  <c r="C1973" i="5"/>
  <c r="C1974" i="5"/>
  <c r="V1974" i="5" s="1"/>
  <c r="G1974" i="5" s="1"/>
  <c r="C1975" i="5"/>
  <c r="V1975" i="5" s="1"/>
  <c r="E1975" i="5" s="1"/>
  <c r="X1975" i="5" s="1"/>
  <c r="C1976" i="5"/>
  <c r="V1976" i="5" s="1"/>
  <c r="C1977" i="5"/>
  <c r="V1977" i="5" s="1"/>
  <c r="F1977" i="5" s="1"/>
  <c r="C1978" i="5"/>
  <c r="C1979" i="5"/>
  <c r="C1980" i="5"/>
  <c r="V1980" i="5" s="1"/>
  <c r="J1980" i="5" s="1"/>
  <c r="C1981" i="5"/>
  <c r="C1982" i="5"/>
  <c r="V1982" i="5" s="1"/>
  <c r="C1983" i="5"/>
  <c r="V1983" i="5" s="1"/>
  <c r="F1983" i="5" s="1"/>
  <c r="C1984" i="5"/>
  <c r="C1985" i="5"/>
  <c r="AB1985" i="5" s="1"/>
  <c r="C1986" i="5"/>
  <c r="C1987" i="5"/>
  <c r="V1987" i="5" s="1"/>
  <c r="E1987" i="5" s="1"/>
  <c r="X1987" i="5" s="1"/>
  <c r="C1988" i="5"/>
  <c r="V1988" i="5" s="1"/>
  <c r="J1988" i="5" s="1"/>
  <c r="C1989" i="5"/>
  <c r="C1990" i="5"/>
  <c r="V1990" i="5" s="1"/>
  <c r="E1990" i="5" s="1"/>
  <c r="X1990" i="5" s="1"/>
  <c r="C1991" i="5"/>
  <c r="V1991" i="5" s="1"/>
  <c r="R1991" i="5" s="1"/>
  <c r="C1992" i="5"/>
  <c r="V1992" i="5" s="1"/>
  <c r="C1993" i="5"/>
  <c r="V1993" i="5" s="1"/>
  <c r="C1994" i="5"/>
  <c r="C1995" i="5"/>
  <c r="V1995" i="5" s="1"/>
  <c r="C1996" i="5"/>
  <c r="V1996" i="5" s="1"/>
  <c r="E1996" i="5" s="1"/>
  <c r="X1996" i="5" s="1"/>
  <c r="C1997" i="5"/>
  <c r="C1998" i="5"/>
  <c r="V1998" i="5" s="1"/>
  <c r="E1998" i="5" s="1"/>
  <c r="X1998" i="5" s="1"/>
  <c r="C1999" i="5"/>
  <c r="V1999" i="5" s="1"/>
  <c r="R1999" i="5" s="1"/>
  <c r="C2000" i="5"/>
  <c r="V2000" i="5" s="1"/>
  <c r="J2000" i="5" s="1"/>
  <c r="C2001" i="5"/>
  <c r="V2001" i="5" s="1"/>
  <c r="F2001" i="5" s="1"/>
  <c r="C2002" i="5"/>
  <c r="C2003" i="5"/>
  <c r="C2004" i="5"/>
  <c r="V2004" i="5" s="1"/>
  <c r="C2005" i="5"/>
  <c r="C2006" i="5"/>
  <c r="V2006" i="5" s="1"/>
  <c r="E2006" i="5" s="1"/>
  <c r="X2006" i="5" s="1"/>
  <c r="C2007" i="5"/>
  <c r="V2007" i="5" s="1"/>
  <c r="C2008" i="5"/>
  <c r="C2009" i="5"/>
  <c r="V2009" i="5" s="1"/>
  <c r="C2010" i="5"/>
  <c r="C2011" i="5"/>
  <c r="V2011" i="5" s="1"/>
  <c r="C2012" i="5"/>
  <c r="V2012" i="5" s="1"/>
  <c r="E2012" i="5" s="1"/>
  <c r="X2012" i="5" s="1"/>
  <c r="C2013" i="5"/>
  <c r="C2014" i="5"/>
  <c r="V2014" i="5" s="1"/>
  <c r="E2014" i="5" s="1"/>
  <c r="X2014" i="5" s="1"/>
  <c r="C2015" i="5"/>
  <c r="V2015" i="5" s="1"/>
  <c r="E2015" i="5" s="1"/>
  <c r="X2015" i="5" s="1"/>
  <c r="C2016" i="5"/>
  <c r="V2016" i="5" s="1"/>
  <c r="J2016" i="5" s="1"/>
  <c r="C2017" i="5"/>
  <c r="V2017" i="5" s="1"/>
  <c r="C2018" i="5"/>
  <c r="C2019" i="5"/>
  <c r="V2019" i="5" s="1"/>
  <c r="C2020" i="5"/>
  <c r="C2021" i="5"/>
  <c r="C2022" i="5"/>
  <c r="V2022" i="5" s="1"/>
  <c r="E2022" i="5" s="1"/>
  <c r="X2022" i="5" s="1"/>
  <c r="C2023" i="5"/>
  <c r="V2023" i="5" s="1"/>
  <c r="H2023" i="5" s="1"/>
  <c r="C2024" i="5"/>
  <c r="C2025" i="5"/>
  <c r="V2025" i="5" s="1"/>
  <c r="I2025" i="5" s="1"/>
  <c r="C2026" i="5"/>
  <c r="C2027" i="5"/>
  <c r="AB2027" i="5" s="1"/>
  <c r="C2028" i="5"/>
  <c r="AB2028" i="5" s="1"/>
  <c r="C2029" i="5"/>
  <c r="C2030" i="5"/>
  <c r="V2030" i="5" s="1"/>
  <c r="E2030" i="5" s="1"/>
  <c r="X2030" i="5" s="1"/>
  <c r="C2031" i="5"/>
  <c r="V2031" i="5" s="1"/>
  <c r="H2031" i="5" s="1"/>
  <c r="C2032" i="5"/>
  <c r="V2032" i="5" s="1"/>
  <c r="C2033" i="5"/>
  <c r="V2033" i="5" s="1"/>
  <c r="I2033" i="5" s="1"/>
  <c r="C2034" i="5"/>
  <c r="C2035" i="5"/>
  <c r="C2036" i="5"/>
  <c r="C2037" i="5"/>
  <c r="C2038" i="5"/>
  <c r="V2038" i="5" s="1"/>
  <c r="G2038" i="5" s="1"/>
  <c r="C2039" i="5"/>
  <c r="V2039" i="5" s="1"/>
  <c r="G2039" i="5" s="1"/>
  <c r="C2040" i="5"/>
  <c r="V2040" i="5" s="1"/>
  <c r="C2041" i="5"/>
  <c r="C2042" i="5"/>
  <c r="C2043" i="5"/>
  <c r="V2043" i="5" s="1"/>
  <c r="C2044" i="5"/>
  <c r="V2044" i="5" s="1"/>
  <c r="E2044" i="5" s="1"/>
  <c r="X2044" i="5" s="1"/>
  <c r="C2045" i="5"/>
  <c r="C2046" i="5"/>
  <c r="V2046" i="5" s="1"/>
  <c r="E2046" i="5" s="1"/>
  <c r="X2046" i="5" s="1"/>
  <c r="C2047" i="5"/>
  <c r="V2047" i="5" s="1"/>
  <c r="E2047" i="5" s="1"/>
  <c r="X2047" i="5" s="1"/>
  <c r="C2048" i="5"/>
  <c r="V2048" i="5" s="1"/>
  <c r="C2049" i="5"/>
  <c r="V2049" i="5" s="1"/>
  <c r="E2049" i="5" s="1"/>
  <c r="X2049" i="5" s="1"/>
  <c r="C2050" i="5"/>
  <c r="AB2050" i="5" s="1"/>
  <c r="C2051" i="5"/>
  <c r="AB2051" i="5" s="1"/>
  <c r="C2052" i="5"/>
  <c r="V2052" i="5" s="1"/>
  <c r="C2053" i="5"/>
  <c r="C2054" i="5"/>
  <c r="V2054" i="5" s="1"/>
  <c r="J2054" i="5" s="1"/>
  <c r="C2055" i="5"/>
  <c r="V2055" i="5" s="1"/>
  <c r="E2055" i="5" s="1"/>
  <c r="X2055" i="5" s="1"/>
  <c r="C2056" i="5"/>
  <c r="V2056" i="5" s="1"/>
  <c r="C2057" i="5"/>
  <c r="V2057" i="5" s="1"/>
  <c r="I2057" i="5" s="1"/>
  <c r="C2058" i="5"/>
  <c r="C2059" i="5"/>
  <c r="C2060" i="5"/>
  <c r="V2060" i="5" s="1"/>
  <c r="E2060" i="5" s="1"/>
  <c r="X2060" i="5" s="1"/>
  <c r="C2061" i="5"/>
  <c r="C2062" i="5"/>
  <c r="V2062" i="5" s="1"/>
  <c r="C2063" i="5"/>
  <c r="V2063" i="5" s="1"/>
  <c r="G2063" i="5" s="1"/>
  <c r="C2064" i="5"/>
  <c r="V2064" i="5" s="1"/>
  <c r="C2065" i="5"/>
  <c r="C2066" i="5"/>
  <c r="C2067" i="5"/>
  <c r="AB2067" i="5" s="1"/>
  <c r="C2068" i="5"/>
  <c r="V2068" i="5" s="1"/>
  <c r="E2068" i="5" s="1"/>
  <c r="X2068" i="5" s="1"/>
  <c r="C2069" i="5"/>
  <c r="C2070" i="5"/>
  <c r="V2070" i="5" s="1"/>
  <c r="C2071" i="5"/>
  <c r="V2071" i="5" s="1"/>
  <c r="C2072" i="5"/>
  <c r="V2072" i="5" s="1"/>
  <c r="C2073" i="5"/>
  <c r="V2073" i="5" s="1"/>
  <c r="R2073" i="5" s="1"/>
  <c r="C2074" i="5"/>
  <c r="C2075" i="5"/>
  <c r="C2076" i="5"/>
  <c r="V2076" i="5" s="1"/>
  <c r="E2076" i="5" s="1"/>
  <c r="X2076" i="5" s="1"/>
  <c r="C2077" i="5"/>
  <c r="C2078" i="5"/>
  <c r="V2078" i="5" s="1"/>
  <c r="E2078" i="5" s="1"/>
  <c r="X2078" i="5" s="1"/>
  <c r="C2079" i="5"/>
  <c r="V2079" i="5" s="1"/>
  <c r="E2079" i="5" s="1"/>
  <c r="X2079" i="5" s="1"/>
  <c r="C2080" i="5"/>
  <c r="V2080" i="5" s="1"/>
  <c r="C2081" i="5"/>
  <c r="V2081" i="5" s="1"/>
  <c r="R2081" i="5" s="1"/>
  <c r="C2082" i="5"/>
  <c r="C2083" i="5"/>
  <c r="V2083" i="5" s="1"/>
  <c r="R2083" i="5" s="1"/>
  <c r="C2084" i="5"/>
  <c r="V2084" i="5" s="1"/>
  <c r="C2085" i="5"/>
  <c r="C2086" i="5"/>
  <c r="V2086" i="5" s="1"/>
  <c r="E2086" i="5" s="1"/>
  <c r="X2086" i="5" s="1"/>
  <c r="C2087" i="5"/>
  <c r="V2087" i="5" s="1"/>
  <c r="E2087" i="5" s="1"/>
  <c r="X2087" i="5" s="1"/>
  <c r="C2088" i="5"/>
  <c r="V2088" i="5" s="1"/>
  <c r="R2088" i="5" s="1"/>
  <c r="C2089" i="5"/>
  <c r="V2089" i="5" s="1"/>
  <c r="R2089" i="5" s="1"/>
  <c r="C2090" i="5"/>
  <c r="C2091" i="5"/>
  <c r="C2092" i="5"/>
  <c r="V2092" i="5" s="1"/>
  <c r="E2092" i="5" s="1"/>
  <c r="X2092" i="5" s="1"/>
  <c r="C2093" i="5"/>
  <c r="C2094" i="5"/>
  <c r="V2094" i="5" s="1"/>
  <c r="C2095" i="5"/>
  <c r="V2095" i="5" s="1"/>
  <c r="E2095" i="5" s="1"/>
  <c r="X2095" i="5" s="1"/>
  <c r="C2096" i="5"/>
  <c r="V2096" i="5" s="1"/>
  <c r="C2097" i="5"/>
  <c r="C2098" i="5"/>
  <c r="C2099" i="5"/>
  <c r="C2100" i="5"/>
  <c r="V2100" i="5" s="1"/>
  <c r="E2100" i="5" s="1"/>
  <c r="X2100" i="5" s="1"/>
  <c r="C2101" i="5"/>
  <c r="C2102" i="5"/>
  <c r="V2102" i="5" s="1"/>
  <c r="E2102" i="5" s="1"/>
  <c r="X2102" i="5" s="1"/>
  <c r="C2103" i="5"/>
  <c r="V2103" i="5" s="1"/>
  <c r="E2103" i="5" s="1"/>
  <c r="X2103" i="5" s="1"/>
  <c r="C2104" i="5"/>
  <c r="V2104" i="5" s="1"/>
  <c r="C2105" i="5"/>
  <c r="V2105" i="5" s="1"/>
  <c r="J2105" i="5" s="1"/>
  <c r="C2106" i="5"/>
  <c r="C2107" i="5"/>
  <c r="AB2107" i="5" s="1"/>
  <c r="C2108" i="5"/>
  <c r="C2109" i="5"/>
  <c r="C2110" i="5"/>
  <c r="V2110" i="5" s="1"/>
  <c r="C2111" i="5"/>
  <c r="V2111" i="5" s="1"/>
  <c r="C2112" i="5"/>
  <c r="C2113" i="5"/>
  <c r="V2113" i="5" s="1"/>
  <c r="E2113" i="5" s="1"/>
  <c r="X2113" i="5" s="1"/>
  <c r="C2114" i="5"/>
  <c r="C2115" i="5"/>
  <c r="V2115" i="5" s="1"/>
  <c r="E2115" i="5" s="1"/>
  <c r="X2115" i="5" s="1"/>
  <c r="C2116" i="5"/>
  <c r="V2116" i="5" s="1"/>
  <c r="F2116" i="5" s="1"/>
  <c r="C2117" i="5"/>
  <c r="C2118" i="5"/>
  <c r="V2118" i="5" s="1"/>
  <c r="F2118" i="5" s="1"/>
  <c r="C2119" i="5"/>
  <c r="V2119" i="5" s="1"/>
  <c r="G2119" i="5" s="1"/>
  <c r="C2120" i="5"/>
  <c r="C2121" i="5"/>
  <c r="V2121" i="5" s="1"/>
  <c r="R2121" i="5" s="1"/>
  <c r="C2122" i="5"/>
  <c r="C2123" i="5"/>
  <c r="C2124" i="5"/>
  <c r="V2124" i="5" s="1"/>
  <c r="E2124" i="5" s="1"/>
  <c r="X2124" i="5" s="1"/>
  <c r="C2125" i="5"/>
  <c r="C2126" i="5"/>
  <c r="V2126" i="5" s="1"/>
  <c r="F2126" i="5" s="1"/>
  <c r="C2127" i="5"/>
  <c r="V2127" i="5" s="1"/>
  <c r="G2127" i="5" s="1"/>
  <c r="C2128" i="5"/>
  <c r="V2128" i="5" s="1"/>
  <c r="E2128" i="5" s="1"/>
  <c r="X2128" i="5" s="1"/>
  <c r="C2129" i="5"/>
  <c r="V2129" i="5" s="1"/>
  <c r="H2129" i="5" s="1"/>
  <c r="C2130" i="5"/>
  <c r="C2131" i="5"/>
  <c r="AB2131" i="5" s="1"/>
  <c r="C2132" i="5"/>
  <c r="C2133" i="5"/>
  <c r="C2134" i="5"/>
  <c r="V2134" i="5" s="1"/>
  <c r="F2134" i="5" s="1"/>
  <c r="C2135" i="5"/>
  <c r="V2135" i="5" s="1"/>
  <c r="E2135" i="5" s="1"/>
  <c r="X2135" i="5" s="1"/>
  <c r="C2136" i="5"/>
  <c r="V2136" i="5" s="1"/>
  <c r="C2137" i="5"/>
  <c r="C2138" i="5"/>
  <c r="C2139" i="5"/>
  <c r="V2139" i="5" s="1"/>
  <c r="G2139" i="5" s="1"/>
  <c r="C2140" i="5"/>
  <c r="V2140" i="5" s="1"/>
  <c r="E2140" i="5" s="1"/>
  <c r="X2140" i="5" s="1"/>
  <c r="C2141" i="5"/>
  <c r="C2142" i="5"/>
  <c r="V2142" i="5" s="1"/>
  <c r="G2142" i="5" s="1"/>
  <c r="C2143" i="5"/>
  <c r="V2143" i="5" s="1"/>
  <c r="C2144" i="5"/>
  <c r="C2145" i="5"/>
  <c r="V2145" i="5" s="1"/>
  <c r="R2145" i="5" s="1"/>
  <c r="C2146" i="5"/>
  <c r="C2147" i="5"/>
  <c r="V2147" i="5" s="1"/>
  <c r="E2147" i="5" s="1"/>
  <c r="X2147" i="5" s="1"/>
  <c r="C2148" i="5"/>
  <c r="V2148" i="5" s="1"/>
  <c r="E2148" i="5" s="1"/>
  <c r="X2148" i="5" s="1"/>
  <c r="C2149" i="5"/>
  <c r="C2150" i="5"/>
  <c r="V2150" i="5" s="1"/>
  <c r="J2150" i="5" s="1"/>
  <c r="C2151" i="5"/>
  <c r="C2152" i="5"/>
  <c r="C2153" i="5"/>
  <c r="V2153" i="5" s="1"/>
  <c r="E2153" i="5" s="1"/>
  <c r="X2153" i="5" s="1"/>
  <c r="C2154" i="5"/>
  <c r="C2155" i="5"/>
  <c r="C2156" i="5"/>
  <c r="V2156" i="5" s="1"/>
  <c r="C2157" i="5"/>
  <c r="C2158" i="5"/>
  <c r="V2158" i="5" s="1"/>
  <c r="J2158" i="5" s="1"/>
  <c r="C2159" i="5"/>
  <c r="V2159" i="5" s="1"/>
  <c r="E2159" i="5" s="1"/>
  <c r="X2159" i="5" s="1"/>
  <c r="C2160" i="5"/>
  <c r="C2161" i="5"/>
  <c r="V2161" i="5" s="1"/>
  <c r="E2161" i="5" s="1"/>
  <c r="X2161" i="5" s="1"/>
  <c r="C2162" i="5"/>
  <c r="C2163" i="5"/>
  <c r="V2163" i="5" s="1"/>
  <c r="C2164" i="5"/>
  <c r="V2164" i="5" s="1"/>
  <c r="E2164" i="5" s="1"/>
  <c r="X2164" i="5" s="1"/>
  <c r="C2165" i="5"/>
  <c r="C2166" i="5"/>
  <c r="V2166" i="5" s="1"/>
  <c r="E2166" i="5" s="1"/>
  <c r="X2166" i="5" s="1"/>
  <c r="C2167" i="5"/>
  <c r="V2167" i="5" s="1"/>
  <c r="E2167" i="5" s="1"/>
  <c r="X2167" i="5" s="1"/>
  <c r="C2168" i="5"/>
  <c r="C2169" i="5"/>
  <c r="V2169" i="5" s="1"/>
  <c r="R2169" i="5" s="1"/>
  <c r="C2170" i="5"/>
  <c r="C2171" i="5"/>
  <c r="AB2171" i="5" s="1"/>
  <c r="C2172" i="5"/>
  <c r="V2172" i="5" s="1"/>
  <c r="E2172" i="5" s="1"/>
  <c r="X2172" i="5" s="1"/>
  <c r="C2173" i="5"/>
  <c r="C2174" i="5"/>
  <c r="V2174" i="5" s="1"/>
  <c r="E2174" i="5" s="1"/>
  <c r="X2174" i="5" s="1"/>
  <c r="C2175" i="5"/>
  <c r="V2175" i="5" s="1"/>
  <c r="E2175" i="5" s="1"/>
  <c r="X2175" i="5" s="1"/>
  <c r="C2176" i="5"/>
  <c r="C2177" i="5"/>
  <c r="V2177" i="5" s="1"/>
  <c r="R2177" i="5" s="1"/>
  <c r="C2178" i="5"/>
  <c r="C2179" i="5"/>
  <c r="V2179" i="5" s="1"/>
  <c r="E2179" i="5" s="1"/>
  <c r="X2179" i="5" s="1"/>
  <c r="C2180" i="5"/>
  <c r="C2181" i="5"/>
  <c r="C2182" i="5"/>
  <c r="C2183" i="5"/>
  <c r="V2183" i="5" s="1"/>
  <c r="C2184" i="5"/>
  <c r="V2184" i="5" s="1"/>
  <c r="C2185" i="5"/>
  <c r="V2185" i="5" s="1"/>
  <c r="R2185" i="5" s="1"/>
  <c r="C2186" i="5"/>
  <c r="C2187" i="5"/>
  <c r="C2188" i="5"/>
  <c r="V2188" i="5" s="1"/>
  <c r="C2189" i="5"/>
  <c r="C2190" i="5"/>
  <c r="V2190" i="5" s="1"/>
  <c r="E2190" i="5" s="1"/>
  <c r="X2190" i="5" s="1"/>
  <c r="C2191" i="5"/>
  <c r="V2191" i="5" s="1"/>
  <c r="J2191" i="5" s="1"/>
  <c r="C2192" i="5"/>
  <c r="V2192" i="5" s="1"/>
  <c r="C2193" i="5"/>
  <c r="C2194" i="5"/>
  <c r="C2195" i="5"/>
  <c r="C2196" i="5"/>
  <c r="V2196" i="5" s="1"/>
  <c r="C2197" i="5"/>
  <c r="C2198" i="5"/>
  <c r="V2198" i="5" s="1"/>
  <c r="G2198" i="5" s="1"/>
  <c r="C2199" i="5"/>
  <c r="V2199" i="5" s="1"/>
  <c r="F2199" i="5" s="1"/>
  <c r="C2200" i="5"/>
  <c r="C2201" i="5"/>
  <c r="V2201" i="5" s="1"/>
  <c r="J2201" i="5" s="1"/>
  <c r="C2202" i="5"/>
  <c r="C2203" i="5"/>
  <c r="V2203" i="5" s="1"/>
  <c r="C2204" i="5"/>
  <c r="V2204" i="5" s="1"/>
  <c r="C2205" i="5"/>
  <c r="C2206" i="5"/>
  <c r="V2206" i="5" s="1"/>
  <c r="C2207" i="5"/>
  <c r="V2207" i="5" s="1"/>
  <c r="F2207" i="5" s="1"/>
  <c r="C2208" i="5"/>
  <c r="C2209" i="5"/>
  <c r="V2209" i="5" s="1"/>
  <c r="E2209" i="5" s="1"/>
  <c r="X2209" i="5" s="1"/>
  <c r="C2210" i="5"/>
  <c r="C2211" i="5"/>
  <c r="C2212" i="5"/>
  <c r="AB2212" i="5" s="1"/>
  <c r="C2213" i="5"/>
  <c r="C2214" i="5"/>
  <c r="V2214" i="5" s="1"/>
  <c r="E2214" i="5" s="1"/>
  <c r="X2214" i="5" s="1"/>
  <c r="C2215" i="5"/>
  <c r="V2215" i="5" s="1"/>
  <c r="C2216" i="5"/>
  <c r="V2216" i="5" s="1"/>
  <c r="C2217" i="5"/>
  <c r="V2217" i="5" s="1"/>
  <c r="J2217" i="5" s="1"/>
  <c r="C2218" i="5"/>
  <c r="C2219" i="5"/>
  <c r="V2219" i="5" s="1"/>
  <c r="E2219" i="5" s="1"/>
  <c r="X2219" i="5" s="1"/>
  <c r="C2220" i="5"/>
  <c r="C2221" i="5"/>
  <c r="C2222" i="5"/>
  <c r="V2222" i="5" s="1"/>
  <c r="E2222" i="5" s="1"/>
  <c r="X2222" i="5" s="1"/>
  <c r="C2223" i="5"/>
  <c r="V2223" i="5" s="1"/>
  <c r="F2223" i="5" s="1"/>
  <c r="C2224" i="5"/>
  <c r="C2225" i="5"/>
  <c r="C2226" i="5"/>
  <c r="C2227" i="5"/>
  <c r="C2228" i="5"/>
  <c r="V2228" i="5" s="1"/>
  <c r="E2228" i="5" s="1"/>
  <c r="X2228" i="5" s="1"/>
  <c r="C2229" i="5"/>
  <c r="C2230" i="5"/>
  <c r="V2230" i="5" s="1"/>
  <c r="E2230" i="5" s="1"/>
  <c r="X2230" i="5" s="1"/>
  <c r="C2231" i="5"/>
  <c r="V2231" i="5" s="1"/>
  <c r="G2231" i="5" s="1"/>
  <c r="C2232" i="5"/>
  <c r="V2232" i="5" s="1"/>
  <c r="J2232" i="5" s="1"/>
  <c r="C2233" i="5"/>
  <c r="V2233" i="5" s="1"/>
  <c r="E2233" i="5" s="1"/>
  <c r="X2233" i="5" s="1"/>
  <c r="C2234" i="5"/>
  <c r="C2235" i="5"/>
  <c r="V2235" i="5" s="1"/>
  <c r="G2235" i="5" s="1"/>
  <c r="C2236" i="5"/>
  <c r="V2236" i="5" s="1"/>
  <c r="E2236" i="5" s="1"/>
  <c r="X2236" i="5" s="1"/>
  <c r="C2237" i="5"/>
  <c r="C2238" i="5"/>
  <c r="V2238" i="5" s="1"/>
  <c r="C2239" i="5"/>
  <c r="V2239" i="5" s="1"/>
  <c r="H2239" i="5" s="1"/>
  <c r="C2240" i="5"/>
  <c r="V2240" i="5" s="1"/>
  <c r="J2240" i="5" s="1"/>
  <c r="C2241" i="5"/>
  <c r="V2241" i="5" s="1"/>
  <c r="J2241" i="5" s="1"/>
  <c r="C2242" i="5"/>
  <c r="C2243" i="5"/>
  <c r="V2243" i="5" s="1"/>
  <c r="C2244" i="5"/>
  <c r="C2245" i="5"/>
  <c r="C2246" i="5"/>
  <c r="V2246" i="5" s="1"/>
  <c r="E2246" i="5" s="1"/>
  <c r="X2246" i="5" s="1"/>
  <c r="C2247" i="5"/>
  <c r="V2247" i="5" s="1"/>
  <c r="E2247" i="5" s="1"/>
  <c r="X2247" i="5" s="1"/>
  <c r="C2248" i="5"/>
  <c r="V2248" i="5" s="1"/>
  <c r="R2248" i="5" s="1"/>
  <c r="C2249" i="5"/>
  <c r="V2249" i="5" s="1"/>
  <c r="C2250" i="5"/>
  <c r="C2251" i="5"/>
  <c r="C2252" i="5"/>
  <c r="C2253" i="5"/>
  <c r="C2254" i="5"/>
  <c r="V2254" i="5" s="1"/>
  <c r="C2255" i="5"/>
  <c r="V2255" i="5" s="1"/>
  <c r="E2255" i="5" s="1"/>
  <c r="X2255" i="5" s="1"/>
  <c r="C2256" i="5"/>
  <c r="V2256" i="5" s="1"/>
  <c r="I2256" i="5" s="1"/>
  <c r="C2257" i="5"/>
  <c r="C2258" i="5"/>
  <c r="C2259" i="5"/>
  <c r="AB2259" i="5" s="1"/>
  <c r="C2260" i="5"/>
  <c r="V2260" i="5" s="1"/>
  <c r="C2261" i="5"/>
  <c r="C2262" i="5"/>
  <c r="V2262" i="5" s="1"/>
  <c r="G2262" i="5" s="1"/>
  <c r="C2263" i="5"/>
  <c r="V2263" i="5" s="1"/>
  <c r="E2263" i="5" s="1"/>
  <c r="X2263" i="5" s="1"/>
  <c r="C2264" i="5"/>
  <c r="C2265" i="5"/>
  <c r="V2265" i="5" s="1"/>
  <c r="E2265" i="5" s="1"/>
  <c r="X2265" i="5" s="1"/>
  <c r="C2266" i="5"/>
  <c r="C2267" i="5"/>
  <c r="C2268" i="5"/>
  <c r="V2268" i="5" s="1"/>
  <c r="E2268" i="5" s="1"/>
  <c r="X2268" i="5" s="1"/>
  <c r="C2269" i="5"/>
  <c r="C2270" i="5"/>
  <c r="C2271" i="5"/>
  <c r="V2271" i="5" s="1"/>
  <c r="J2271" i="5" s="1"/>
  <c r="C2272" i="5"/>
  <c r="V2272" i="5" s="1"/>
  <c r="C2273" i="5"/>
  <c r="C2274" i="5"/>
  <c r="C2275" i="5"/>
  <c r="C2276" i="5"/>
  <c r="V2276" i="5" s="1"/>
  <c r="E2276" i="5" s="1"/>
  <c r="X2276" i="5" s="1"/>
  <c r="C2277" i="5"/>
  <c r="C2278" i="5"/>
  <c r="V2278" i="5" s="1"/>
  <c r="E2278" i="5" s="1"/>
  <c r="X2278" i="5" s="1"/>
  <c r="C2279" i="5"/>
  <c r="V2279" i="5" s="1"/>
  <c r="C2280" i="5"/>
  <c r="V2280" i="5" s="1"/>
  <c r="R2280" i="5" s="1"/>
  <c r="C2281" i="5"/>
  <c r="V2281" i="5" s="1"/>
  <c r="E2281" i="5" s="1"/>
  <c r="X2281" i="5" s="1"/>
  <c r="C2282" i="5"/>
  <c r="C2283" i="5"/>
  <c r="C2284" i="5"/>
  <c r="V2284" i="5" s="1"/>
  <c r="E2284" i="5" s="1"/>
  <c r="X2284" i="5" s="1"/>
  <c r="C2285" i="5"/>
  <c r="C2286" i="5"/>
  <c r="V2286" i="5" s="1"/>
  <c r="G2286" i="5" s="1"/>
  <c r="C2287" i="5"/>
  <c r="V2287" i="5" s="1"/>
  <c r="E2287" i="5" s="1"/>
  <c r="X2287" i="5" s="1"/>
  <c r="C2288" i="5"/>
  <c r="C2289" i="5"/>
  <c r="V2289" i="5" s="1"/>
  <c r="R2289" i="5" s="1"/>
  <c r="C2290" i="5"/>
  <c r="C2291" i="5"/>
  <c r="C2292" i="5"/>
  <c r="V2292" i="5" s="1"/>
  <c r="E2292" i="5" s="1"/>
  <c r="X2292" i="5" s="1"/>
  <c r="C2293" i="5"/>
  <c r="C2294" i="5"/>
  <c r="V2294" i="5" s="1"/>
  <c r="J2294" i="5" s="1"/>
  <c r="C2295" i="5"/>
  <c r="C2296" i="5"/>
  <c r="V2296" i="5" s="1"/>
  <c r="C2297" i="5"/>
  <c r="C2298" i="5"/>
  <c r="C2299" i="5"/>
  <c r="V2299" i="5" s="1"/>
  <c r="F2299" i="5" s="1"/>
  <c r="C2300" i="5"/>
  <c r="V2300" i="5" s="1"/>
  <c r="E2300" i="5" s="1"/>
  <c r="X2300" i="5" s="1"/>
  <c r="C2301" i="5"/>
  <c r="C2302" i="5"/>
  <c r="V2302" i="5" s="1"/>
  <c r="R2302" i="5" s="1"/>
  <c r="C2303" i="5"/>
  <c r="V2303" i="5" s="1"/>
  <c r="H2303" i="5" s="1"/>
  <c r="C2304" i="5"/>
  <c r="C2305" i="5"/>
  <c r="C2306" i="5"/>
  <c r="C2307" i="5"/>
  <c r="AB2307" i="5" s="1"/>
  <c r="C2308" i="5"/>
  <c r="V2308" i="5" s="1"/>
  <c r="R2308" i="5" s="1"/>
  <c r="C2309" i="5"/>
  <c r="C2310" i="5"/>
  <c r="V2310" i="5" s="1"/>
  <c r="H2310" i="5" s="1"/>
  <c r="C2311" i="5"/>
  <c r="V2311" i="5" s="1"/>
  <c r="E2311" i="5" s="1"/>
  <c r="X2311" i="5" s="1"/>
  <c r="C2312" i="5"/>
  <c r="C2313" i="5"/>
  <c r="C2314" i="5"/>
  <c r="C2315" i="5"/>
  <c r="AB2315" i="5" s="1"/>
  <c r="C2316" i="5"/>
  <c r="V2316" i="5" s="1"/>
  <c r="C2317" i="5"/>
  <c r="C2318" i="5"/>
  <c r="V2318" i="5" s="1"/>
  <c r="C2319" i="5"/>
  <c r="V2319" i="5" s="1"/>
  <c r="G2319" i="5" s="1"/>
  <c r="C2320" i="5"/>
  <c r="C2321" i="5"/>
  <c r="V2321" i="5" s="1"/>
  <c r="R2321" i="5" s="1"/>
  <c r="C2322" i="5"/>
  <c r="C2323" i="5"/>
  <c r="V2323" i="5" s="1"/>
  <c r="C2324" i="5"/>
  <c r="V2324" i="5" s="1"/>
  <c r="C2325" i="5"/>
  <c r="C2326" i="5"/>
  <c r="V2326" i="5" s="1"/>
  <c r="E2326" i="5" s="1"/>
  <c r="X2326" i="5" s="1"/>
  <c r="C2327" i="5"/>
  <c r="V2327" i="5" s="1"/>
  <c r="E2327" i="5" s="1"/>
  <c r="X2327" i="5" s="1"/>
  <c r="C2328" i="5"/>
  <c r="C2329" i="5"/>
  <c r="V2329" i="5" s="1"/>
  <c r="E2329" i="5" s="1"/>
  <c r="X2329" i="5" s="1"/>
  <c r="C2330" i="5"/>
  <c r="C2331" i="5"/>
  <c r="C2332" i="5"/>
  <c r="V2332" i="5" s="1"/>
  <c r="E2332" i="5" s="1"/>
  <c r="X2332" i="5" s="1"/>
  <c r="C2333" i="5"/>
  <c r="C2334" i="5"/>
  <c r="V2334" i="5" s="1"/>
  <c r="E2334" i="5" s="1"/>
  <c r="X2334" i="5" s="1"/>
  <c r="C2335" i="5"/>
  <c r="V2335" i="5" s="1"/>
  <c r="C2336" i="5"/>
  <c r="C2337" i="5"/>
  <c r="V2337" i="5" s="1"/>
  <c r="F2337" i="5" s="1"/>
  <c r="C2338" i="5"/>
  <c r="C2339" i="5"/>
  <c r="C2340" i="5"/>
  <c r="V2340" i="5" s="1"/>
  <c r="E2340" i="5" s="1"/>
  <c r="X2340" i="5" s="1"/>
  <c r="C2341" i="5"/>
  <c r="C2342" i="5"/>
  <c r="V2342" i="5" s="1"/>
  <c r="E2342" i="5" s="1"/>
  <c r="X2342" i="5" s="1"/>
  <c r="C2343" i="5"/>
  <c r="V2343" i="5" s="1"/>
  <c r="E2343" i="5" s="1"/>
  <c r="X2343" i="5" s="1"/>
  <c r="C2344" i="5"/>
  <c r="C2345" i="5"/>
  <c r="C2346" i="5"/>
  <c r="C2347" i="5"/>
  <c r="V2347" i="5" s="1"/>
  <c r="C2348" i="5"/>
  <c r="V2348" i="5" s="1"/>
  <c r="E2348" i="5" s="1"/>
  <c r="X2348" i="5" s="1"/>
  <c r="C2349" i="5"/>
  <c r="C2350" i="5"/>
  <c r="V2350" i="5" s="1"/>
  <c r="C2351" i="5"/>
  <c r="V2351" i="5" s="1"/>
  <c r="R2351" i="5" s="1"/>
  <c r="C2352" i="5"/>
  <c r="C2353" i="5"/>
  <c r="V2353" i="5" s="1"/>
  <c r="F2353" i="5" s="1"/>
  <c r="C2354" i="5"/>
  <c r="C2355" i="5"/>
  <c r="C2356" i="5"/>
  <c r="V2356" i="5" s="1"/>
  <c r="E2356" i="5" s="1"/>
  <c r="X2356" i="5" s="1"/>
  <c r="C2357" i="5"/>
  <c r="C2358" i="5"/>
  <c r="V2358" i="5" s="1"/>
  <c r="E2358" i="5" s="1"/>
  <c r="X2358" i="5" s="1"/>
  <c r="C2359" i="5"/>
  <c r="V2359" i="5" s="1"/>
  <c r="E2359" i="5" s="1"/>
  <c r="X2359" i="5" s="1"/>
  <c r="C2360" i="5"/>
  <c r="V2360" i="5" s="1"/>
  <c r="C2361" i="5"/>
  <c r="AB2361" i="5" s="1"/>
  <c r="C2362" i="5"/>
  <c r="C2363" i="5"/>
  <c r="C2364" i="5"/>
  <c r="V2364" i="5" s="1"/>
  <c r="J2364" i="5" s="1"/>
  <c r="C2365" i="5"/>
  <c r="C2366" i="5"/>
  <c r="V2366" i="5" s="1"/>
  <c r="I2366" i="5" s="1"/>
  <c r="C2367" i="5"/>
  <c r="V2367" i="5" s="1"/>
  <c r="F2367" i="5" s="1"/>
  <c r="C2368" i="5"/>
  <c r="V2368" i="5" s="1"/>
  <c r="C2369" i="5"/>
  <c r="V2369" i="5" s="1"/>
  <c r="E2369" i="5" s="1"/>
  <c r="X2369" i="5" s="1"/>
  <c r="C2370" i="5"/>
  <c r="C2371" i="5"/>
  <c r="C2372" i="5"/>
  <c r="V2372" i="5" s="1"/>
  <c r="F2372" i="5" s="1"/>
  <c r="C2373" i="5"/>
  <c r="C2374" i="5"/>
  <c r="V2374" i="5" s="1"/>
  <c r="E2374" i="5" s="1"/>
  <c r="X2374" i="5" s="1"/>
  <c r="C2375" i="5"/>
  <c r="V2375" i="5" s="1"/>
  <c r="C2376" i="5"/>
  <c r="V2376" i="5" s="1"/>
  <c r="C2377" i="5"/>
  <c r="C2378" i="5"/>
  <c r="C2379" i="5"/>
  <c r="C2380" i="5"/>
  <c r="V2380" i="5" s="1"/>
  <c r="E2380" i="5" s="1"/>
  <c r="X2380" i="5" s="1"/>
  <c r="C2381" i="5"/>
  <c r="C2382" i="5"/>
  <c r="V2382" i="5" s="1"/>
  <c r="H2382" i="5" s="1"/>
  <c r="C2383" i="5"/>
  <c r="V2383" i="5" s="1"/>
  <c r="C2384" i="5"/>
  <c r="C2385" i="5"/>
  <c r="C2386" i="5"/>
  <c r="C2387" i="5"/>
  <c r="C2388" i="5"/>
  <c r="V2388" i="5" s="1"/>
  <c r="E2388" i="5" s="1"/>
  <c r="X2388" i="5" s="1"/>
  <c r="C2389" i="5"/>
  <c r="C2390" i="5"/>
  <c r="V2390" i="5" s="1"/>
  <c r="H2390" i="5" s="1"/>
  <c r="C2391" i="5"/>
  <c r="V2391" i="5" s="1"/>
  <c r="C2392" i="5"/>
  <c r="C2393" i="5"/>
  <c r="V2393" i="5" s="1"/>
  <c r="I2393" i="5" s="1"/>
  <c r="C2394" i="5"/>
  <c r="C2395" i="5"/>
  <c r="C2396" i="5"/>
  <c r="V2396" i="5" s="1"/>
  <c r="E2396" i="5" s="1"/>
  <c r="X2396" i="5" s="1"/>
  <c r="C2397" i="5"/>
  <c r="C2398" i="5"/>
  <c r="V2398" i="5" s="1"/>
  <c r="G2398" i="5" s="1"/>
  <c r="C2399" i="5"/>
  <c r="V2399" i="5" s="1"/>
  <c r="C2400" i="5"/>
  <c r="C2401" i="5"/>
  <c r="C2402" i="5"/>
  <c r="C2403" i="5"/>
  <c r="C2404" i="5"/>
  <c r="V2404" i="5" s="1"/>
  <c r="E2404" i="5" s="1"/>
  <c r="X2404" i="5" s="1"/>
  <c r="C2405" i="5"/>
  <c r="C2406" i="5"/>
  <c r="V2406" i="5" s="1"/>
  <c r="E2406" i="5" s="1"/>
  <c r="X2406" i="5" s="1"/>
  <c r="C2407" i="5"/>
  <c r="V2407" i="5" s="1"/>
  <c r="C2408" i="5"/>
  <c r="C2409" i="5"/>
  <c r="V2409" i="5" s="1"/>
  <c r="R2409" i="5" s="1"/>
  <c r="C2410" i="5"/>
  <c r="C2411" i="5"/>
  <c r="AB2411" i="5" s="1"/>
  <c r="C2412" i="5"/>
  <c r="V2412" i="5" s="1"/>
  <c r="E2412" i="5" s="1"/>
  <c r="X2412" i="5" s="1"/>
  <c r="C2413" i="5"/>
  <c r="C2414" i="5"/>
  <c r="V2414" i="5" s="1"/>
  <c r="C2415" i="5"/>
  <c r="V2415" i="5" s="1"/>
  <c r="G2415" i="5" s="1"/>
  <c r="C2416" i="5"/>
  <c r="C2417" i="5"/>
  <c r="V2417" i="5" s="1"/>
  <c r="E2417" i="5" s="1"/>
  <c r="X2417" i="5" s="1"/>
  <c r="C2418" i="5"/>
  <c r="C2419" i="5"/>
  <c r="V2419" i="5" s="1"/>
  <c r="E2419" i="5" s="1"/>
  <c r="X2419" i="5" s="1"/>
  <c r="C2420" i="5"/>
  <c r="V2420" i="5" s="1"/>
  <c r="E2420" i="5" s="1"/>
  <c r="X2420" i="5" s="1"/>
  <c r="C2421" i="5"/>
  <c r="C2422" i="5"/>
  <c r="V2422" i="5" s="1"/>
  <c r="E2422" i="5" s="1"/>
  <c r="X2422" i="5" s="1"/>
  <c r="C2423" i="5"/>
  <c r="V2423" i="5" s="1"/>
  <c r="C2424" i="5"/>
  <c r="V2424" i="5" s="1"/>
  <c r="C2425" i="5"/>
  <c r="V2425" i="5" s="1"/>
  <c r="R2425" i="5" s="1"/>
  <c r="C2426" i="5"/>
  <c r="C2427" i="5"/>
  <c r="V2427" i="5" s="1"/>
  <c r="C2428" i="5"/>
  <c r="V2428" i="5" s="1"/>
  <c r="E2428" i="5" s="1"/>
  <c r="X2428" i="5" s="1"/>
  <c r="C2429" i="5"/>
  <c r="C2430" i="5"/>
  <c r="V2430" i="5" s="1"/>
  <c r="E2430" i="5" s="1"/>
  <c r="X2430" i="5" s="1"/>
  <c r="C2431" i="5"/>
  <c r="V2431" i="5" s="1"/>
  <c r="E2431" i="5" s="1"/>
  <c r="X2431" i="5" s="1"/>
  <c r="C2432" i="5"/>
  <c r="C2433" i="5"/>
  <c r="C2434" i="5"/>
  <c r="C2435" i="5"/>
  <c r="AB2435" i="5" s="1"/>
  <c r="C2436" i="5"/>
  <c r="V2436" i="5" s="1"/>
  <c r="J2436" i="5" s="1"/>
  <c r="C2437" i="5"/>
  <c r="C2438" i="5"/>
  <c r="V2438" i="5" s="1"/>
  <c r="I2438" i="5" s="1"/>
  <c r="C2439" i="5"/>
  <c r="V2439" i="5" s="1"/>
  <c r="C2440" i="5"/>
  <c r="V2440" i="5" s="1"/>
  <c r="J2440" i="5" s="1"/>
  <c r="C2441" i="5"/>
  <c r="V2441" i="5" s="1"/>
  <c r="J2441" i="5" s="1"/>
  <c r="C2442" i="5"/>
  <c r="C2443" i="5"/>
  <c r="C2444" i="5"/>
  <c r="V2444" i="5" s="1"/>
  <c r="E2444" i="5" s="1"/>
  <c r="X2444" i="5" s="1"/>
  <c r="C2445" i="5"/>
  <c r="C2446" i="5"/>
  <c r="V2446" i="5" s="1"/>
  <c r="E2446" i="5" s="1"/>
  <c r="X2446" i="5" s="1"/>
  <c r="C2447" i="5"/>
  <c r="V2447" i="5" s="1"/>
  <c r="G2447" i="5" s="1"/>
  <c r="C2448" i="5"/>
  <c r="C2449" i="5"/>
  <c r="V2449" i="5" s="1"/>
  <c r="J2449" i="5" s="1"/>
  <c r="C2450" i="5"/>
  <c r="C2451" i="5"/>
  <c r="V2451" i="5" s="1"/>
  <c r="C2452" i="5"/>
  <c r="V2452" i="5" s="1"/>
  <c r="J2452" i="5" s="1"/>
  <c r="C2453" i="5"/>
  <c r="C2454" i="5"/>
  <c r="V2454" i="5" s="1"/>
  <c r="G2454" i="5" s="1"/>
  <c r="C2455" i="5"/>
  <c r="V2455" i="5" s="1"/>
  <c r="G2455" i="5" s="1"/>
  <c r="C2456" i="5"/>
  <c r="V2456" i="5" s="1"/>
  <c r="C2457" i="5"/>
  <c r="V2457" i="5" s="1"/>
  <c r="E2457" i="5" s="1"/>
  <c r="X2457" i="5" s="1"/>
  <c r="C2458" i="5"/>
  <c r="C2459" i="5"/>
  <c r="C2460" i="5"/>
  <c r="V2460" i="5" s="1"/>
  <c r="C2461" i="5"/>
  <c r="C2462" i="5"/>
  <c r="V2462" i="5" s="1"/>
  <c r="C2463" i="5"/>
  <c r="V2463" i="5" s="1"/>
  <c r="C2464" i="5"/>
  <c r="V2464" i="5" s="1"/>
  <c r="C2465" i="5"/>
  <c r="V2465" i="5" s="1"/>
  <c r="E2465" i="5" s="1"/>
  <c r="X2465" i="5" s="1"/>
  <c r="C2466" i="5"/>
  <c r="C2467" i="5"/>
  <c r="V2467" i="5" s="1"/>
  <c r="C2468" i="5"/>
  <c r="V2468" i="5" s="1"/>
  <c r="E2468" i="5" s="1"/>
  <c r="X2468" i="5" s="1"/>
  <c r="C2469" i="5"/>
  <c r="C2470" i="5"/>
  <c r="V2470" i="5" s="1"/>
  <c r="E2470" i="5" s="1"/>
  <c r="X2470" i="5" s="1"/>
  <c r="C2471" i="5"/>
  <c r="C2472" i="5"/>
  <c r="V2472" i="5" s="1"/>
  <c r="C2473" i="5"/>
  <c r="V2473" i="5" s="1"/>
  <c r="J2473" i="5" s="1"/>
  <c r="C2474" i="5"/>
  <c r="C2475" i="5"/>
  <c r="C2476" i="5"/>
  <c r="C2477" i="5"/>
  <c r="C2478" i="5"/>
  <c r="V2478" i="5" s="1"/>
  <c r="C2479" i="5"/>
  <c r="V2479" i="5" s="1"/>
  <c r="C2480" i="5"/>
  <c r="C2481" i="5"/>
  <c r="V2481" i="5" s="1"/>
  <c r="H2481" i="5" s="1"/>
  <c r="C2482" i="5"/>
  <c r="C2483" i="5"/>
  <c r="C2484" i="5"/>
  <c r="V2484" i="5" s="1"/>
  <c r="E2484" i="5" s="1"/>
  <c r="X2484" i="5" s="1"/>
  <c r="C2485" i="5"/>
  <c r="C2486" i="5"/>
  <c r="V2486" i="5" s="1"/>
  <c r="G2486" i="5" s="1"/>
  <c r="C2487" i="5"/>
  <c r="V2487" i="5" s="1"/>
  <c r="E2487" i="5" s="1"/>
  <c r="X2487" i="5" s="1"/>
  <c r="C2488" i="5"/>
  <c r="V2488" i="5" s="1"/>
  <c r="I2488" i="5" s="1"/>
  <c r="C2489" i="5"/>
  <c r="V2489" i="5" s="1"/>
  <c r="G2489" i="5" s="1"/>
  <c r="C2490" i="5"/>
  <c r="C2491" i="5"/>
  <c r="V2491" i="5" s="1"/>
  <c r="E2491" i="5" s="1"/>
  <c r="X2491" i="5" s="1"/>
  <c r="C2492" i="5"/>
  <c r="V2492" i="5" s="1"/>
  <c r="C2493" i="5"/>
  <c r="C2494" i="5"/>
  <c r="V2494" i="5" s="1"/>
  <c r="F2494" i="5" s="1"/>
  <c r="C2495" i="5"/>
  <c r="V2495" i="5" s="1"/>
  <c r="R2495" i="5" s="1"/>
  <c r="C2496" i="5"/>
  <c r="V2496" i="5" s="1"/>
  <c r="C2497" i="5"/>
  <c r="V2497" i="5" s="1"/>
  <c r="R2497" i="5" s="1"/>
  <c r="C2498" i="5"/>
  <c r="V2498" i="5" s="1"/>
  <c r="C2499" i="5"/>
  <c r="V2499" i="5" s="1"/>
  <c r="C2500" i="5"/>
  <c r="V2500" i="5" s="1"/>
  <c r="C2501" i="5"/>
  <c r="C2502" i="5"/>
  <c r="V2502" i="5" s="1"/>
  <c r="R2502" i="5" s="1"/>
  <c r="C2503" i="5"/>
  <c r="V2503" i="5" s="1"/>
  <c r="E2503" i="5" s="1"/>
  <c r="C2504" i="5"/>
  <c r="V2504" i="5" s="1"/>
  <c r="D4" i="5"/>
  <c r="E4" i="5"/>
  <c r="V379" i="5"/>
  <c r="E379" i="5" s="1"/>
  <c r="X379" i="5" s="1"/>
  <c r="V414" i="5"/>
  <c r="V446" i="5"/>
  <c r="E446" i="5" s="1"/>
  <c r="X446" i="5" s="1"/>
  <c r="V470" i="5"/>
  <c r="I470" i="5" s="1"/>
  <c r="V487" i="5"/>
  <c r="V494" i="5"/>
  <c r="R494" i="5" s="1"/>
  <c r="V542" i="5"/>
  <c r="F542" i="5" s="1"/>
  <c r="V599" i="5"/>
  <c r="F599" i="5" s="1"/>
  <c r="V663" i="5"/>
  <c r="V718" i="5"/>
  <c r="H718" i="5" s="1"/>
  <c r="V727" i="5"/>
  <c r="E727" i="5" s="1"/>
  <c r="X727" i="5" s="1"/>
  <c r="V758" i="5"/>
  <c r="V763" i="5"/>
  <c r="V798" i="5"/>
  <c r="V799" i="5"/>
  <c r="I799" i="5" s="1"/>
  <c r="V879" i="5"/>
  <c r="V979" i="5"/>
  <c r="V1007" i="5"/>
  <c r="V1118" i="5"/>
  <c r="J1118" i="5" s="1"/>
  <c r="V1271" i="5"/>
  <c r="E1271" i="5" s="1"/>
  <c r="X1271" i="5" s="1"/>
  <c r="V1295" i="5"/>
  <c r="V1318" i="5"/>
  <c r="E1318" i="5" s="1"/>
  <c r="X1318" i="5" s="1"/>
  <c r="V1335" i="5"/>
  <c r="V1366" i="5"/>
  <c r="F1366" i="5" s="1"/>
  <c r="V1510" i="5"/>
  <c r="E1510" i="5" s="1"/>
  <c r="X1510" i="5" s="1"/>
  <c r="V1511" i="5"/>
  <c r="F1511" i="5" s="1"/>
  <c r="V1575" i="5"/>
  <c r="I1575" i="5" s="1"/>
  <c r="V1782" i="5"/>
  <c r="E1782" i="5" s="1"/>
  <c r="X1782" i="5" s="1"/>
  <c r="V1791" i="5"/>
  <c r="E1791" i="5" s="1"/>
  <c r="X1791" i="5" s="1"/>
  <c r="V1966" i="5"/>
  <c r="R1966" i="5" s="1"/>
  <c r="G356" i="5"/>
  <c r="G380" i="5"/>
  <c r="G404" i="5"/>
  <c r="G427" i="5"/>
  <c r="G428" i="5"/>
  <c r="G444" i="5"/>
  <c r="G460" i="5"/>
  <c r="G468" i="5"/>
  <c r="G476" i="5"/>
  <c r="G484" i="5"/>
  <c r="G499" i="5"/>
  <c r="G500" i="5"/>
  <c r="G507" i="5"/>
  <c r="G508" i="5"/>
  <c r="G516" i="5"/>
  <c r="G531" i="5"/>
  <c r="G532" i="5"/>
  <c r="G540" i="5"/>
  <c r="G548" i="5"/>
  <c r="G556" i="5"/>
  <c r="G580" i="5"/>
  <c r="G587" i="5"/>
  <c r="G588" i="5"/>
  <c r="G596" i="5"/>
  <c r="G612" i="5"/>
  <c r="G619" i="5"/>
  <c r="G620" i="5"/>
  <c r="G636" i="5"/>
  <c r="G659" i="5"/>
  <c r="G660" i="5"/>
  <c r="G667" i="5"/>
  <c r="G675" i="5"/>
  <c r="G691" i="5"/>
  <c r="G700" i="5"/>
  <c r="G715" i="5"/>
  <c r="G732" i="5"/>
  <c r="G739" i="5"/>
  <c r="G740" i="5"/>
  <c r="G771" i="5"/>
  <c r="G779" i="5"/>
  <c r="G780" i="5"/>
  <c r="G788" i="5"/>
  <c r="G811" i="5"/>
  <c r="G827" i="5"/>
  <c r="G852" i="5"/>
  <c r="G860" i="5"/>
  <c r="G868" i="5"/>
  <c r="G884" i="5"/>
  <c r="G915" i="5"/>
  <c r="G924" i="5"/>
  <c r="G932" i="5"/>
  <c r="G963" i="5"/>
  <c r="G1020" i="5"/>
  <c r="G1044" i="5"/>
  <c r="G1068" i="5"/>
  <c r="G1091" i="5"/>
  <c r="G1147" i="5"/>
  <c r="G1172" i="5"/>
  <c r="G1180" i="5"/>
  <c r="G1228" i="5"/>
  <c r="G1371" i="5"/>
  <c r="G1403" i="5"/>
  <c r="G1427" i="5"/>
  <c r="G1595" i="5"/>
  <c r="G161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F22" i="6" s="1"/>
  <c r="B16" i="6"/>
  <c r="B15" i="6"/>
  <c r="F20" i="6" s="1"/>
  <c r="B14" i="6"/>
  <c r="G14" i="6"/>
  <c r="H14" i="6" s="1"/>
  <c r="H13" i="6"/>
  <c r="B12" i="6"/>
  <c r="G12" i="6" s="1"/>
  <c r="H12" i="6" s="1"/>
  <c r="D12" i="6" s="1"/>
  <c r="B11" i="6"/>
  <c r="G11" i="6"/>
  <c r="H11" i="6" s="1"/>
  <c r="D11" i="6" s="1"/>
  <c r="G10" i="6"/>
  <c r="H10" i="6"/>
  <c r="D10" i="6" s="1"/>
  <c r="G9" i="6"/>
  <c r="H9" i="6" s="1"/>
  <c r="D9" i="6" s="1"/>
  <c r="B8" i="6"/>
  <c r="G8" i="6" s="1"/>
  <c r="H8" i="6" s="1"/>
  <c r="D8" i="6" s="1"/>
  <c r="B7" i="6"/>
  <c r="G7" i="6" s="1"/>
  <c r="H7" i="6" s="1"/>
  <c r="D7" i="6" s="1"/>
  <c r="B6" i="6"/>
  <c r="G6" i="6"/>
  <c r="B5" i="6"/>
  <c r="F6" i="6" s="1"/>
  <c r="H6" i="6" s="1"/>
  <c r="D6" i="6" s="1"/>
  <c r="B4" i="6"/>
  <c r="G4" i="6" s="1"/>
  <c r="H4" i="6" s="1"/>
  <c r="D4" i="6" s="1"/>
  <c r="S2482" i="5"/>
  <c r="S2467" i="5"/>
  <c r="S2459" i="5"/>
  <c r="S2436" i="5"/>
  <c r="S2427" i="5"/>
  <c r="S2421" i="5"/>
  <c r="S2420" i="5"/>
  <c r="S2419" i="5"/>
  <c r="S2417" i="5"/>
  <c r="S2413" i="5"/>
  <c r="S2404" i="5"/>
  <c r="S2396" i="5"/>
  <c r="S2378" i="5"/>
  <c r="S2373" i="5"/>
  <c r="S2370" i="5"/>
  <c r="S2363" i="5"/>
  <c r="S2362" i="5"/>
  <c r="S2355" i="5"/>
  <c r="S2354" i="5"/>
  <c r="S2347" i="5"/>
  <c r="S2341" i="5"/>
  <c r="S2331" i="5"/>
  <c r="S2323" i="5"/>
  <c r="S2314" i="5"/>
  <c r="S2306" i="5"/>
  <c r="S2285" i="5"/>
  <c r="S2274" i="5"/>
  <c r="S2267" i="5"/>
  <c r="S2266" i="5"/>
  <c r="S2258" i="5"/>
  <c r="S2251" i="5"/>
  <c r="S2243" i="5"/>
  <c r="S2235" i="5"/>
  <c r="S2219" i="5"/>
  <c r="S2211" i="5"/>
  <c r="S2203" i="5"/>
  <c r="S2197" i="5"/>
  <c r="S2195" i="5"/>
  <c r="S2188" i="5"/>
  <c r="S2173" i="5"/>
  <c r="S2163" i="5"/>
  <c r="S2157" i="5"/>
  <c r="S2155" i="5"/>
  <c r="S2149" i="5"/>
  <c r="S2148" i="5"/>
  <c r="S2131" i="5"/>
  <c r="S2107" i="5"/>
  <c r="S2091" i="5"/>
  <c r="S2075" i="5"/>
  <c r="S2067" i="5"/>
  <c r="S2059" i="5"/>
  <c r="S2051" i="5"/>
  <c r="S2043" i="5"/>
  <c r="S2034" i="5"/>
  <c r="S2019" i="5"/>
  <c r="S1994" i="5"/>
  <c r="S1986" i="5"/>
  <c r="S1979" i="5"/>
  <c r="S1963" i="5"/>
  <c r="S1962" i="5"/>
  <c r="S1954" i="5"/>
  <c r="S1939" i="5"/>
  <c r="S1921" i="5"/>
  <c r="S1917" i="5"/>
  <c r="S1913" i="5"/>
  <c r="S1909" i="5"/>
  <c r="S1905" i="5"/>
  <c r="S1898" i="5"/>
  <c r="S1897" i="5"/>
  <c r="S1891" i="5"/>
  <c r="S1889" i="5"/>
  <c r="S1885" i="5"/>
  <c r="S1883" i="5"/>
  <c r="S1881" i="5"/>
  <c r="S1877" i="5"/>
  <c r="S1859" i="5"/>
  <c r="S1841" i="5"/>
  <c r="S1833" i="5"/>
  <c r="S1826" i="5"/>
  <c r="S1801" i="5"/>
  <c r="S1795" i="5"/>
  <c r="S1789" i="5"/>
  <c r="S1788" i="5"/>
  <c r="S1785" i="5"/>
  <c r="S1781" i="5"/>
  <c r="S1780" i="5"/>
  <c r="S1773" i="5"/>
  <c r="S1772" i="5"/>
  <c r="S1769" i="5"/>
  <c r="S1763" i="5"/>
  <c r="S1761" i="5"/>
  <c r="S1747" i="5"/>
  <c r="S1745" i="5"/>
  <c r="S1741" i="5"/>
  <c r="S1675" i="5"/>
  <c r="S1546" i="5"/>
  <c r="S1540" i="5"/>
  <c r="S1538" i="5"/>
  <c r="S1505" i="5"/>
  <c r="S1501" i="5"/>
  <c r="S1492" i="5"/>
  <c r="S1491" i="5"/>
  <c r="S1489" i="5"/>
  <c r="S1484" i="5"/>
  <c r="S1483" i="5"/>
  <c r="S1476" i="5"/>
  <c r="S1475" i="5"/>
  <c r="S1466" i="5"/>
  <c r="S1460" i="5"/>
  <c r="I1451" i="5"/>
  <c r="S1444" i="5"/>
  <c r="S1435" i="5"/>
  <c r="S1427" i="5"/>
  <c r="S1410" i="5"/>
  <c r="S1409" i="5"/>
  <c r="S1405" i="5"/>
  <c r="H1396" i="5"/>
  <c r="S1395" i="5"/>
  <c r="S1379" i="5"/>
  <c r="S1378" i="5"/>
  <c r="J1371" i="5"/>
  <c r="S1364" i="5"/>
  <c r="S1363" i="5"/>
  <c r="F1355" i="5"/>
  <c r="S1348" i="5"/>
  <c r="S1346" i="5"/>
  <c r="S1345" i="5"/>
  <c r="S1337" i="5"/>
  <c r="S1321" i="5"/>
  <c r="S1315" i="5"/>
  <c r="S1309" i="5"/>
  <c r="S1300" i="5"/>
  <c r="S1289" i="5"/>
  <c r="S1285" i="5"/>
  <c r="S1283" i="5"/>
  <c r="S1259" i="5"/>
  <c r="S1257" i="5"/>
  <c r="S1249" i="5"/>
  <c r="S1243" i="5"/>
  <c r="S1235" i="5"/>
  <c r="S1233" i="5"/>
  <c r="S1227" i="5"/>
  <c r="S1213" i="5"/>
  <c r="S1211" i="5"/>
  <c r="S1203" i="5"/>
  <c r="S1195" i="5"/>
  <c r="S1179" i="5"/>
  <c r="S1171" i="5"/>
  <c r="S1163" i="5"/>
  <c r="S1153" i="5"/>
  <c r="S1149" i="5"/>
  <c r="S1148" i="5"/>
  <c r="S1139" i="5"/>
  <c r="S1137" i="5"/>
  <c r="S1121" i="5"/>
  <c r="S1117" i="5"/>
  <c r="S1107" i="5"/>
  <c r="S1105" i="5"/>
  <c r="S1101" i="5"/>
  <c r="S1098" i="5"/>
  <c r="S1089" i="5"/>
  <c r="S1073" i="5"/>
  <c r="S1069" i="5"/>
  <c r="S1057" i="5"/>
  <c r="S1053" i="5"/>
  <c r="S1050" i="5"/>
  <c r="S1041" i="5"/>
  <c r="S1034" i="5"/>
  <c r="S1025" i="5"/>
  <c r="S1021" i="5"/>
  <c r="S1009" i="5"/>
  <c r="S1005" i="5"/>
  <c r="S997" i="5"/>
  <c r="S993" i="5"/>
  <c r="S977" i="5"/>
  <c r="S973" i="5"/>
  <c r="S961" i="5"/>
  <c r="S946" i="5"/>
  <c r="S842" i="5"/>
  <c r="S836" i="5"/>
  <c r="S829" i="5"/>
  <c r="S826" i="5"/>
  <c r="S825" i="5"/>
  <c r="R819" i="5"/>
  <c r="S818" i="5"/>
  <c r="S812" i="5"/>
  <c r="S810" i="5"/>
  <c r="S803" i="5"/>
  <c r="S802" i="5"/>
  <c r="S795" i="5"/>
  <c r="S788" i="5"/>
  <c r="S786" i="5"/>
  <c r="R771" i="5"/>
  <c r="S764" i="5"/>
  <c r="S740" i="5"/>
  <c r="R739" i="5"/>
  <c r="J732" i="5"/>
  <c r="S732" i="5"/>
  <c r="H731" i="5"/>
  <c r="S730" i="5"/>
  <c r="S708" i="5"/>
  <c r="R707" i="5"/>
  <c r="R700" i="5"/>
  <c r="S692" i="5"/>
  <c r="S684" i="5"/>
  <c r="S657" i="5"/>
  <c r="S645" i="5"/>
  <c r="R558" i="5"/>
  <c r="R548" i="5"/>
  <c r="R500" i="5"/>
  <c r="R476" i="5"/>
  <c r="F444" i="5"/>
  <c r="B90" i="4"/>
  <c r="H67" i="4"/>
  <c r="P47" i="4"/>
  <c r="P46" i="4"/>
  <c r="B46" i="4" s="1"/>
  <c r="A31" i="6" s="1"/>
  <c r="P45" i="4"/>
  <c r="P44" i="4"/>
  <c r="P43" i="4"/>
  <c r="Q43" i="4" s="1"/>
  <c r="P41" i="4"/>
  <c r="B41" i="4" s="1"/>
  <c r="B65" i="4" s="1"/>
  <c r="A47" i="6" s="1"/>
  <c r="P40" i="4"/>
  <c r="P39" i="4"/>
  <c r="B39" i="4" s="1"/>
  <c r="B69" i="4" s="1"/>
  <c r="A50" i="6" s="1"/>
  <c r="P38" i="4"/>
  <c r="P37" i="4"/>
  <c r="Q37" i="4" s="1"/>
  <c r="P35" i="4"/>
  <c r="P34" i="4"/>
  <c r="P33" i="4"/>
  <c r="P32" i="4"/>
  <c r="P31" i="4"/>
  <c r="Q31" i="4" s="1"/>
  <c r="P29" i="4"/>
  <c r="P28" i="4"/>
  <c r="P27" i="4"/>
  <c r="P26" i="4"/>
  <c r="D11" i="4"/>
  <c r="A5" i="4"/>
  <c r="Q4" i="5"/>
  <c r="S1770" i="5"/>
  <c r="S1477" i="5"/>
  <c r="AB579" i="5"/>
  <c r="S853" i="5"/>
  <c r="S778" i="5"/>
  <c r="S858" i="5"/>
  <c r="AB643" i="5"/>
  <c r="S1596" i="5"/>
  <c r="S1465" i="5"/>
  <c r="S2068" i="5"/>
  <c r="AB1140" i="5"/>
  <c r="S1754" i="5"/>
  <c r="S1899" i="5"/>
  <c r="S899" i="5"/>
  <c r="S906" i="5"/>
  <c r="S925" i="5"/>
  <c r="S940" i="5"/>
  <c r="S1835" i="5"/>
  <c r="S2330" i="5"/>
  <c r="AB587" i="5"/>
  <c r="S659" i="5"/>
  <c r="S1762" i="5"/>
  <c r="S1821" i="5"/>
  <c r="S633" i="5"/>
  <c r="S706" i="5"/>
  <c r="S1386" i="5"/>
  <c r="S1437" i="5"/>
  <c r="S729" i="5"/>
  <c r="S1266" i="5"/>
  <c r="S1517" i="5"/>
  <c r="S1539" i="5"/>
  <c r="S1011" i="5"/>
  <c r="S2212" i="5"/>
  <c r="F21" i="6"/>
  <c r="AB467" i="5"/>
  <c r="AB380" i="5"/>
  <c r="R780" i="5"/>
  <c r="I780" i="5"/>
  <c r="R612" i="5"/>
  <c r="F612" i="5"/>
  <c r="I539" i="5"/>
  <c r="S1305" i="5"/>
  <c r="S714" i="5"/>
  <c r="S717" i="5"/>
  <c r="S817" i="5"/>
  <c r="AB915" i="5"/>
  <c r="S1217" i="5"/>
  <c r="S613" i="5"/>
  <c r="S794" i="5"/>
  <c r="S915" i="5"/>
  <c r="S1012" i="5"/>
  <c r="S1161" i="5"/>
  <c r="S1867" i="5"/>
  <c r="AB684" i="5"/>
  <c r="S875" i="5"/>
  <c r="S949" i="5"/>
  <c r="S1052" i="5"/>
  <c r="S1115" i="5"/>
  <c r="S1515" i="5"/>
  <c r="S892" i="5"/>
  <c r="S937" i="5"/>
  <c r="S996" i="5"/>
  <c r="S1145" i="5"/>
  <c r="S1307" i="5"/>
  <c r="S2483" i="5"/>
  <c r="AB556" i="5"/>
  <c r="S972" i="5"/>
  <c r="S1284" i="5"/>
  <c r="S1644" i="5"/>
  <c r="S1793" i="5"/>
  <c r="S2434" i="5"/>
  <c r="S621" i="5"/>
  <c r="S675" i="5"/>
  <c r="H739" i="5"/>
  <c r="S876" i="5"/>
  <c r="S890" i="5"/>
  <c r="S905" i="5"/>
  <c r="S908" i="5"/>
  <c r="S914" i="5"/>
  <c r="S924" i="5"/>
  <c r="S1170" i="5"/>
  <c r="S1715" i="5"/>
  <c r="F556" i="5"/>
  <c r="AB659" i="5"/>
  <c r="S682" i="5"/>
  <c r="S833" i="5"/>
  <c r="J1140" i="5"/>
  <c r="S1842" i="5"/>
  <c r="S2066" i="5"/>
  <c r="S2074" i="5"/>
  <c r="S2298" i="5"/>
  <c r="AB1771" i="5"/>
  <c r="S1699" i="5"/>
  <c r="S1825" i="5"/>
  <c r="S2099" i="5"/>
  <c r="S2325" i="5"/>
  <c r="S1340" i="5"/>
  <c r="S1401" i="5"/>
  <c r="I1427" i="5"/>
  <c r="S2290" i="5"/>
  <c r="S2435" i="5"/>
  <c r="S1274" i="5"/>
  <c r="S1291" i="5"/>
  <c r="S1301" i="5"/>
  <c r="S1716" i="5"/>
  <c r="S1794" i="5"/>
  <c r="S1843" i="5"/>
  <c r="S1306" i="5"/>
  <c r="S1659" i="5"/>
  <c r="S1779" i="5"/>
  <c r="S1938" i="5"/>
  <c r="S1970" i="5"/>
  <c r="S738" i="5"/>
  <c r="S1497" i="5"/>
  <c r="H479" i="5"/>
  <c r="S641" i="5"/>
  <c r="F468" i="5"/>
  <c r="I507" i="5"/>
  <c r="F507" i="5"/>
  <c r="S722" i="5"/>
  <c r="AB875" i="5"/>
  <c r="S907" i="5"/>
  <c r="S919" i="5"/>
  <c r="R851" i="5"/>
  <c r="AB851" i="5"/>
  <c r="S916" i="5"/>
  <c r="S979" i="5"/>
  <c r="S1026" i="5"/>
  <c r="S713" i="5"/>
  <c r="S745" i="5"/>
  <c r="S882" i="5"/>
  <c r="S649" i="5"/>
  <c r="S733" i="5"/>
  <c r="S938" i="5"/>
  <c r="H1083" i="5"/>
  <c r="AB356" i="5"/>
  <c r="AB451" i="5"/>
  <c r="S756" i="5"/>
  <c r="S859" i="5"/>
  <c r="AB948" i="5"/>
  <c r="S948" i="5"/>
  <c r="S690" i="5"/>
  <c r="AB404" i="5"/>
  <c r="S922" i="5"/>
  <c r="S995" i="5"/>
  <c r="AB603" i="5"/>
  <c r="F780" i="5"/>
  <c r="S845" i="5"/>
  <c r="S861" i="5"/>
  <c r="S964" i="5"/>
  <c r="S1092" i="5"/>
  <c r="S1090" i="5"/>
  <c r="S1196" i="5"/>
  <c r="R715" i="5"/>
  <c r="F732" i="5"/>
  <c r="AB748" i="5"/>
  <c r="S1372" i="5"/>
  <c r="H707" i="5"/>
  <c r="I732" i="5"/>
  <c r="S754" i="5"/>
  <c r="S835" i="5"/>
  <c r="S841" i="5"/>
  <c r="S873" i="5"/>
  <c r="S931" i="5"/>
  <c r="S988" i="5"/>
  <c r="S1074" i="5"/>
  <c r="S1193" i="5"/>
  <c r="S617" i="5"/>
  <c r="S627" i="5"/>
  <c r="S629" i="5"/>
  <c r="S667" i="5"/>
  <c r="S705" i="5"/>
  <c r="S860" i="5"/>
  <c r="S881" i="5"/>
  <c r="S891" i="5"/>
  <c r="S898" i="5"/>
  <c r="S923" i="5"/>
  <c r="S941" i="5"/>
  <c r="S956" i="5"/>
  <c r="S963" i="5"/>
  <c r="S978" i="5"/>
  <c r="F1022" i="5"/>
  <c r="F1067" i="5"/>
  <c r="S1099" i="5"/>
  <c r="S1157" i="5"/>
  <c r="S889" i="5"/>
  <c r="S647" i="5"/>
  <c r="S721" i="5"/>
  <c r="AB732" i="5"/>
  <c r="S737" i="5"/>
  <c r="AB899" i="5"/>
  <c r="S1091" i="5"/>
  <c r="S1417" i="5"/>
  <c r="S1186" i="5"/>
  <c r="AB1212" i="5"/>
  <c r="S1628" i="5"/>
  <c r="S1178" i="5"/>
  <c r="S1388" i="5"/>
  <c r="S1819" i="5"/>
  <c r="S1019" i="5"/>
  <c r="S1076" i="5"/>
  <c r="S1131" i="5"/>
  <c r="S1273" i="5"/>
  <c r="S1275" i="5"/>
  <c r="S1308" i="5"/>
  <c r="S1313" i="5"/>
  <c r="S1323" i="5"/>
  <c r="S1347" i="5"/>
  <c r="J1355" i="5"/>
  <c r="S1362" i="5"/>
  <c r="S1419" i="5"/>
  <c r="S1513" i="5"/>
  <c r="H1523" i="5"/>
  <c r="S1537" i="5"/>
  <c r="S1545" i="5"/>
  <c r="S1923" i="5"/>
  <c r="S2026" i="5"/>
  <c r="S1209" i="5"/>
  <c r="S1252" i="5"/>
  <c r="S1269" i="5"/>
  <c r="AB1300" i="5"/>
  <c r="S1332" i="5"/>
  <c r="AB1348" i="5"/>
  <c r="S1370" i="5"/>
  <c r="S1507" i="5"/>
  <c r="S1531" i="5"/>
  <c r="S1564" i="5"/>
  <c r="S1643" i="5"/>
  <c r="AB1067" i="5"/>
  <c r="H1308" i="5"/>
  <c r="S1451" i="5"/>
  <c r="S1556" i="5"/>
  <c r="S2236" i="5"/>
  <c r="S1660" i="5"/>
  <c r="S987" i="5"/>
  <c r="S1020" i="5"/>
  <c r="S1031" i="5"/>
  <c r="S1042" i="5"/>
  <c r="S1044" i="5"/>
  <c r="S1082" i="5"/>
  <c r="AB1147" i="5"/>
  <c r="S1156" i="5"/>
  <c r="S1218" i="5"/>
  <c r="S1228" i="5"/>
  <c r="S1250" i="5"/>
  <c r="S1281" i="5"/>
  <c r="S1333" i="5"/>
  <c r="S1667" i="5"/>
  <c r="S1765" i="5"/>
  <c r="AB1767" i="5"/>
  <c r="S1850" i="5"/>
  <c r="S1907" i="5"/>
  <c r="AB1660" i="5"/>
  <c r="S2252" i="5"/>
  <c r="S2379" i="5"/>
  <c r="S1874" i="5"/>
  <c r="S2010" i="5"/>
  <c r="AB1523" i="5"/>
  <c r="AB1683" i="5"/>
  <c r="S1931" i="5"/>
  <c r="S1778" i="5"/>
  <c r="S1834" i="5"/>
  <c r="S2018" i="5"/>
  <c r="S2035" i="5"/>
  <c r="S2371" i="5"/>
  <c r="AB1963" i="5"/>
  <c r="S2058" i="5"/>
  <c r="S2116" i="5"/>
  <c r="S2451" i="5"/>
  <c r="S2123" i="5"/>
  <c r="S2292" i="5"/>
  <c r="S2100" i="5"/>
  <c r="S2172" i="5"/>
  <c r="S2220" i="5"/>
  <c r="S2250" i="5"/>
  <c r="S2308" i="5"/>
  <c r="S2412" i="5"/>
  <c r="S2076" i="5"/>
  <c r="S1987" i="5"/>
  <c r="S2218" i="5"/>
  <c r="S2333" i="5"/>
  <c r="S2466" i="5"/>
  <c r="R404" i="5"/>
  <c r="I404" i="5"/>
  <c r="I444" i="5"/>
  <c r="H444" i="5"/>
  <c r="J548" i="5"/>
  <c r="H548" i="5"/>
  <c r="R699" i="5"/>
  <c r="H699" i="5"/>
  <c r="AB363" i="5"/>
  <c r="H404" i="5"/>
  <c r="R428" i="5"/>
  <c r="I428" i="5"/>
  <c r="H428" i="5"/>
  <c r="J620" i="5"/>
  <c r="F620" i="5"/>
  <c r="I356" i="5"/>
  <c r="I380" i="5"/>
  <c r="R380" i="5"/>
  <c r="F380" i="5"/>
  <c r="F428" i="5"/>
  <c r="R516" i="5"/>
  <c r="R532" i="5"/>
  <c r="H532" i="5"/>
  <c r="R660" i="5"/>
  <c r="F660" i="5"/>
  <c r="S1003" i="5"/>
  <c r="H356" i="5"/>
  <c r="F606" i="5"/>
  <c r="R566" i="5"/>
  <c r="F566" i="5"/>
  <c r="I726" i="5"/>
  <c r="J540" i="5"/>
  <c r="AB611" i="5"/>
  <c r="I734" i="5"/>
  <c r="F734" i="5"/>
  <c r="S849" i="5"/>
  <c r="J556" i="5"/>
  <c r="AB571" i="5"/>
  <c r="H683" i="5"/>
  <c r="S724" i="5"/>
  <c r="S932" i="5"/>
  <c r="AB355" i="5"/>
  <c r="AB379" i="5"/>
  <c r="H539" i="5"/>
  <c r="AB563" i="5"/>
  <c r="J628" i="5"/>
  <c r="F628" i="5"/>
  <c r="H691" i="5"/>
  <c r="H814" i="5"/>
  <c r="S884" i="5"/>
  <c r="AB971" i="5"/>
  <c r="S971" i="5"/>
  <c r="AB371" i="5"/>
  <c r="AB460" i="5"/>
  <c r="AB547" i="5"/>
  <c r="AB555" i="5"/>
  <c r="F636" i="5"/>
  <c r="J636" i="5"/>
  <c r="AB651" i="5"/>
  <c r="S651" i="5"/>
  <c r="S698" i="5"/>
  <c r="S716" i="5"/>
  <c r="AB716" i="5"/>
  <c r="S746" i="5"/>
  <c r="S955" i="5"/>
  <c r="S962" i="5"/>
  <c r="H508" i="5"/>
  <c r="H540" i="5"/>
  <c r="AB559" i="5"/>
  <c r="R614" i="5"/>
  <c r="AB619" i="5"/>
  <c r="S619" i="5"/>
  <c r="S762" i="5"/>
  <c r="S813" i="5"/>
  <c r="AB403" i="5"/>
  <c r="AB411" i="5"/>
  <c r="AB419" i="5"/>
  <c r="AB427" i="5"/>
  <c r="AB428" i="5"/>
  <c r="AB436" i="5"/>
  <c r="AB443" i="5"/>
  <c r="AB444" i="5"/>
  <c r="J476" i="5"/>
  <c r="R508" i="5"/>
  <c r="R540" i="5"/>
  <c r="F572" i="5"/>
  <c r="R572" i="5"/>
  <c r="AB635" i="5"/>
  <c r="S635" i="5"/>
  <c r="R654" i="5"/>
  <c r="S821" i="5"/>
  <c r="F1059" i="5"/>
  <c r="J652" i="5"/>
  <c r="R772" i="5"/>
  <c r="AB891" i="5"/>
  <c r="S900" i="5"/>
  <c r="F1038" i="5"/>
  <c r="H1043" i="5"/>
  <c r="F1043" i="5"/>
  <c r="S1265" i="5"/>
  <c r="J612" i="5"/>
  <c r="R652" i="5"/>
  <c r="H662" i="5"/>
  <c r="AB667" i="5"/>
  <c r="AB700" i="5"/>
  <c r="AB740" i="5"/>
  <c r="S828" i="5"/>
  <c r="AB828" i="5"/>
  <c r="AB852" i="5"/>
  <c r="S868" i="5"/>
  <c r="S930" i="5"/>
  <c r="J934" i="5"/>
  <c r="S1027" i="5"/>
  <c r="H1091" i="5"/>
  <c r="J1091" i="5"/>
  <c r="F1091" i="5"/>
  <c r="S770" i="5"/>
  <c r="S837" i="5"/>
  <c r="S1004" i="5"/>
  <c r="S1010" i="5"/>
  <c r="S681" i="5"/>
  <c r="F700" i="5"/>
  <c r="S743" i="5"/>
  <c r="S796" i="5"/>
  <c r="S820" i="5"/>
  <c r="AB820" i="5"/>
  <c r="S857" i="5"/>
  <c r="S874" i="5"/>
  <c r="AB947" i="5"/>
  <c r="S947" i="5"/>
  <c r="F951" i="5"/>
  <c r="S954" i="5"/>
  <c r="H1027" i="5"/>
  <c r="S1087" i="5"/>
  <c r="S1108" i="5"/>
  <c r="J1147" i="5"/>
  <c r="F1147" i="5"/>
  <c r="AB452" i="5"/>
  <c r="J710" i="5"/>
  <c r="I748" i="5"/>
  <c r="S772" i="5"/>
  <c r="R774" i="5"/>
  <c r="S809" i="5"/>
  <c r="S843" i="5"/>
  <c r="S851" i="5"/>
  <c r="S866" i="5"/>
  <c r="S871" i="5"/>
  <c r="J894" i="5"/>
  <c r="AB1027" i="5"/>
  <c r="S625" i="5"/>
  <c r="S643" i="5"/>
  <c r="S653" i="5"/>
  <c r="AB675" i="5"/>
  <c r="S689" i="5"/>
  <c r="I700" i="5"/>
  <c r="S780" i="5"/>
  <c r="S834" i="5"/>
  <c r="F862" i="5"/>
  <c r="AB883" i="5"/>
  <c r="F910" i="5"/>
  <c r="J995" i="5"/>
  <c r="H995" i="5"/>
  <c r="S1002" i="5"/>
  <c r="S1100" i="5"/>
  <c r="S1169" i="5"/>
  <c r="F630" i="5"/>
  <c r="F652" i="5"/>
  <c r="S697" i="5"/>
  <c r="J700" i="5"/>
  <c r="F772" i="5"/>
  <c r="R788" i="5"/>
  <c r="I788" i="5"/>
  <c r="S804" i="5"/>
  <c r="J820" i="5"/>
  <c r="F820" i="5"/>
  <c r="F926" i="5"/>
  <c r="S1043" i="5"/>
  <c r="S1059" i="5"/>
  <c r="S1114" i="5"/>
  <c r="AB900" i="5"/>
  <c r="AB932" i="5"/>
  <c r="AB963" i="5"/>
  <c r="S986" i="5"/>
  <c r="AB995" i="5"/>
  <c r="H1011" i="5"/>
  <c r="S1035" i="5"/>
  <c r="S1060" i="5"/>
  <c r="S1066" i="5"/>
  <c r="S1083" i="5"/>
  <c r="S1122" i="5"/>
  <c r="S1123" i="5"/>
  <c r="S1172" i="5"/>
  <c r="S1173" i="5"/>
  <c r="S1180" i="5"/>
  <c r="S1181" i="5"/>
  <c r="S1185" i="5"/>
  <c r="S1202" i="5"/>
  <c r="S1205" i="5"/>
  <c r="S883" i="5"/>
  <c r="S939" i="5"/>
  <c r="AB979" i="5"/>
  <c r="J1031" i="5"/>
  <c r="S1051" i="5"/>
  <c r="J1083" i="5"/>
  <c r="I1107" i="5"/>
  <c r="AB1123" i="5"/>
  <c r="S1165" i="5"/>
  <c r="AB1035" i="5"/>
  <c r="AB1083" i="5"/>
  <c r="S1124" i="5"/>
  <c r="S1201" i="5"/>
  <c r="S1221" i="5"/>
  <c r="AB1260" i="5"/>
  <c r="AB1487" i="5"/>
  <c r="S1521" i="5"/>
  <c r="S1828" i="5"/>
  <c r="AB1051" i="5"/>
  <c r="S1067" i="5"/>
  <c r="S1075" i="5"/>
  <c r="S1188" i="5"/>
  <c r="S850" i="5"/>
  <c r="S867" i="5"/>
  <c r="S921" i="5"/>
  <c r="AB923" i="5"/>
  <c r="S970" i="5"/>
  <c r="S980" i="5"/>
  <c r="S994" i="5"/>
  <c r="AB1011" i="5"/>
  <c r="S1018" i="5"/>
  <c r="S1058" i="5"/>
  <c r="S1068" i="5"/>
  <c r="S1116" i="5"/>
  <c r="S1036" i="5"/>
  <c r="S1106" i="5"/>
  <c r="S1130" i="5"/>
  <c r="S1151" i="5"/>
  <c r="S1177" i="5"/>
  <c r="S1197" i="5"/>
  <c r="AB1204" i="5"/>
  <c r="S1229" i="5"/>
  <c r="S1443" i="5"/>
  <c r="S1354" i="5"/>
  <c r="S1548" i="5"/>
  <c r="S1724" i="5"/>
  <c r="AB1091" i="5"/>
  <c r="AB1196" i="5"/>
  <c r="S1210" i="5"/>
  <c r="AB1236" i="5"/>
  <c r="S1242" i="5"/>
  <c r="S1411" i="5"/>
  <c r="F1422" i="5"/>
  <c r="S1450" i="5"/>
  <c r="S1225" i="5"/>
  <c r="S1258" i="5"/>
  <c r="S1394" i="5"/>
  <c r="S1467" i="5"/>
  <c r="S1234" i="5"/>
  <c r="S1241" i="5"/>
  <c r="S1261" i="5"/>
  <c r="S1298" i="5"/>
  <c r="S1330" i="5"/>
  <c r="S1403" i="5"/>
  <c r="S1572" i="5"/>
  <c r="AB1099" i="5"/>
  <c r="S1204" i="5"/>
  <c r="S1268" i="5"/>
  <c r="S1290" i="5"/>
  <c r="S1293" i="5"/>
  <c r="S1325" i="5"/>
  <c r="AB1356" i="5"/>
  <c r="S1356" i="5"/>
  <c r="S1541" i="5"/>
  <c r="S1676" i="5"/>
  <c r="S1207" i="5"/>
  <c r="S1220" i="5"/>
  <c r="S1271" i="5"/>
  <c r="S1317" i="5"/>
  <c r="AB1324" i="5"/>
  <c r="J1451" i="5"/>
  <c r="S1580" i="5"/>
  <c r="J1748" i="5"/>
  <c r="S1777" i="5"/>
  <c r="S1803" i="5"/>
  <c r="AB1284" i="5"/>
  <c r="AB1316" i="5"/>
  <c r="S1692" i="5"/>
  <c r="AB1724" i="5"/>
  <c r="AB1451" i="5"/>
  <c r="S1612" i="5"/>
  <c r="S1339" i="5"/>
  <c r="F1380" i="5"/>
  <c r="I1468" i="5"/>
  <c r="S1481" i="5"/>
  <c r="H1491" i="5"/>
  <c r="S1499" i="5"/>
  <c r="S1523" i="5"/>
  <c r="S1529" i="5"/>
  <c r="S1652" i="5"/>
  <c r="S1740" i="5"/>
  <c r="S1805" i="5"/>
  <c r="S1237" i="5"/>
  <c r="S1245" i="5"/>
  <c r="S1260" i="5"/>
  <c r="S1292" i="5"/>
  <c r="S1297" i="5"/>
  <c r="S1322" i="5"/>
  <c r="S1324" i="5"/>
  <c r="S1329" i="5"/>
  <c r="S1338" i="5"/>
  <c r="F1364" i="5"/>
  <c r="S1396" i="5"/>
  <c r="S1445" i="5"/>
  <c r="I1491" i="5"/>
  <c r="AB1499" i="5"/>
  <c r="AB1635" i="5"/>
  <c r="S1635" i="5"/>
  <c r="S1708" i="5"/>
  <c r="S1786" i="5"/>
  <c r="S1267" i="5"/>
  <c r="S1299" i="5"/>
  <c r="S1331" i="5"/>
  <c r="S1380" i="5"/>
  <c r="S1425" i="5"/>
  <c r="S1433" i="5"/>
  <c r="S1449" i="5"/>
  <c r="S1459" i="5"/>
  <c r="S1461" i="5"/>
  <c r="S1604" i="5"/>
  <c r="AB1684" i="5"/>
  <c r="F1684" i="5"/>
  <c r="I1916" i="5"/>
  <c r="S1282" i="5"/>
  <c r="S1314" i="5"/>
  <c r="S1493" i="5"/>
  <c r="S1732" i="5"/>
  <c r="S1811" i="5"/>
  <c r="AB1692" i="5"/>
  <c r="S1829" i="5"/>
  <c r="S1946" i="5"/>
  <c r="S1753" i="5"/>
  <c r="S2108" i="5"/>
  <c r="S2052" i="5"/>
  <c r="S1668" i="5"/>
  <c r="S1683" i="5"/>
  <c r="AB1827" i="5"/>
  <c r="S1827" i="5"/>
  <c r="S1858" i="5"/>
  <c r="S1866" i="5"/>
  <c r="S1890" i="5"/>
  <c r="S1636" i="5"/>
  <c r="S1651" i="5"/>
  <c r="AB1659" i="5"/>
  <c r="S1707" i="5"/>
  <c r="S1723" i="5"/>
  <c r="S1737" i="5"/>
  <c r="S1739" i="5"/>
  <c r="S1757" i="5"/>
  <c r="S1818" i="5"/>
  <c r="F1844" i="5"/>
  <c r="S1620" i="5"/>
  <c r="S1691" i="5"/>
  <c r="S1731" i="5"/>
  <c r="S1755" i="5"/>
  <c r="S1771" i="5"/>
  <c r="S1787" i="5"/>
  <c r="S1802" i="5"/>
  <c r="S1810" i="5"/>
  <c r="R1844" i="5"/>
  <c r="S1882" i="5"/>
  <c r="S1906" i="5"/>
  <c r="S1978" i="5"/>
  <c r="S2242" i="5"/>
  <c r="S1851" i="5"/>
  <c r="AB1891" i="5"/>
  <c r="AB2091" i="5"/>
  <c r="S2050" i="5"/>
  <c r="S2164" i="5"/>
  <c r="S1995" i="5"/>
  <c r="S2002" i="5"/>
  <c r="S2234" i="5"/>
  <c r="AB1899" i="5"/>
  <c r="S1955" i="5"/>
  <c r="S1971" i="5"/>
  <c r="F2004" i="5"/>
  <c r="S2092" i="5"/>
  <c r="S1875" i="5"/>
  <c r="S1915" i="5"/>
  <c r="S2003" i="5"/>
  <c r="S2027" i="5"/>
  <c r="S2042" i="5"/>
  <c r="S2244" i="5"/>
  <c r="AB1883" i="5"/>
  <c r="S1947" i="5"/>
  <c r="S1990" i="5"/>
  <c r="R2126" i="5"/>
  <c r="S2156" i="5"/>
  <c r="S2124" i="5"/>
  <c r="S2011" i="5"/>
  <c r="S2125" i="5"/>
  <c r="S2346" i="5"/>
  <c r="AB2035" i="5"/>
  <c r="S2153" i="5"/>
  <c r="S2228" i="5"/>
  <c r="S2491" i="5"/>
  <c r="S2194" i="5"/>
  <c r="S2202" i="5"/>
  <c r="S2210" i="5"/>
  <c r="S2307" i="5"/>
  <c r="S2180" i="5"/>
  <c r="S2187" i="5"/>
  <c r="S2226" i="5"/>
  <c r="I2303" i="5"/>
  <c r="S2315" i="5"/>
  <c r="S2322" i="5"/>
  <c r="S2283" i="5"/>
  <c r="S2300" i="5"/>
  <c r="S2309" i="5"/>
  <c r="S2338" i="5"/>
  <c r="R2367" i="5"/>
  <c r="S2381" i="5"/>
  <c r="S2442" i="5"/>
  <c r="R2494" i="5"/>
  <c r="S2349" i="5"/>
  <c r="S2395" i="5"/>
  <c r="S2339" i="5"/>
  <c r="S2474" i="5"/>
  <c r="S2403" i="5"/>
  <c r="S2458" i="5"/>
  <c r="F19" i="6"/>
  <c r="AB412" i="5"/>
  <c r="J351" i="5"/>
  <c r="H351" i="5"/>
  <c r="R470" i="5"/>
  <c r="R499" i="5"/>
  <c r="J499" i="5"/>
  <c r="I499" i="5"/>
  <c r="H499" i="5"/>
  <c r="R531" i="5"/>
  <c r="J531" i="5"/>
  <c r="H531" i="5"/>
  <c r="F531" i="5"/>
  <c r="J356" i="5"/>
  <c r="F363" i="5"/>
  <c r="R399" i="5"/>
  <c r="I478" i="5"/>
  <c r="H478" i="5"/>
  <c r="R478" i="5"/>
  <c r="J478" i="5"/>
  <c r="F478" i="5"/>
  <c r="J380" i="5"/>
  <c r="I510" i="5"/>
  <c r="H510" i="5"/>
  <c r="R510" i="5"/>
  <c r="J510" i="5"/>
  <c r="F510" i="5"/>
  <c r="H542" i="5"/>
  <c r="F356" i="5"/>
  <c r="R363" i="5"/>
  <c r="J363" i="5"/>
  <c r="H363" i="5"/>
  <c r="I526" i="5"/>
  <c r="R526" i="5"/>
  <c r="J526" i="5"/>
  <c r="F526" i="5"/>
  <c r="J404" i="5"/>
  <c r="J428" i="5"/>
  <c r="J444" i="5"/>
  <c r="F476" i="5"/>
  <c r="F508" i="5"/>
  <c r="F540" i="5"/>
  <c r="AB572" i="5"/>
  <c r="AB596" i="5"/>
  <c r="AB483" i="5"/>
  <c r="I484" i="5"/>
  <c r="AB499" i="5"/>
  <c r="I500" i="5"/>
  <c r="AB515" i="5"/>
  <c r="I516" i="5"/>
  <c r="AB531" i="5"/>
  <c r="I532" i="5"/>
  <c r="J550" i="5"/>
  <c r="I550" i="5"/>
  <c r="H550" i="5"/>
  <c r="J566" i="5"/>
  <c r="I566" i="5"/>
  <c r="H566" i="5"/>
  <c r="R479" i="5"/>
  <c r="J479" i="5"/>
  <c r="H503" i="5"/>
  <c r="R527" i="5"/>
  <c r="AB580" i="5"/>
  <c r="R455" i="5"/>
  <c r="H468" i="5"/>
  <c r="AB484" i="5"/>
  <c r="AB500" i="5"/>
  <c r="AB516" i="5"/>
  <c r="AB532" i="5"/>
  <c r="AB548" i="5"/>
  <c r="J551" i="5"/>
  <c r="F558" i="5"/>
  <c r="I468" i="5"/>
  <c r="F484" i="5"/>
  <c r="F500" i="5"/>
  <c r="R507" i="5"/>
  <c r="J507" i="5"/>
  <c r="F516" i="5"/>
  <c r="F532" i="5"/>
  <c r="R539" i="5"/>
  <c r="J539" i="5"/>
  <c r="AB569" i="5"/>
  <c r="AB588" i="5"/>
  <c r="F590" i="5"/>
  <c r="H686" i="5"/>
  <c r="R686" i="5"/>
  <c r="J686" i="5"/>
  <c r="I686" i="5"/>
  <c r="F686" i="5"/>
  <c r="J468" i="5"/>
  <c r="AB475" i="5"/>
  <c r="I476" i="5"/>
  <c r="F479" i="5"/>
  <c r="AB491" i="5"/>
  <c r="AB507" i="5"/>
  <c r="I508" i="5"/>
  <c r="F511" i="5"/>
  <c r="AB523" i="5"/>
  <c r="AB539" i="5"/>
  <c r="I540" i="5"/>
  <c r="F550" i="5"/>
  <c r="R468" i="5"/>
  <c r="H484" i="5"/>
  <c r="H500" i="5"/>
  <c r="J503" i="5"/>
  <c r="S564" i="5"/>
  <c r="AB564" i="5"/>
  <c r="R590" i="5"/>
  <c r="J590" i="5"/>
  <c r="I590" i="5"/>
  <c r="H590" i="5"/>
  <c r="AB476" i="5"/>
  <c r="J484" i="5"/>
  <c r="AB487" i="5"/>
  <c r="AB492" i="5"/>
  <c r="J500" i="5"/>
  <c r="AB508" i="5"/>
  <c r="J516" i="5"/>
  <c r="AB524" i="5"/>
  <c r="J532" i="5"/>
  <c r="AB540" i="5"/>
  <c r="J558" i="5"/>
  <c r="I558" i="5"/>
  <c r="H558" i="5"/>
  <c r="H702" i="5"/>
  <c r="R702" i="5"/>
  <c r="J702" i="5"/>
  <c r="I702" i="5"/>
  <c r="F702" i="5"/>
  <c r="H572" i="5"/>
  <c r="AB604" i="5"/>
  <c r="H612" i="5"/>
  <c r="AB612" i="5"/>
  <c r="S618" i="5"/>
  <c r="H620" i="5"/>
  <c r="AB620" i="5"/>
  <c r="S626" i="5"/>
  <c r="H628" i="5"/>
  <c r="AB628" i="5"/>
  <c r="S634" i="5"/>
  <c r="H636" i="5"/>
  <c r="AB636" i="5"/>
  <c r="S642" i="5"/>
  <c r="AB644" i="5"/>
  <c r="S650" i="5"/>
  <c r="H652" i="5"/>
  <c r="AB652" i="5"/>
  <c r="S658" i="5"/>
  <c r="H660" i="5"/>
  <c r="AB660" i="5"/>
  <c r="S666" i="5"/>
  <c r="AB668" i="5"/>
  <c r="S674" i="5"/>
  <c r="AB676" i="5"/>
  <c r="AB691" i="5"/>
  <c r="J707" i="5"/>
  <c r="I707" i="5"/>
  <c r="F707" i="5"/>
  <c r="S715" i="5"/>
  <c r="H726" i="5"/>
  <c r="R726" i="5"/>
  <c r="S731" i="5"/>
  <c r="J739" i="5"/>
  <c r="I739" i="5"/>
  <c r="F739" i="5"/>
  <c r="H742" i="5"/>
  <c r="R742" i="5"/>
  <c r="S747" i="5"/>
  <c r="S757" i="5"/>
  <c r="J771" i="5"/>
  <c r="I771" i="5"/>
  <c r="H771" i="5"/>
  <c r="F771" i="5"/>
  <c r="I548" i="5"/>
  <c r="I572" i="5"/>
  <c r="I612" i="5"/>
  <c r="I620" i="5"/>
  <c r="I628" i="5"/>
  <c r="I636" i="5"/>
  <c r="I652" i="5"/>
  <c r="I660" i="5"/>
  <c r="S683" i="5"/>
  <c r="F691" i="5"/>
  <c r="S693" i="5"/>
  <c r="S699" i="5"/>
  <c r="S749" i="5"/>
  <c r="S769" i="5"/>
  <c r="S775" i="5"/>
  <c r="S785" i="5"/>
  <c r="R803" i="5"/>
  <c r="J803" i="5"/>
  <c r="I803" i="5"/>
  <c r="H803" i="5"/>
  <c r="F803" i="5"/>
  <c r="J827" i="5"/>
  <c r="I827" i="5"/>
  <c r="R827" i="5"/>
  <c r="H827" i="5"/>
  <c r="F827" i="5"/>
  <c r="J660" i="5"/>
  <c r="S661" i="5"/>
  <c r="S665" i="5"/>
  <c r="S669" i="5"/>
  <c r="S673" i="5"/>
  <c r="S677" i="5"/>
  <c r="J683" i="5"/>
  <c r="I683" i="5"/>
  <c r="J699" i="5"/>
  <c r="I699" i="5"/>
  <c r="AB715" i="5"/>
  <c r="AB731" i="5"/>
  <c r="R732" i="5"/>
  <c r="H732" i="5"/>
  <c r="F740" i="5"/>
  <c r="AB747" i="5"/>
  <c r="R748" i="5"/>
  <c r="H748" i="5"/>
  <c r="F745" i="5"/>
  <c r="J745" i="5"/>
  <c r="S753" i="5"/>
  <c r="AB755" i="5"/>
  <c r="S763" i="5"/>
  <c r="AB763" i="5"/>
  <c r="S773" i="5"/>
  <c r="S779" i="5"/>
  <c r="AB779" i="5"/>
  <c r="S789" i="5"/>
  <c r="R795" i="5"/>
  <c r="J795" i="5"/>
  <c r="I795" i="5"/>
  <c r="H795" i="5"/>
  <c r="F795" i="5"/>
  <c r="S604" i="5"/>
  <c r="H606" i="5"/>
  <c r="S612" i="5"/>
  <c r="H614" i="5"/>
  <c r="S620" i="5"/>
  <c r="S628" i="5"/>
  <c r="H630" i="5"/>
  <c r="S636" i="5"/>
  <c r="H638" i="5"/>
  <c r="S644" i="5"/>
  <c r="S652" i="5"/>
  <c r="H654" i="5"/>
  <c r="S660" i="5"/>
  <c r="S668" i="5"/>
  <c r="S676" i="5"/>
  <c r="AB683" i="5"/>
  <c r="H697" i="5"/>
  <c r="AB699" i="5"/>
  <c r="S707" i="5"/>
  <c r="J715" i="5"/>
  <c r="I715" i="5"/>
  <c r="F715" i="5"/>
  <c r="S723" i="5"/>
  <c r="J731" i="5"/>
  <c r="I731" i="5"/>
  <c r="F731" i="5"/>
  <c r="H734" i="5"/>
  <c r="R734" i="5"/>
  <c r="S739" i="5"/>
  <c r="J779" i="5"/>
  <c r="I779" i="5"/>
  <c r="H779" i="5"/>
  <c r="F779" i="5"/>
  <c r="S801" i="5"/>
  <c r="I606" i="5"/>
  <c r="I614" i="5"/>
  <c r="I630" i="5"/>
  <c r="I638" i="5"/>
  <c r="F683" i="5"/>
  <c r="S685" i="5"/>
  <c r="S691" i="5"/>
  <c r="F699" i="5"/>
  <c r="S701" i="5"/>
  <c r="S709" i="5"/>
  <c r="S725" i="5"/>
  <c r="J726" i="5"/>
  <c r="AB737" i="5"/>
  <c r="S741" i="5"/>
  <c r="J742" i="5"/>
  <c r="S761" i="5"/>
  <c r="S777" i="5"/>
  <c r="S793" i="5"/>
  <c r="S797" i="5"/>
  <c r="J606" i="5"/>
  <c r="J614" i="5"/>
  <c r="J630" i="5"/>
  <c r="J691" i="5"/>
  <c r="I691" i="5"/>
  <c r="AB707" i="5"/>
  <c r="AB723" i="5"/>
  <c r="AB739" i="5"/>
  <c r="R740" i="5"/>
  <c r="H740" i="5"/>
  <c r="J806" i="5"/>
  <c r="I806" i="5"/>
  <c r="H806" i="5"/>
  <c r="S755" i="5"/>
  <c r="S765" i="5"/>
  <c r="S771" i="5"/>
  <c r="AB771" i="5"/>
  <c r="S781" i="5"/>
  <c r="S787" i="5"/>
  <c r="AB787" i="5"/>
  <c r="H822" i="5"/>
  <c r="J919" i="5"/>
  <c r="R782" i="5"/>
  <c r="R790" i="5"/>
  <c r="H807" i="5"/>
  <c r="S811" i="5"/>
  <c r="H820" i="5"/>
  <c r="AB860" i="5"/>
  <c r="S877" i="5"/>
  <c r="S1093" i="5"/>
  <c r="AB756" i="5"/>
  <c r="AB764" i="5"/>
  <c r="H772" i="5"/>
  <c r="AB772" i="5"/>
  <c r="H780" i="5"/>
  <c r="AB780" i="5"/>
  <c r="H788" i="5"/>
  <c r="AB788" i="5"/>
  <c r="AB796" i="5"/>
  <c r="AB804" i="5"/>
  <c r="S819" i="5"/>
  <c r="J851" i="5"/>
  <c r="S865" i="5"/>
  <c r="AB868" i="5"/>
  <c r="AB876" i="5"/>
  <c r="S893" i="5"/>
  <c r="AB924" i="5"/>
  <c r="S929" i="5"/>
  <c r="S953" i="5"/>
  <c r="S1045" i="5"/>
  <c r="J819" i="5"/>
  <c r="AB884" i="5"/>
  <c r="AB892" i="5"/>
  <c r="S989" i="5"/>
  <c r="J772" i="5"/>
  <c r="J780" i="5"/>
  <c r="J788" i="5"/>
  <c r="AB795" i="5"/>
  <c r="AB803" i="5"/>
  <c r="S805" i="5"/>
  <c r="AB811" i="5"/>
  <c r="AB819" i="5"/>
  <c r="R820" i="5"/>
  <c r="I820" i="5"/>
  <c r="S827" i="5"/>
  <c r="I830" i="5"/>
  <c r="R860" i="5"/>
  <c r="I860" i="5"/>
  <c r="H860" i="5"/>
  <c r="F860" i="5"/>
  <c r="S897" i="5"/>
  <c r="R924" i="5"/>
  <c r="J924" i="5"/>
  <c r="I924" i="5"/>
  <c r="H924" i="5"/>
  <c r="F924" i="5"/>
  <c r="S1077" i="5"/>
  <c r="F838" i="5"/>
  <c r="F846" i="5"/>
  <c r="AB980" i="5"/>
  <c r="F819" i="5"/>
  <c r="AB827" i="5"/>
  <c r="S869" i="5"/>
  <c r="AB908" i="5"/>
  <c r="I915" i="5"/>
  <c r="S1029" i="5"/>
  <c r="S1109" i="5"/>
  <c r="H819" i="5"/>
  <c r="H830" i="5"/>
  <c r="R830" i="5"/>
  <c r="AB859" i="5"/>
  <c r="S885" i="5"/>
  <c r="R887" i="5"/>
  <c r="S913" i="5"/>
  <c r="S969" i="5"/>
  <c r="S1061" i="5"/>
  <c r="I819" i="5"/>
  <c r="I838" i="5"/>
  <c r="H838" i="5"/>
  <c r="R838" i="5"/>
  <c r="I846" i="5"/>
  <c r="H846" i="5"/>
  <c r="R846" i="5"/>
  <c r="R908" i="5"/>
  <c r="J908" i="5"/>
  <c r="I908" i="5"/>
  <c r="H908" i="5"/>
  <c r="F908" i="5"/>
  <c r="R963" i="5"/>
  <c r="I963" i="5"/>
  <c r="J963" i="5"/>
  <c r="H963" i="5"/>
  <c r="F963" i="5"/>
  <c r="R975" i="5"/>
  <c r="I975" i="5"/>
  <c r="S1125" i="5"/>
  <c r="S1355" i="5"/>
  <c r="F934" i="5"/>
  <c r="R998" i="5"/>
  <c r="J998" i="5"/>
  <c r="I998" i="5"/>
  <c r="H998" i="5"/>
  <c r="F998" i="5"/>
  <c r="AB1004" i="5"/>
  <c r="AB1020" i="5"/>
  <c r="S1143" i="5"/>
  <c r="J1156" i="5"/>
  <c r="I1156" i="5"/>
  <c r="H1156" i="5"/>
  <c r="F1156" i="5"/>
  <c r="R1156" i="5"/>
  <c r="R862" i="5"/>
  <c r="I862" i="5"/>
  <c r="R878" i="5"/>
  <c r="I878" i="5"/>
  <c r="R894" i="5"/>
  <c r="I894" i="5"/>
  <c r="R910" i="5"/>
  <c r="I910" i="5"/>
  <c r="R926" i="5"/>
  <c r="I926" i="5"/>
  <c r="R943" i="5"/>
  <c r="AB1188" i="5"/>
  <c r="J1212" i="5"/>
  <c r="I1212" i="5"/>
  <c r="R1212" i="5"/>
  <c r="H1212" i="5"/>
  <c r="F1212" i="5"/>
  <c r="S901" i="5"/>
  <c r="S917" i="5"/>
  <c r="AB921" i="5"/>
  <c r="AB996" i="5"/>
  <c r="S1013" i="5"/>
  <c r="F1135" i="5"/>
  <c r="H1135" i="5"/>
  <c r="J1172" i="5"/>
  <c r="I1172" i="5"/>
  <c r="R1172" i="5"/>
  <c r="H1172" i="5"/>
  <c r="F1172" i="5"/>
  <c r="AB1180" i="5"/>
  <c r="J1220" i="5"/>
  <c r="I1220" i="5"/>
  <c r="H1220" i="5"/>
  <c r="F1220" i="5"/>
  <c r="R1220" i="5"/>
  <c r="H1227" i="5"/>
  <c r="J1227" i="5"/>
  <c r="I1227" i="5"/>
  <c r="F1227" i="5"/>
  <c r="R1227" i="5"/>
  <c r="I1513" i="5"/>
  <c r="S945" i="5"/>
  <c r="AB1036" i="5"/>
  <c r="AB1052" i="5"/>
  <c r="AB1068" i="5"/>
  <c r="AB1084" i="5"/>
  <c r="J1089" i="5"/>
  <c r="AB1100" i="5"/>
  <c r="AB1116" i="5"/>
  <c r="J1199" i="5"/>
  <c r="S1418" i="5"/>
  <c r="R934" i="5"/>
  <c r="I934" i="5"/>
  <c r="S965" i="5"/>
  <c r="R966" i="5"/>
  <c r="J966" i="5"/>
  <c r="I966" i="5"/>
  <c r="F966" i="5"/>
  <c r="R982" i="5"/>
  <c r="AB988" i="5"/>
  <c r="AB1012" i="5"/>
  <c r="AB1132" i="5"/>
  <c r="S1468" i="5"/>
  <c r="AB1350" i="5"/>
  <c r="J990" i="5"/>
  <c r="J1022" i="5"/>
  <c r="R1038" i="5"/>
  <c r="J1038" i="5"/>
  <c r="I1038" i="5"/>
  <c r="F1046" i="5"/>
  <c r="R1054" i="5"/>
  <c r="R1070" i="5"/>
  <c r="J1070" i="5"/>
  <c r="I1070" i="5"/>
  <c r="F1078" i="5"/>
  <c r="F1094" i="5"/>
  <c r="R1102" i="5"/>
  <c r="J1102" i="5"/>
  <c r="I1102" i="5"/>
  <c r="J1139" i="5"/>
  <c r="I1139" i="5"/>
  <c r="H1139" i="5"/>
  <c r="F1139" i="5"/>
  <c r="I1148" i="5"/>
  <c r="J1148" i="5"/>
  <c r="H1148" i="5"/>
  <c r="F1148" i="5"/>
  <c r="AB1187" i="5"/>
  <c r="S1187" i="5"/>
  <c r="S1194" i="5"/>
  <c r="H1219" i="5"/>
  <c r="R1219" i="5"/>
  <c r="J1219" i="5"/>
  <c r="I1219" i="5"/>
  <c r="AB1244" i="5"/>
  <c r="AB1252" i="5"/>
  <c r="S1413" i="5"/>
  <c r="S985" i="5"/>
  <c r="S1001" i="5"/>
  <c r="S1017" i="5"/>
  <c r="S1033" i="5"/>
  <c r="S1049" i="5"/>
  <c r="S1065" i="5"/>
  <c r="S1081" i="5"/>
  <c r="S1097" i="5"/>
  <c r="S1113" i="5"/>
  <c r="S1129" i="5"/>
  <c r="S1132" i="5"/>
  <c r="S1146" i="5"/>
  <c r="R1342" i="5"/>
  <c r="I1342" i="5"/>
  <c r="H1342" i="5"/>
  <c r="F1342" i="5"/>
  <c r="AB1156" i="5"/>
  <c r="AB1220" i="5"/>
  <c r="R1276" i="5"/>
  <c r="J1276" i="5"/>
  <c r="I1276" i="5"/>
  <c r="F1276" i="5"/>
  <c r="R1284" i="5"/>
  <c r="J1284" i="5"/>
  <c r="I1284" i="5"/>
  <c r="F1284" i="5"/>
  <c r="R1316" i="5"/>
  <c r="J1316" i="5"/>
  <c r="I1316" i="5"/>
  <c r="F1316" i="5"/>
  <c r="R1324" i="5"/>
  <c r="J1324" i="5"/>
  <c r="I1324" i="5"/>
  <c r="F1324" i="5"/>
  <c r="R1332" i="5"/>
  <c r="J1332" i="5"/>
  <c r="I1332" i="5"/>
  <c r="F1332" i="5"/>
  <c r="AB1388" i="5"/>
  <c r="AB1494" i="5"/>
  <c r="AB1028" i="5"/>
  <c r="AB1044" i="5"/>
  <c r="AB1060" i="5"/>
  <c r="AB1076" i="5"/>
  <c r="AB1092" i="5"/>
  <c r="AB1108" i="5"/>
  <c r="AB1124" i="5"/>
  <c r="AB1139" i="5"/>
  <c r="AB1148" i="5"/>
  <c r="S1215" i="5"/>
  <c r="J1236" i="5"/>
  <c r="I1236" i="5"/>
  <c r="R1236" i="5"/>
  <c r="F1236" i="5"/>
  <c r="AB1251" i="5"/>
  <c r="S1251" i="5"/>
  <c r="J1252" i="5"/>
  <c r="I1252" i="5"/>
  <c r="H1252" i="5"/>
  <c r="F1252" i="5"/>
  <c r="R1620" i="5"/>
  <c r="J1620" i="5"/>
  <c r="R1046" i="5"/>
  <c r="J1046" i="5"/>
  <c r="I1046" i="5"/>
  <c r="R1078" i="5"/>
  <c r="J1078" i="5"/>
  <c r="I1078" i="5"/>
  <c r="R1094" i="5"/>
  <c r="J1094" i="5"/>
  <c r="I1094" i="5"/>
  <c r="R1110" i="5"/>
  <c r="R1126" i="5"/>
  <c r="J1126" i="5"/>
  <c r="I1126" i="5"/>
  <c r="I1151" i="5"/>
  <c r="AB1155" i="5"/>
  <c r="S1155" i="5"/>
  <c r="S1162" i="5"/>
  <c r="H1187" i="5"/>
  <c r="R1187" i="5"/>
  <c r="J1187" i="5"/>
  <c r="I1187" i="5"/>
  <c r="AB1219" i="5"/>
  <c r="S1219" i="5"/>
  <c r="S1226" i="5"/>
  <c r="S1247" i="5"/>
  <c r="S1357" i="5"/>
  <c r="I1363" i="5"/>
  <c r="H1363" i="5"/>
  <c r="F1363" i="5"/>
  <c r="AB1387" i="5"/>
  <c r="S1387" i="5"/>
  <c r="R1396" i="5"/>
  <c r="J1396" i="5"/>
  <c r="S1402" i="5"/>
  <c r="J1478" i="5"/>
  <c r="I1478" i="5"/>
  <c r="F1478" i="5"/>
  <c r="J1518" i="5"/>
  <c r="I1518" i="5"/>
  <c r="H1518" i="5"/>
  <c r="I995" i="5"/>
  <c r="I1011" i="5"/>
  <c r="I1027" i="5"/>
  <c r="I1043" i="5"/>
  <c r="I1059" i="5"/>
  <c r="I1071" i="5"/>
  <c r="I1083" i="5"/>
  <c r="I1091" i="5"/>
  <c r="I1111" i="5"/>
  <c r="I1147" i="5"/>
  <c r="AB1163" i="5"/>
  <c r="AB1195" i="5"/>
  <c r="F1214" i="5"/>
  <c r="AB1227" i="5"/>
  <c r="AB1259" i="5"/>
  <c r="AB1267" i="5"/>
  <c r="AB1275" i="5"/>
  <c r="AB1283" i="5"/>
  <c r="AB1287" i="5"/>
  <c r="AB1291" i="5"/>
  <c r="AB1299" i="5"/>
  <c r="AB1307" i="5"/>
  <c r="AB1315" i="5"/>
  <c r="AB1323" i="5"/>
  <c r="AB1331" i="5"/>
  <c r="S1377" i="5"/>
  <c r="I1387" i="5"/>
  <c r="H1387" i="5"/>
  <c r="R1387" i="5"/>
  <c r="F1396" i="5"/>
  <c r="R1531" i="5"/>
  <c r="I1531" i="5"/>
  <c r="H1531" i="5"/>
  <c r="J1531" i="5"/>
  <c r="R995" i="5"/>
  <c r="R1011" i="5"/>
  <c r="R1027" i="5"/>
  <c r="R1043" i="5"/>
  <c r="R1059" i="5"/>
  <c r="R1083" i="5"/>
  <c r="R1091" i="5"/>
  <c r="R1111" i="5"/>
  <c r="R1119" i="5"/>
  <c r="AB1171" i="5"/>
  <c r="S1191" i="5"/>
  <c r="AB1203" i="5"/>
  <c r="H1214" i="5"/>
  <c r="S1223" i="5"/>
  <c r="AB1235" i="5"/>
  <c r="AB1339" i="5"/>
  <c r="I1355" i="5"/>
  <c r="H1355" i="5"/>
  <c r="R1355" i="5"/>
  <c r="AB1363" i="5"/>
  <c r="R1364" i="5"/>
  <c r="J1364" i="5"/>
  <c r="I1379" i="5"/>
  <c r="H1379" i="5"/>
  <c r="F1379" i="5"/>
  <c r="J1395" i="5"/>
  <c r="I1396" i="5"/>
  <c r="AB1436" i="5"/>
  <c r="S1436" i="5"/>
  <c r="J1446" i="5"/>
  <c r="F1459" i="5"/>
  <c r="R1459" i="5"/>
  <c r="J1459" i="5"/>
  <c r="I1459" i="5"/>
  <c r="S1138" i="5"/>
  <c r="S1140" i="5"/>
  <c r="S1147" i="5"/>
  <c r="S1154" i="5"/>
  <c r="S1393" i="5"/>
  <c r="AB1428" i="5"/>
  <c r="S1428" i="5"/>
  <c r="S1473" i="5"/>
  <c r="F1483" i="5"/>
  <c r="R1483" i="5"/>
  <c r="I1483" i="5"/>
  <c r="H1483" i="5"/>
  <c r="J1483" i="5"/>
  <c r="S1642" i="5"/>
  <c r="F1166" i="5"/>
  <c r="AB1179" i="5"/>
  <c r="H1190" i="5"/>
  <c r="AB1211" i="5"/>
  <c r="J1214" i="5"/>
  <c r="AB1243" i="5"/>
  <c r="AB1347" i="5"/>
  <c r="J1363" i="5"/>
  <c r="H1364" i="5"/>
  <c r="AB1371" i="5"/>
  <c r="S1371" i="5"/>
  <c r="AB1420" i="5"/>
  <c r="S1420" i="5"/>
  <c r="S1434" i="5"/>
  <c r="AB1532" i="5"/>
  <c r="S1532" i="5"/>
  <c r="S1142" i="5"/>
  <c r="R1356" i="5"/>
  <c r="J1356" i="5"/>
  <c r="I1356" i="5"/>
  <c r="H1356" i="5"/>
  <c r="S1361" i="5"/>
  <c r="R1363" i="5"/>
  <c r="I1371" i="5"/>
  <c r="H1371" i="5"/>
  <c r="R1371" i="5"/>
  <c r="AB1379" i="5"/>
  <c r="R1380" i="5"/>
  <c r="J1380" i="5"/>
  <c r="S1389" i="5"/>
  <c r="I1395" i="5"/>
  <c r="H1395" i="5"/>
  <c r="F1395" i="5"/>
  <c r="S1426" i="5"/>
  <c r="S1441" i="5"/>
  <c r="AB1452" i="5"/>
  <c r="S1452" i="5"/>
  <c r="AB1500" i="5"/>
  <c r="S1500" i="5"/>
  <c r="S1506" i="5"/>
  <c r="F1518" i="5"/>
  <c r="S1634" i="5"/>
  <c r="AB1395" i="5"/>
  <c r="AB1412" i="5"/>
  <c r="S1412" i="5"/>
  <c r="S1458" i="5"/>
  <c r="F1463" i="5"/>
  <c r="H1463" i="5"/>
  <c r="S1522" i="5"/>
  <c r="H1756" i="5"/>
  <c r="R1756" i="5"/>
  <c r="F1756" i="5"/>
  <c r="S1353" i="5"/>
  <c r="S1369" i="5"/>
  <c r="S1385" i="5"/>
  <c r="S1453" i="5"/>
  <c r="S1474" i="5"/>
  <c r="J1486" i="5"/>
  <c r="I1486" i="5"/>
  <c r="H1486" i="5"/>
  <c r="R1499" i="5"/>
  <c r="I1499" i="5"/>
  <c r="H1499" i="5"/>
  <c r="S1341" i="5"/>
  <c r="AB1364" i="5"/>
  <c r="AB1380" i="5"/>
  <c r="AB1396" i="5"/>
  <c r="S1442" i="5"/>
  <c r="S1469" i="5"/>
  <c r="S1490" i="5"/>
  <c r="AB1516" i="5"/>
  <c r="S1553" i="5"/>
  <c r="S1706" i="5"/>
  <c r="R1830" i="5"/>
  <c r="I1830" i="5"/>
  <c r="J1830" i="5"/>
  <c r="F1830" i="5"/>
  <c r="S1349" i="5"/>
  <c r="S1365" i="5"/>
  <c r="S1381" i="5"/>
  <c r="S1397" i="5"/>
  <c r="AB1404" i="5"/>
  <c r="S1404" i="5"/>
  <c r="S1457" i="5"/>
  <c r="J1463" i="5"/>
  <c r="R1487" i="5"/>
  <c r="J1526" i="5"/>
  <c r="AB1555" i="5"/>
  <c r="S1555" i="5"/>
  <c r="AB1563" i="5"/>
  <c r="S1563" i="5"/>
  <c r="AB1567" i="5"/>
  <c r="S1567" i="5"/>
  <c r="AB1571" i="5"/>
  <c r="S1571" i="5"/>
  <c r="AB1579" i="5"/>
  <c r="S1579" i="5"/>
  <c r="AB1587" i="5"/>
  <c r="S1587" i="5"/>
  <c r="S1595" i="5"/>
  <c r="AB1603" i="5"/>
  <c r="S1603" i="5"/>
  <c r="S1607" i="5"/>
  <c r="AB1611" i="5"/>
  <c r="S1611" i="5"/>
  <c r="S1615" i="5"/>
  <c r="H1452" i="5"/>
  <c r="F1452" i="5"/>
  <c r="J1454" i="5"/>
  <c r="I1454" i="5"/>
  <c r="S1482" i="5"/>
  <c r="F1507" i="5"/>
  <c r="R1507" i="5"/>
  <c r="AB1508" i="5"/>
  <c r="S1514" i="5"/>
  <c r="S1626" i="5"/>
  <c r="S1698" i="5"/>
  <c r="S2470" i="5"/>
  <c r="J1414" i="5"/>
  <c r="J1422" i="5"/>
  <c r="J1430" i="5"/>
  <c r="AB1444" i="5"/>
  <c r="AB1476" i="5"/>
  <c r="AB1564" i="5"/>
  <c r="AB1580" i="5"/>
  <c r="AB1588" i="5"/>
  <c r="AB1596" i="5"/>
  <c r="AB1604" i="5"/>
  <c r="AB1612" i="5"/>
  <c r="S1666" i="5"/>
  <c r="S1674" i="5"/>
  <c r="F1419" i="5"/>
  <c r="R1419" i="5"/>
  <c r="F1427" i="5"/>
  <c r="R1427" i="5"/>
  <c r="F1435" i="5"/>
  <c r="R1435" i="5"/>
  <c r="R1452" i="5"/>
  <c r="H1468" i="5"/>
  <c r="F1468" i="5"/>
  <c r="F1491" i="5"/>
  <c r="R1491" i="5"/>
  <c r="AB1492" i="5"/>
  <c r="S1498" i="5"/>
  <c r="J1507" i="5"/>
  <c r="F1523" i="5"/>
  <c r="R1523" i="5"/>
  <c r="AB1524" i="5"/>
  <c r="S1530" i="5"/>
  <c r="AB1540" i="5"/>
  <c r="S1554" i="5"/>
  <c r="S1562" i="5"/>
  <c r="S1570" i="5"/>
  <c r="S1578" i="5"/>
  <c r="S1586" i="5"/>
  <c r="S1594" i="5"/>
  <c r="S1602" i="5"/>
  <c r="S1610" i="5"/>
  <c r="S1618" i="5"/>
  <c r="R1766" i="5"/>
  <c r="I1766" i="5"/>
  <c r="J1766" i="5"/>
  <c r="AB1403" i="5"/>
  <c r="AB1411" i="5"/>
  <c r="AB1419" i="5"/>
  <c r="AB1427" i="5"/>
  <c r="AB1435" i="5"/>
  <c r="F1451" i="5"/>
  <c r="R1451" i="5"/>
  <c r="H1454" i="5"/>
  <c r="AB1460" i="5"/>
  <c r="I1492" i="5"/>
  <c r="H1492" i="5"/>
  <c r="F1492" i="5"/>
  <c r="S1508" i="5"/>
  <c r="I1524" i="5"/>
  <c r="H1524" i="5"/>
  <c r="F1524" i="5"/>
  <c r="AB1534" i="5"/>
  <c r="F1539" i="5"/>
  <c r="R1539" i="5"/>
  <c r="AB1619" i="5"/>
  <c r="S1670" i="5"/>
  <c r="H1676" i="5"/>
  <c r="S1551" i="5"/>
  <c r="S1627" i="5"/>
  <c r="F1636" i="5"/>
  <c r="S1646" i="5"/>
  <c r="AB1727" i="5"/>
  <c r="AB1550" i="5"/>
  <c r="S1650" i="5"/>
  <c r="S1682" i="5"/>
  <c r="S1714" i="5"/>
  <c r="H1720" i="5"/>
  <c r="AB1835" i="5"/>
  <c r="S1547" i="5"/>
  <c r="F1676" i="5"/>
  <c r="R1692" i="5"/>
  <c r="J1692" i="5"/>
  <c r="H1551" i="5"/>
  <c r="S1619" i="5"/>
  <c r="AB1643" i="5"/>
  <c r="S1658" i="5"/>
  <c r="AB1675" i="5"/>
  <c r="S1690" i="5"/>
  <c r="S1722" i="5"/>
  <c r="AB1910" i="5"/>
  <c r="AB1547" i="5"/>
  <c r="AB1627" i="5"/>
  <c r="R1636" i="5"/>
  <c r="J1636" i="5"/>
  <c r="I1636" i="5"/>
  <c r="AB1726" i="5"/>
  <c r="H1891" i="5"/>
  <c r="J1891" i="5"/>
  <c r="I1891" i="5"/>
  <c r="F1891" i="5"/>
  <c r="S1730" i="5"/>
  <c r="S1873" i="5"/>
  <c r="R1790" i="5"/>
  <c r="J1790" i="5"/>
  <c r="I1790" i="5"/>
  <c r="R1798" i="5"/>
  <c r="J1798" i="5"/>
  <c r="I1798" i="5"/>
  <c r="R1806" i="5"/>
  <c r="J1806" i="5"/>
  <c r="I1806" i="5"/>
  <c r="AB1931" i="5"/>
  <c r="J1732" i="5"/>
  <c r="S1735" i="5"/>
  <c r="I1748" i="5"/>
  <c r="F1758" i="5"/>
  <c r="I1758" i="5"/>
  <c r="R1827" i="5"/>
  <c r="J1827" i="5"/>
  <c r="I1827" i="5"/>
  <c r="S19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H1790" i="5"/>
  <c r="H1798" i="5"/>
  <c r="H1806" i="5"/>
  <c r="S1738" i="5"/>
  <c r="S1746" i="5"/>
  <c r="H1758" i="5"/>
  <c r="S1820" i="5"/>
  <c r="R1883" i="5"/>
  <c r="J1883" i="5"/>
  <c r="I1883" i="5"/>
  <c r="F1883" i="5"/>
  <c r="AB1780" i="5"/>
  <c r="S1844" i="5"/>
  <c r="AB1844" i="5"/>
  <c r="S1852" i="5"/>
  <c r="AB1852" i="5"/>
  <c r="AB1755" i="5"/>
  <c r="AB1772" i="5"/>
  <c r="R1820" i="5"/>
  <c r="J1820" i="5"/>
  <c r="I1820" i="5"/>
  <c r="H1820" i="5"/>
  <c r="S1845" i="5"/>
  <c r="S1849" i="5"/>
  <c r="S1812" i="5"/>
  <c r="J1863" i="5"/>
  <c r="S1865" i="5"/>
  <c r="R1907" i="5"/>
  <c r="R1923" i="5"/>
  <c r="J1923" i="5"/>
  <c r="H1923" i="5"/>
  <c r="I1923" i="5"/>
  <c r="F1923" i="5"/>
  <c r="S1957" i="5"/>
  <c r="S2138" i="5"/>
  <c r="S1857" i="5"/>
  <c r="S1861" i="5"/>
  <c r="S1922" i="5"/>
  <c r="S2009" i="5"/>
  <c r="S1809" i="5"/>
  <c r="S1817" i="5"/>
  <c r="S1836" i="5"/>
  <c r="R1995" i="5"/>
  <c r="J1995" i="5"/>
  <c r="I1995" i="5"/>
  <c r="H1995" i="5"/>
  <c r="F1995" i="5"/>
  <c r="S2021" i="5"/>
  <c r="H2084" i="5"/>
  <c r="F2084" i="5"/>
  <c r="R1851" i="5"/>
  <c r="I1975" i="5"/>
  <c r="AB2083" i="5"/>
  <c r="S2083" i="5"/>
  <c r="S1813" i="5"/>
  <c r="S1853" i="5"/>
  <c r="H1887" i="5"/>
  <c r="F1887" i="5"/>
  <c r="J1924" i="5"/>
  <c r="H1924" i="5"/>
  <c r="F1924" i="5"/>
  <c r="S1930" i="5"/>
  <c r="S1977" i="5"/>
  <c r="R1903" i="5"/>
  <c r="H1903" i="5"/>
  <c r="S1914" i="5"/>
  <c r="S1941" i="5"/>
  <c r="I1963" i="5"/>
  <c r="H1963" i="5"/>
  <c r="F1963" i="5"/>
  <c r="S1989" i="5"/>
  <c r="J2039" i="5"/>
  <c r="S1876" i="5"/>
  <c r="S1884" i="5"/>
  <c r="S1892" i="5"/>
  <c r="S1900" i="5"/>
  <c r="J1908" i="5"/>
  <c r="J1916" i="5"/>
  <c r="S1933" i="5"/>
  <c r="J1935" i="5"/>
  <c r="S1965" i="5"/>
  <c r="I1983" i="5"/>
  <c r="H1983" i="5"/>
  <c r="S1997" i="5"/>
  <c r="R2015" i="5"/>
  <c r="S2029" i="5"/>
  <c r="R2047" i="5"/>
  <c r="I2047" i="5"/>
  <c r="S1908" i="5"/>
  <c r="S1916" i="5"/>
  <c r="S1924" i="5"/>
  <c r="AB1924" i="5"/>
  <c r="S1945" i="5"/>
  <c r="I1971" i="5"/>
  <c r="H1971" i="5"/>
  <c r="S1985" i="5"/>
  <c r="S2017" i="5"/>
  <c r="J2083" i="5"/>
  <c r="F2083" i="5"/>
  <c r="R2156" i="5"/>
  <c r="J2156" i="5"/>
  <c r="H2156" i="5"/>
  <c r="S1860" i="5"/>
  <c r="S1868" i="5"/>
  <c r="AB1908" i="5"/>
  <c r="AB1916" i="5"/>
  <c r="S1925" i="5"/>
  <c r="S1973" i="5"/>
  <c r="S2005" i="5"/>
  <c r="R2023" i="5"/>
  <c r="S2037" i="5"/>
  <c r="R2079" i="5"/>
  <c r="J2079" i="5"/>
  <c r="AB1876" i="5"/>
  <c r="F1884" i="5"/>
  <c r="AB1884" i="5"/>
  <c r="F1916" i="5"/>
  <c r="S1937" i="5"/>
  <c r="S1961" i="5"/>
  <c r="S1993" i="5"/>
  <c r="S2025" i="5"/>
  <c r="AB2148" i="5"/>
  <c r="S1949" i="5"/>
  <c r="H1967" i="5"/>
  <c r="S1981" i="5"/>
  <c r="I1999" i="5"/>
  <c r="S2013" i="5"/>
  <c r="I2031" i="5"/>
  <c r="S2045" i="5"/>
  <c r="AB2115" i="5"/>
  <c r="S2115" i="5"/>
  <c r="S2175" i="5"/>
  <c r="H1884" i="5"/>
  <c r="R1894" i="5"/>
  <c r="H1916" i="5"/>
  <c r="S1929" i="5"/>
  <c r="R1932" i="5"/>
  <c r="J1932" i="5"/>
  <c r="AB1951" i="5"/>
  <c r="S1969" i="5"/>
  <c r="R1987" i="5"/>
  <c r="J1987" i="5"/>
  <c r="I1987" i="5"/>
  <c r="S2001" i="5"/>
  <c r="H2019" i="5"/>
  <c r="S2033" i="5"/>
  <c r="S2082" i="5"/>
  <c r="J1956" i="5"/>
  <c r="J1964" i="5"/>
  <c r="J1996" i="5"/>
  <c r="J2004" i="5"/>
  <c r="J2012" i="5"/>
  <c r="S2065" i="5"/>
  <c r="R1964" i="5"/>
  <c r="R1972" i="5"/>
  <c r="R1980" i="5"/>
  <c r="R1988" i="5"/>
  <c r="R1996" i="5"/>
  <c r="S2324" i="5"/>
  <c r="S1932" i="5"/>
  <c r="S1940" i="5"/>
  <c r="S1948" i="5"/>
  <c r="S1956" i="5"/>
  <c r="S1964" i="5"/>
  <c r="S1972" i="5"/>
  <c r="S1980" i="5"/>
  <c r="S1988" i="5"/>
  <c r="S1996" i="5"/>
  <c r="S2004" i="5"/>
  <c r="S2012" i="5"/>
  <c r="S2020" i="5"/>
  <c r="S2028" i="5"/>
  <c r="S2036" i="5"/>
  <c r="S2044" i="5"/>
  <c r="S2087" i="5"/>
  <c r="S2090" i="5"/>
  <c r="S2098" i="5"/>
  <c r="S2106" i="5"/>
  <c r="S2114" i="5"/>
  <c r="S2291" i="5"/>
  <c r="AB2291" i="5"/>
  <c r="S2170" i="5"/>
  <c r="I2188" i="5"/>
  <c r="F2188" i="5"/>
  <c r="AB2286" i="5"/>
  <c r="S2053" i="5"/>
  <c r="S2061" i="5"/>
  <c r="S2069" i="5"/>
  <c r="S2077" i="5"/>
  <c r="I2087" i="5"/>
  <c r="AB2147" i="5"/>
  <c r="S2147" i="5"/>
  <c r="J2268" i="5"/>
  <c r="H2268" i="5"/>
  <c r="F2268" i="5"/>
  <c r="AB2075" i="5"/>
  <c r="AB2126" i="5"/>
  <c r="S2146" i="5"/>
  <c r="S2178" i="5"/>
  <c r="F2316" i="5"/>
  <c r="H2142" i="5"/>
  <c r="S2179" i="5"/>
  <c r="R2209" i="5"/>
  <c r="S2299" i="5"/>
  <c r="AB2299" i="5"/>
  <c r="S2085" i="5"/>
  <c r="S2093" i="5"/>
  <c r="S2101" i="5"/>
  <c r="S2109" i="5"/>
  <c r="S2117" i="5"/>
  <c r="S2122" i="5"/>
  <c r="S2139" i="5"/>
  <c r="I2142" i="5"/>
  <c r="F2150" i="5"/>
  <c r="S2154" i="5"/>
  <c r="AB2164" i="5"/>
  <c r="S2171" i="5"/>
  <c r="S2190" i="5"/>
  <c r="S2196" i="5"/>
  <c r="AB2227" i="5"/>
  <c r="S2227" i="5"/>
  <c r="R2228" i="5"/>
  <c r="J2228" i="5"/>
  <c r="I2228" i="5"/>
  <c r="R2311" i="5"/>
  <c r="J2311" i="5"/>
  <c r="H2311" i="5"/>
  <c r="AB2123" i="5"/>
  <c r="AB2124" i="5"/>
  <c r="AB2163" i="5"/>
  <c r="AB2183" i="5"/>
  <c r="H2190" i="5"/>
  <c r="S2204" i="5"/>
  <c r="S2130" i="5"/>
  <c r="AB2135" i="5"/>
  <c r="AB2140" i="5"/>
  <c r="S2162" i="5"/>
  <c r="AB2167" i="5"/>
  <c r="AB2172" i="5"/>
  <c r="S2186" i="5"/>
  <c r="I2196" i="5"/>
  <c r="H2196" i="5"/>
  <c r="J2243" i="5"/>
  <c r="I2243" i="5"/>
  <c r="H2243" i="5"/>
  <c r="S2259" i="5"/>
  <c r="AB2139" i="5"/>
  <c r="AB2179" i="5"/>
  <c r="H2203" i="5"/>
  <c r="R2203" i="5"/>
  <c r="J2203" i="5"/>
  <c r="J2204" i="5"/>
  <c r="H2204" i="5"/>
  <c r="H2223" i="5"/>
  <c r="J2223" i="5"/>
  <c r="I2239" i="5"/>
  <c r="S2276" i="5"/>
  <c r="J2185" i="5"/>
  <c r="AB2199" i="5"/>
  <c r="H2207" i="5"/>
  <c r="AB2228" i="5"/>
  <c r="AB2251" i="5"/>
  <c r="S2229" i="5"/>
  <c r="R2236" i="5"/>
  <c r="J2236" i="5"/>
  <c r="AB2231" i="5"/>
  <c r="AB2243" i="5"/>
  <c r="R2299" i="5"/>
  <c r="J2299" i="5"/>
  <c r="I2299" i="5"/>
  <c r="AB2195" i="5"/>
  <c r="AB2203" i="5"/>
  <c r="AB2219" i="5"/>
  <c r="AB2230" i="5"/>
  <c r="AB2235" i="5"/>
  <c r="AB2267" i="5"/>
  <c r="J2348" i="5"/>
  <c r="I2348" i="5"/>
  <c r="F2348" i="5"/>
  <c r="H2340" i="5"/>
  <c r="AB2366" i="5"/>
  <c r="S2271" i="5"/>
  <c r="S2284" i="5"/>
  <c r="S2319" i="5"/>
  <c r="J2374" i="5"/>
  <c r="F2374" i="5"/>
  <c r="S2411" i="5"/>
  <c r="S2237" i="5"/>
  <c r="S2245" i="5"/>
  <c r="S2253" i="5"/>
  <c r="S2261" i="5"/>
  <c r="AB2331" i="5"/>
  <c r="S2388" i="5"/>
  <c r="S2268" i="5"/>
  <c r="S2275" i="5"/>
  <c r="S2282" i="5"/>
  <c r="AB2340" i="5"/>
  <c r="S2340" i="5"/>
  <c r="R2303" i="5"/>
  <c r="H2308" i="5"/>
  <c r="S2316" i="5"/>
  <c r="H2321" i="5"/>
  <c r="I2324" i="5"/>
  <c r="S2348" i="5"/>
  <c r="AB2347" i="5"/>
  <c r="S2364" i="5"/>
  <c r="AB2364" i="5"/>
  <c r="S2375" i="5"/>
  <c r="S2358" i="5"/>
  <c r="H2366" i="5"/>
  <c r="S2394" i="5"/>
  <c r="S2372" i="5"/>
  <c r="AB2372" i="5"/>
  <c r="AB2356" i="5"/>
  <c r="S2390" i="5"/>
  <c r="H2420" i="5"/>
  <c r="S2490" i="5"/>
  <c r="S2500" i="5"/>
  <c r="I2412" i="5"/>
  <c r="S2357" i="5"/>
  <c r="H2388" i="5"/>
  <c r="I2356" i="5"/>
  <c r="F2375" i="5"/>
  <c r="R2388" i="5"/>
  <c r="F2412" i="5"/>
  <c r="S2386" i="5"/>
  <c r="S2387" i="5"/>
  <c r="S2455" i="5"/>
  <c r="S2479" i="5"/>
  <c r="S2402" i="5"/>
  <c r="AB2444" i="5"/>
  <c r="S2444" i="5"/>
  <c r="S2468" i="5"/>
  <c r="S2453" i="5"/>
  <c r="AB2412" i="5"/>
  <c r="AB2419" i="5"/>
  <c r="S2437" i="5"/>
  <c r="H2447" i="5"/>
  <c r="J2447" i="5"/>
  <c r="S2485" i="5"/>
  <c r="R2436" i="5"/>
  <c r="I2436" i="5"/>
  <c r="H2436" i="5"/>
  <c r="S2441" i="5"/>
  <c r="S2493" i="5"/>
  <c r="S2410" i="5"/>
  <c r="S2418" i="5"/>
  <c r="S2422" i="5"/>
  <c r="S2426" i="5"/>
  <c r="H2451" i="5"/>
  <c r="R2451" i="5"/>
  <c r="J2451" i="5"/>
  <c r="I2451" i="5"/>
  <c r="B22" i="6"/>
  <c r="B32" i="6" s="1"/>
  <c r="G32" i="6" s="1"/>
  <c r="S2501" i="5"/>
  <c r="F64" i="6"/>
  <c r="S2476" i="5"/>
  <c r="I2494" i="5"/>
  <c r="AB2443" i="5"/>
  <c r="S2443" i="5"/>
  <c r="S2450" i="5"/>
  <c r="S2452" i="5"/>
  <c r="S2499" i="5"/>
  <c r="G15" i="6"/>
  <c r="H15" i="6" s="1"/>
  <c r="B20" i="6"/>
  <c r="F25" i="6" s="1"/>
  <c r="S2494" i="5"/>
  <c r="F2495" i="5"/>
  <c r="J2495" i="5"/>
  <c r="S2498" i="5"/>
  <c r="F2499" i="5"/>
  <c r="R2499" i="5"/>
  <c r="J2499" i="5"/>
  <c r="S2502" i="5"/>
  <c r="R2503" i="5"/>
  <c r="AB2459" i="5"/>
  <c r="AB2467" i="5"/>
  <c r="AB2475" i="5"/>
  <c r="AB2491" i="5"/>
  <c r="S2477" i="5"/>
  <c r="B21" i="6"/>
  <c r="B51" i="6"/>
  <c r="G51" i="6" s="1"/>
  <c r="G16" i="6"/>
  <c r="H16" i="6" s="1"/>
  <c r="B19" i="6"/>
  <c r="B44" i="6" s="1"/>
  <c r="G44" i="6" s="1"/>
  <c r="A38" i="2"/>
  <c r="J4" i="5"/>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491" i="5"/>
  <c r="S511" i="5"/>
  <c r="S397" i="5"/>
  <c r="S401" i="5"/>
  <c r="S409" i="5"/>
  <c r="S372" i="5"/>
  <c r="S437" i="5"/>
  <c r="S428" i="5"/>
  <c r="S452" i="5"/>
  <c r="S548" i="5"/>
  <c r="S377" i="5"/>
  <c r="S539" i="5"/>
  <c r="S361" i="5"/>
  <c r="S417" i="5"/>
  <c r="S510" i="5"/>
  <c r="S388" i="5"/>
  <c r="S429" i="5"/>
  <c r="S449" i="5"/>
  <c r="S457" i="5"/>
  <c r="S436" i="5"/>
  <c r="S441" i="5"/>
  <c r="S572" i="5"/>
  <c r="S468" i="5"/>
  <c r="S543" i="5"/>
  <c r="S389" i="5"/>
  <c r="S404" i="5"/>
  <c r="S421" i="5"/>
  <c r="S586" i="5"/>
  <c r="S479" i="5"/>
  <c r="S364" i="5"/>
  <c r="S392" i="5"/>
  <c r="S433" i="5"/>
  <c r="S444" i="5"/>
  <c r="S396" i="5"/>
  <c r="S405" i="5"/>
  <c r="S413" i="5"/>
  <c r="S453" i="5"/>
  <c r="S420" i="5"/>
  <c r="S385" i="5"/>
  <c r="S393" i="5"/>
  <c r="S380" i="5"/>
  <c r="S425" i="5"/>
  <c r="S445" i="5"/>
  <c r="S424" i="5"/>
  <c r="S470" i="5"/>
  <c r="S461" i="5"/>
  <c r="S494" i="5"/>
  <c r="I1967" i="5"/>
  <c r="J1967" i="5"/>
  <c r="R2044" i="5"/>
  <c r="R1967" i="5"/>
  <c r="I678" i="5"/>
  <c r="H678" i="5"/>
  <c r="S606" i="5"/>
  <c r="S610" i="5"/>
  <c r="S532" i="5"/>
  <c r="S356" i="5"/>
  <c r="S357" i="5"/>
  <c r="S383" i="5"/>
  <c r="J1919" i="5"/>
  <c r="R983" i="5"/>
  <c r="R872" i="5"/>
  <c r="I851" i="5"/>
  <c r="F1735" i="5"/>
  <c r="I1859" i="5"/>
  <c r="H1339" i="5"/>
  <c r="F678" i="5"/>
  <c r="I1735" i="5"/>
  <c r="J2284" i="5"/>
  <c r="J1339" i="5"/>
  <c r="F967" i="5"/>
  <c r="J678" i="5"/>
  <c r="J1735" i="5"/>
  <c r="R1339" i="5"/>
  <c r="I967" i="5"/>
  <c r="R967" i="5"/>
  <c r="J1492" i="5"/>
  <c r="F2409" i="5"/>
  <c r="I1339" i="5"/>
  <c r="F982" i="5"/>
  <c r="J1684" i="5"/>
  <c r="H982" i="5"/>
  <c r="I1015" i="5"/>
  <c r="J1320" i="5"/>
  <c r="I982" i="5"/>
  <c r="J982" i="5"/>
  <c r="H2116" i="5"/>
  <c r="R1015" i="5"/>
  <c r="F1320" i="5"/>
  <c r="R852" i="5"/>
  <c r="J463" i="5"/>
  <c r="H463" i="5"/>
  <c r="J1438" i="5"/>
  <c r="I872" i="5"/>
  <c r="I463" i="5"/>
  <c r="R574" i="5"/>
  <c r="H1158" i="5"/>
  <c r="F767" i="5"/>
  <c r="R1329" i="5"/>
  <c r="F463" i="5"/>
  <c r="R1204" i="5"/>
  <c r="H574" i="5"/>
  <c r="J1204" i="5"/>
  <c r="I574" i="5"/>
  <c r="J574" i="5"/>
  <c r="H576" i="5"/>
  <c r="J1233" i="5"/>
  <c r="F942" i="5"/>
  <c r="J1724" i="5"/>
  <c r="I1308" i="5"/>
  <c r="R1403" i="5"/>
  <c r="R1308" i="5"/>
  <c r="R1633" i="5"/>
  <c r="F1526" i="5"/>
  <c r="R1123" i="5"/>
  <c r="J2318" i="5"/>
  <c r="I1526" i="5"/>
  <c r="R2318" i="5"/>
  <c r="H2043" i="5"/>
  <c r="J1633" i="5"/>
  <c r="R1724" i="5"/>
  <c r="H1700" i="5"/>
  <c r="I1700" i="5"/>
  <c r="F1936" i="5"/>
  <c r="J1700" i="5"/>
  <c r="H648" i="5"/>
  <c r="H1724" i="5"/>
  <c r="H2289" i="5"/>
  <c r="I1724" i="5"/>
  <c r="I648" i="5"/>
  <c r="I1508" i="5"/>
  <c r="I1110" i="5"/>
  <c r="I1140" i="5"/>
  <c r="H1859" i="5"/>
  <c r="J1110" i="5"/>
  <c r="R1233" i="5"/>
  <c r="R2310" i="5"/>
  <c r="J1859" i="5"/>
  <c r="R1644" i="5"/>
  <c r="H1233" i="5"/>
  <c r="I596" i="5"/>
  <c r="R447" i="5"/>
  <c r="F2092" i="5"/>
  <c r="R1859" i="5"/>
  <c r="F1859" i="5"/>
  <c r="R1086" i="5"/>
  <c r="H596" i="5"/>
  <c r="J447" i="5"/>
  <c r="J2164" i="5"/>
  <c r="F1508" i="5"/>
  <c r="H1716" i="5"/>
  <c r="F1403" i="5"/>
  <c r="I1095" i="5"/>
  <c r="J2161" i="5"/>
  <c r="I1716" i="5"/>
  <c r="H1329" i="5"/>
  <c r="R2161" i="5"/>
  <c r="F1919" i="5"/>
  <c r="J1716" i="5"/>
  <c r="R1067" i="5"/>
  <c r="H883" i="5"/>
  <c r="H447" i="5"/>
  <c r="I1919" i="5"/>
  <c r="R1716" i="5"/>
  <c r="H1684" i="5"/>
  <c r="F1308" i="5"/>
  <c r="F883" i="5"/>
  <c r="I1403" i="5"/>
  <c r="H1919" i="5"/>
  <c r="I1684" i="5"/>
  <c r="I1123" i="5"/>
  <c r="I1067" i="5"/>
  <c r="I883" i="5"/>
  <c r="R883" i="5"/>
  <c r="R1919" i="5"/>
  <c r="R1684" i="5"/>
  <c r="J1308" i="5"/>
  <c r="H2164" i="5"/>
  <c r="J1668" i="5"/>
  <c r="R1660" i="5"/>
  <c r="I1644" i="5"/>
  <c r="H942" i="5"/>
  <c r="I2164" i="5"/>
  <c r="R1668" i="5"/>
  <c r="J1644" i="5"/>
  <c r="J720" i="5"/>
  <c r="R2164" i="5"/>
  <c r="I2043" i="5"/>
  <c r="I942" i="5"/>
  <c r="H767" i="5"/>
  <c r="J680" i="5"/>
  <c r="F2012" i="5"/>
  <c r="R2454" i="5"/>
  <c r="H2215" i="5"/>
  <c r="J2043" i="5"/>
  <c r="H2092" i="5"/>
  <c r="R942" i="5"/>
  <c r="I767" i="5"/>
  <c r="R720" i="5"/>
  <c r="H2184" i="5"/>
  <c r="R2012" i="5"/>
  <c r="R2043" i="5"/>
  <c r="I2092" i="5"/>
  <c r="H1660" i="5"/>
  <c r="F1644" i="5"/>
  <c r="F1668" i="5"/>
  <c r="J767" i="5"/>
  <c r="H600" i="5"/>
  <c r="J2092" i="5"/>
  <c r="H1668" i="5"/>
  <c r="I1660" i="5"/>
  <c r="J1688" i="5"/>
  <c r="J2184" i="5"/>
  <c r="I1668" i="5"/>
  <c r="J1660" i="5"/>
  <c r="F680" i="5"/>
  <c r="I2116" i="5"/>
  <c r="R1774" i="5"/>
  <c r="R1140" i="5"/>
  <c r="J439" i="5"/>
  <c r="J2116" i="5"/>
  <c r="H1774" i="5"/>
  <c r="H1811" i="5"/>
  <c r="R979" i="5"/>
  <c r="F852" i="5"/>
  <c r="F817" i="5"/>
  <c r="I580" i="5"/>
  <c r="R2116" i="5"/>
  <c r="I1811" i="5"/>
  <c r="F1774" i="5"/>
  <c r="R580" i="5"/>
  <c r="J1811" i="5"/>
  <c r="H1140" i="5"/>
  <c r="H580" i="5"/>
  <c r="H1086" i="5"/>
  <c r="J592" i="5"/>
  <c r="I979" i="5"/>
  <c r="F1140" i="5"/>
  <c r="J580" i="5"/>
  <c r="R1811" i="5"/>
  <c r="I1086" i="5"/>
  <c r="H592" i="5"/>
  <c r="H439" i="5"/>
  <c r="J1086" i="5"/>
  <c r="R439" i="5"/>
  <c r="B41" i="6"/>
  <c r="G41" i="6"/>
  <c r="B31" i="6"/>
  <c r="G31" i="6" s="1"/>
  <c r="F1876" i="5"/>
  <c r="R1700" i="5"/>
  <c r="F1126" i="5"/>
  <c r="F875" i="5"/>
  <c r="I588" i="5"/>
  <c r="R431" i="5"/>
  <c r="H2012" i="5"/>
  <c r="F640" i="5"/>
  <c r="R2417" i="5"/>
  <c r="H2409" i="5"/>
  <c r="H2011" i="5"/>
  <c r="J1876" i="5"/>
  <c r="F1700" i="5"/>
  <c r="H875" i="5"/>
  <c r="I2012" i="5"/>
  <c r="J640" i="5"/>
  <c r="I2409" i="5"/>
  <c r="I2011" i="5"/>
  <c r="R1672" i="5"/>
  <c r="F1352" i="5"/>
  <c r="J974" i="5"/>
  <c r="J875" i="5"/>
  <c r="I556" i="5"/>
  <c r="J431" i="5"/>
  <c r="H2100" i="5"/>
  <c r="J2011" i="5"/>
  <c r="R1936" i="5"/>
  <c r="R974" i="5"/>
  <c r="I875" i="5"/>
  <c r="J1664" i="5"/>
  <c r="R875" i="5"/>
  <c r="R718" i="5"/>
  <c r="F1190" i="5"/>
  <c r="I983" i="5"/>
  <c r="H640" i="5"/>
  <c r="H588" i="5"/>
  <c r="H431" i="5"/>
  <c r="H556" i="5"/>
  <c r="I2100" i="5"/>
  <c r="F1940" i="5"/>
  <c r="F2289" i="5"/>
  <c r="J2100" i="5"/>
  <c r="J1940" i="5"/>
  <c r="I1035" i="5"/>
  <c r="F814" i="5"/>
  <c r="J814" i="5"/>
  <c r="J1527" i="5"/>
  <c r="I1527" i="5"/>
  <c r="H1527" i="5"/>
  <c r="F592" i="5"/>
  <c r="R2100" i="5"/>
  <c r="R1940" i="5"/>
  <c r="H1940" i="5"/>
  <c r="I1131" i="5"/>
  <c r="I1304" i="5"/>
  <c r="I2289" i="5"/>
  <c r="J1435" i="5"/>
  <c r="I1435" i="5"/>
  <c r="H1435" i="5"/>
  <c r="H379" i="5"/>
  <c r="F2100" i="5"/>
  <c r="R1131" i="5"/>
  <c r="I817" i="5"/>
  <c r="J379" i="5"/>
  <c r="I1471" i="5"/>
  <c r="R1471" i="5"/>
  <c r="J817" i="5"/>
  <c r="R1055" i="5"/>
  <c r="R712" i="5"/>
  <c r="R427" i="5"/>
  <c r="R608" i="5"/>
  <c r="J712" i="5"/>
  <c r="R640" i="5"/>
  <c r="J1067" i="5"/>
  <c r="H1067" i="5"/>
  <c r="I2265" i="5"/>
  <c r="J2265" i="5"/>
  <c r="F608" i="5"/>
  <c r="R915" i="5"/>
  <c r="R710" i="5"/>
  <c r="H664" i="5"/>
  <c r="I2215" i="5"/>
  <c r="H851" i="5"/>
  <c r="F851" i="5"/>
  <c r="R1107" i="5"/>
  <c r="I712" i="5"/>
  <c r="H710" i="5"/>
  <c r="H1526" i="5"/>
  <c r="R1526" i="5"/>
  <c r="F580" i="5"/>
  <c r="R1158" i="5"/>
  <c r="J1158" i="5"/>
  <c r="I679" i="5"/>
  <c r="J427" i="5"/>
  <c r="I2199" i="5"/>
  <c r="R2199" i="5"/>
  <c r="J2199" i="5"/>
  <c r="I1510" i="5"/>
  <c r="F974" i="5"/>
  <c r="J1403" i="5"/>
  <c r="H1403" i="5"/>
  <c r="J1510" i="5"/>
  <c r="H915" i="5"/>
  <c r="I1851" i="5"/>
  <c r="F1851" i="5"/>
  <c r="I1633" i="5"/>
  <c r="F1633" i="5"/>
  <c r="F915" i="5"/>
  <c r="H427" i="5"/>
  <c r="I2334" i="5"/>
  <c r="J2334" i="5"/>
  <c r="H2334" i="5"/>
  <c r="F2334" i="5"/>
  <c r="H2161" i="5"/>
  <c r="F2161" i="5"/>
  <c r="R1876" i="5"/>
  <c r="I1876" i="5"/>
  <c r="H1936" i="5"/>
  <c r="I1936" i="5"/>
  <c r="J1508" i="5"/>
  <c r="R1508" i="5"/>
  <c r="J1071" i="5"/>
  <c r="H1071" i="5"/>
  <c r="F1071" i="5"/>
  <c r="F1035" i="5"/>
  <c r="H1035" i="5"/>
  <c r="J1035" i="5"/>
  <c r="R814" i="5"/>
  <c r="I814" i="5"/>
  <c r="I2044" i="5"/>
  <c r="H2044" i="5"/>
  <c r="F2044" i="5"/>
  <c r="H1123" i="5"/>
  <c r="F1123" i="5"/>
  <c r="J1123" i="5"/>
  <c r="J943" i="5"/>
  <c r="H943" i="5"/>
  <c r="F943" i="5"/>
  <c r="H979" i="5"/>
  <c r="F979" i="5"/>
  <c r="J979" i="5"/>
  <c r="H774" i="5"/>
  <c r="F774" i="5"/>
  <c r="I774" i="5"/>
  <c r="J774" i="5"/>
  <c r="I710" i="5"/>
  <c r="F710" i="5"/>
  <c r="J576" i="5"/>
  <c r="F576" i="5"/>
  <c r="F379" i="5"/>
  <c r="I379" i="5"/>
  <c r="I2284" i="5"/>
  <c r="R2284" i="5"/>
  <c r="H2284" i="5"/>
  <c r="F2284" i="5"/>
  <c r="R596" i="5"/>
  <c r="J596" i="5"/>
  <c r="F596" i="5"/>
  <c r="I2016" i="5"/>
  <c r="F2016" i="5"/>
  <c r="F1204" i="5"/>
  <c r="H1204" i="5"/>
  <c r="I1190" i="5"/>
  <c r="R1190" i="5"/>
  <c r="J1190" i="5"/>
  <c r="J1015" i="5"/>
  <c r="H1015" i="5"/>
  <c r="J883" i="5"/>
  <c r="H750" i="5"/>
  <c r="I750" i="5"/>
  <c r="J750" i="5"/>
  <c r="F750" i="5"/>
  <c r="J852" i="5"/>
  <c r="H852" i="5"/>
  <c r="R648" i="5"/>
  <c r="F648" i="5"/>
  <c r="I447" i="5"/>
  <c r="F447" i="5"/>
  <c r="F752" i="5"/>
  <c r="R600" i="5"/>
  <c r="J600" i="5"/>
  <c r="F600" i="5"/>
  <c r="J2233" i="5"/>
  <c r="H2233" i="5"/>
  <c r="F2233" i="5"/>
  <c r="R1510" i="5"/>
  <c r="H1510" i="5"/>
  <c r="F1510" i="5"/>
  <c r="H1079" i="5"/>
  <c r="F1079" i="5"/>
  <c r="J1107" i="5"/>
  <c r="H1107" i="5"/>
  <c r="F1107" i="5"/>
  <c r="I662" i="5"/>
  <c r="F662" i="5"/>
  <c r="R662" i="5"/>
  <c r="J662" i="5"/>
  <c r="F664" i="5"/>
  <c r="F2454" i="5"/>
  <c r="H2454" i="5"/>
  <c r="F2318" i="5"/>
  <c r="I2318" i="5"/>
  <c r="H2318" i="5"/>
  <c r="I1438" i="5"/>
  <c r="H1438" i="5"/>
  <c r="F1438" i="5"/>
  <c r="R1438" i="5"/>
  <c r="I1222" i="5"/>
  <c r="R1222" i="5"/>
  <c r="J1289" i="5"/>
  <c r="H1055" i="5"/>
  <c r="F1055" i="5"/>
  <c r="J1055" i="5"/>
  <c r="J588" i="5"/>
  <c r="F588" i="5"/>
  <c r="R588" i="5"/>
  <c r="H472" i="5"/>
  <c r="F472" i="5"/>
  <c r="R472" i="5"/>
  <c r="I439" i="5"/>
  <c r="F439" i="5"/>
  <c r="F2164" i="5"/>
  <c r="I1430" i="5"/>
  <c r="H1430" i="5"/>
  <c r="F1430" i="5"/>
  <c r="R1430" i="5"/>
  <c r="J1329" i="5"/>
  <c r="I1329" i="5"/>
  <c r="F1329" i="5"/>
  <c r="F1095" i="5"/>
  <c r="J1095" i="5"/>
  <c r="H1095" i="5"/>
  <c r="H1110" i="5"/>
  <c r="H679" i="5"/>
  <c r="J679" i="5"/>
  <c r="F679" i="5"/>
  <c r="R679" i="5"/>
  <c r="H817" i="5"/>
  <c r="I2326" i="5"/>
  <c r="F2326" i="5"/>
  <c r="J2310" i="5"/>
  <c r="I2310" i="5"/>
  <c r="J1131" i="5"/>
  <c r="H1131" i="5"/>
  <c r="F1131" i="5"/>
  <c r="I718" i="5"/>
  <c r="J718" i="5"/>
  <c r="F718" i="5"/>
  <c r="J983" i="5"/>
  <c r="H983" i="5"/>
  <c r="F983" i="5"/>
  <c r="H766" i="5"/>
  <c r="I766" i="5"/>
  <c r="F766" i="5"/>
  <c r="R496" i="5"/>
  <c r="I431" i="5"/>
  <c r="F431" i="5"/>
  <c r="I427" i="5"/>
  <c r="F427" i="5"/>
  <c r="F26" i="6"/>
  <c r="F31" i="6" s="1"/>
  <c r="B52" i="6"/>
  <c r="G52" i="6" s="1"/>
  <c r="B37" i="6"/>
  <c r="G37" i="6"/>
  <c r="B42" i="6"/>
  <c r="G42" i="6" s="1"/>
  <c r="B40" i="6"/>
  <c r="G40" i="6" s="1"/>
  <c r="B50" i="6"/>
  <c r="G50" i="6" s="1"/>
  <c r="B25" i="6"/>
  <c r="G25" i="6"/>
  <c r="B35" i="6"/>
  <c r="G35" i="6" s="1"/>
  <c r="B39" i="6"/>
  <c r="G39" i="6" s="1"/>
  <c r="F24" i="6"/>
  <c r="F44" i="6" s="1"/>
  <c r="H44" i="6" s="1"/>
  <c r="D44" i="6" s="1"/>
  <c r="B49" i="6"/>
  <c r="G49" i="6" s="1"/>
  <c r="B29" i="6"/>
  <c r="G29" i="6" s="1"/>
  <c r="B24" i="6"/>
  <c r="G24" i="6" s="1"/>
  <c r="F2446" i="5"/>
  <c r="B47" i="6"/>
  <c r="G47" i="6" s="1"/>
  <c r="R2504" i="5"/>
  <c r="F2504" i="5"/>
  <c r="I2399" i="5"/>
  <c r="H2399" i="5"/>
  <c r="F2399" i="5"/>
  <c r="R2399" i="5"/>
  <c r="J2399" i="5"/>
  <c r="F2369" i="5"/>
  <c r="R2369" i="5"/>
  <c r="H2383" i="5"/>
  <c r="J2383" i="5"/>
  <c r="R2383" i="5"/>
  <c r="I2383" i="5"/>
  <c r="F2383" i="5"/>
  <c r="R2279" i="5"/>
  <c r="F2279" i="5"/>
  <c r="J2279" i="5"/>
  <c r="I2279" i="5"/>
  <c r="H2279" i="5"/>
  <c r="I2272" i="5"/>
  <c r="H2272" i="5"/>
  <c r="H2254" i="5"/>
  <c r="F2254" i="5"/>
  <c r="R2254" i="5"/>
  <c r="J2254" i="5"/>
  <c r="I2254" i="5"/>
  <c r="F2206" i="5"/>
  <c r="R2206" i="5"/>
  <c r="J2206" i="5"/>
  <c r="I2206" i="5"/>
  <c r="H2206" i="5"/>
  <c r="R2198" i="5"/>
  <c r="I2198" i="5"/>
  <c r="H2198" i="5"/>
  <c r="J2179" i="5"/>
  <c r="I2179" i="5"/>
  <c r="H2179" i="5"/>
  <c r="F2179" i="5"/>
  <c r="R2179" i="5"/>
  <c r="I2063" i="5"/>
  <c r="H2063" i="5"/>
  <c r="F2063" i="5"/>
  <c r="R2063" i="5"/>
  <c r="J2063" i="5"/>
  <c r="F2115" i="5"/>
  <c r="R2115" i="5"/>
  <c r="I1926" i="5"/>
  <c r="H1926" i="5"/>
  <c r="F1926" i="5"/>
  <c r="R1926" i="5"/>
  <c r="J1926" i="5"/>
  <c r="R2038" i="5"/>
  <c r="J2038" i="5"/>
  <c r="I2038" i="5"/>
  <c r="H2038" i="5"/>
  <c r="F2038" i="5"/>
  <c r="R1974" i="5"/>
  <c r="J1974" i="5"/>
  <c r="I1974" i="5"/>
  <c r="H1974" i="5"/>
  <c r="F1974" i="5"/>
  <c r="F1852" i="5"/>
  <c r="J1852" i="5"/>
  <c r="R1852" i="5"/>
  <c r="I1852" i="5"/>
  <c r="H1852" i="5"/>
  <c r="R1998" i="5"/>
  <c r="J1998" i="5"/>
  <c r="I1998" i="5"/>
  <c r="H1998" i="5"/>
  <c r="F1998" i="5"/>
  <c r="R2046" i="5"/>
  <c r="J2046" i="5"/>
  <c r="I2046" i="5"/>
  <c r="H2046" i="5"/>
  <c r="F2046" i="5"/>
  <c r="H1783" i="5"/>
  <c r="F1783" i="5"/>
  <c r="R1783" i="5"/>
  <c r="J1783" i="5"/>
  <c r="I1783" i="5"/>
  <c r="I1833" i="5"/>
  <c r="R1833" i="5"/>
  <c r="J1833" i="5"/>
  <c r="F1833" i="5"/>
  <c r="F1550" i="5"/>
  <c r="H1550" i="5"/>
  <c r="R1550" i="5"/>
  <c r="J1550" i="5"/>
  <c r="I1550" i="5"/>
  <c r="R1747" i="5"/>
  <c r="J1747" i="5"/>
  <c r="I1747" i="5"/>
  <c r="H1747" i="5"/>
  <c r="F1747" i="5"/>
  <c r="R1671" i="5"/>
  <c r="J1671" i="5"/>
  <c r="H1671" i="5"/>
  <c r="F1671" i="5"/>
  <c r="R1667" i="5"/>
  <c r="J1667" i="5"/>
  <c r="I1667" i="5"/>
  <c r="H1667" i="5"/>
  <c r="F1667" i="5"/>
  <c r="I1825" i="5"/>
  <c r="R1825" i="5"/>
  <c r="J1825" i="5"/>
  <c r="F1825" i="5"/>
  <c r="F1655" i="5"/>
  <c r="I1615" i="5"/>
  <c r="H1615" i="5"/>
  <c r="F1615" i="5"/>
  <c r="R1615" i="5"/>
  <c r="J1615" i="5"/>
  <c r="H1476" i="5"/>
  <c r="F1476" i="5"/>
  <c r="J1476" i="5"/>
  <c r="I1476" i="5"/>
  <c r="R1476" i="5"/>
  <c r="R1604" i="5"/>
  <c r="J1604" i="5"/>
  <c r="I1604" i="5"/>
  <c r="H1604" i="5"/>
  <c r="F1604" i="5"/>
  <c r="R1687" i="5"/>
  <c r="I1592" i="5"/>
  <c r="H1592" i="5"/>
  <c r="J1244" i="5"/>
  <c r="I1244" i="5"/>
  <c r="R1244" i="5"/>
  <c r="H1244" i="5"/>
  <c r="F1244" i="5"/>
  <c r="J1335" i="5"/>
  <c r="F1335" i="5"/>
  <c r="I1271" i="5"/>
  <c r="H1271" i="5"/>
  <c r="R1271" i="5"/>
  <c r="J1271" i="5"/>
  <c r="F1271" i="5"/>
  <c r="F1120" i="5"/>
  <c r="R1120" i="5"/>
  <c r="J1120" i="5"/>
  <c r="J1056" i="5"/>
  <c r="H1116" i="5"/>
  <c r="F1116" i="5"/>
  <c r="R1116" i="5"/>
  <c r="J1116" i="5"/>
  <c r="I1116" i="5"/>
  <c r="H1052" i="5"/>
  <c r="F1052" i="5"/>
  <c r="R1052" i="5"/>
  <c r="J1052" i="5"/>
  <c r="I1052" i="5"/>
  <c r="R932" i="5"/>
  <c r="J932" i="5"/>
  <c r="I932" i="5"/>
  <c r="F932" i="5"/>
  <c r="H932" i="5"/>
  <c r="R870" i="5"/>
  <c r="I870" i="5"/>
  <c r="J870" i="5"/>
  <c r="H870" i="5"/>
  <c r="F870" i="5"/>
  <c r="R863" i="5"/>
  <c r="I863" i="5"/>
  <c r="H863" i="5"/>
  <c r="F863" i="5"/>
  <c r="J863" i="5"/>
  <c r="J1049" i="5"/>
  <c r="I1049" i="5"/>
  <c r="H1049" i="5"/>
  <c r="R1049" i="5"/>
  <c r="F1049" i="5"/>
  <c r="R583" i="5"/>
  <c r="J583" i="5"/>
  <c r="F583" i="5"/>
  <c r="I583" i="5"/>
  <c r="R567" i="5"/>
  <c r="J567" i="5"/>
  <c r="I567" i="5"/>
  <c r="H567" i="5"/>
  <c r="I486" i="5"/>
  <c r="H486" i="5"/>
  <c r="F486" i="5"/>
  <c r="R486" i="5"/>
  <c r="J486" i="5"/>
  <c r="R467" i="5"/>
  <c r="J467" i="5"/>
  <c r="F467" i="5"/>
  <c r="I467" i="5"/>
  <c r="H467" i="5"/>
  <c r="R374" i="5"/>
  <c r="I374" i="5"/>
  <c r="H374" i="5"/>
  <c r="F374" i="5"/>
  <c r="J374" i="5"/>
  <c r="B46" i="6"/>
  <c r="G46" i="6" s="1"/>
  <c r="B26" i="6"/>
  <c r="G26" i="6"/>
  <c r="H26" i="6" s="1"/>
  <c r="D26" i="6" s="1"/>
  <c r="G21" i="6"/>
  <c r="H21" i="6" s="1"/>
  <c r="D21" i="6" s="1"/>
  <c r="B36" i="6"/>
  <c r="G36" i="6" s="1"/>
  <c r="G20" i="6"/>
  <c r="B45" i="6"/>
  <c r="G45" i="6" s="1"/>
  <c r="H2439" i="5"/>
  <c r="F2439" i="5"/>
  <c r="R2439" i="5"/>
  <c r="J2439" i="5"/>
  <c r="I2439" i="5"/>
  <c r="F2414" i="5"/>
  <c r="R2414" i="5"/>
  <c r="J2414" i="5"/>
  <c r="I2414" i="5"/>
  <c r="H2414" i="5"/>
  <c r="B27" i="6"/>
  <c r="G27" i="6" s="1"/>
  <c r="I2427" i="5"/>
  <c r="H2427" i="5"/>
  <c r="F2427" i="5"/>
  <c r="R2427" i="5"/>
  <c r="J2427" i="5"/>
  <c r="F2287" i="5"/>
  <c r="R2287" i="5"/>
  <c r="I2287" i="5"/>
  <c r="J2287" i="5"/>
  <c r="H2287" i="5"/>
  <c r="I2192" i="5"/>
  <c r="H2192" i="5"/>
  <c r="F2222" i="5"/>
  <c r="R2222" i="5"/>
  <c r="J2222" i="5"/>
  <c r="I2222" i="5"/>
  <c r="H2222" i="5"/>
  <c r="R2172" i="5"/>
  <c r="J2172" i="5"/>
  <c r="I2172" i="5"/>
  <c r="H2172" i="5"/>
  <c r="F2172" i="5"/>
  <c r="H2238" i="5"/>
  <c r="F2238" i="5"/>
  <c r="R2238" i="5"/>
  <c r="J2238" i="5"/>
  <c r="I2238" i="5"/>
  <c r="F2086" i="5"/>
  <c r="R2086" i="5"/>
  <c r="J2086" i="5"/>
  <c r="I2086" i="5"/>
  <c r="H2086" i="5"/>
  <c r="I2055" i="5"/>
  <c r="H2055" i="5"/>
  <c r="F2055" i="5"/>
  <c r="R2055" i="5"/>
  <c r="J2055" i="5"/>
  <c r="I2139" i="5"/>
  <c r="H2139" i="5"/>
  <c r="F2139" i="5"/>
  <c r="R2139" i="5"/>
  <c r="J2139" i="5"/>
  <c r="I2078" i="5"/>
  <c r="H2078" i="5"/>
  <c r="F2070" i="5"/>
  <c r="R2070" i="5"/>
  <c r="J2070" i="5"/>
  <c r="I2070" i="5"/>
  <c r="H2070" i="5"/>
  <c r="F2062" i="5"/>
  <c r="R2062" i="5"/>
  <c r="J2062" i="5"/>
  <c r="I2062" i="5"/>
  <c r="H2062" i="5"/>
  <c r="I2054" i="5"/>
  <c r="H2054" i="5"/>
  <c r="I1934" i="5"/>
  <c r="H1934" i="5"/>
  <c r="F1934" i="5"/>
  <c r="J1934" i="5"/>
  <c r="R1934" i="5"/>
  <c r="J2263" i="5"/>
  <c r="R1819" i="5"/>
  <c r="F1819" i="5"/>
  <c r="J1819" i="5"/>
  <c r="I1819" i="5"/>
  <c r="H1819" i="5"/>
  <c r="H1771" i="5"/>
  <c r="F1771" i="5"/>
  <c r="R1771" i="5"/>
  <c r="J1771" i="5"/>
  <c r="I1771" i="5"/>
  <c r="H1763" i="5"/>
  <c r="F1763" i="5"/>
  <c r="R1763" i="5"/>
  <c r="I1763" i="5"/>
  <c r="J1763" i="5"/>
  <c r="I1742" i="5"/>
  <c r="J1742" i="5"/>
  <c r="H1742" i="5"/>
  <c r="F1742" i="5"/>
  <c r="R1742" i="5"/>
  <c r="H1624" i="5"/>
  <c r="F1624"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572" i="5"/>
  <c r="J1572" i="5"/>
  <c r="I1572" i="5"/>
  <c r="H1572" i="5"/>
  <c r="F1572" i="5"/>
  <c r="F1399" i="5"/>
  <c r="R1399" i="5"/>
  <c r="J1399" i="5"/>
  <c r="I1399" i="5"/>
  <c r="H1399" i="5"/>
  <c r="H1134" i="5"/>
  <c r="F1134" i="5"/>
  <c r="R1134" i="5"/>
  <c r="I1134" i="5"/>
  <c r="J1134" i="5"/>
  <c r="J1627" i="5"/>
  <c r="I1627" i="5"/>
  <c r="H1627" i="5"/>
  <c r="F1627" i="5"/>
  <c r="R1627" i="5"/>
  <c r="F1560" i="5"/>
  <c r="H1207" i="5"/>
  <c r="R1207" i="5"/>
  <c r="J1207" i="5"/>
  <c r="I1207" i="5"/>
  <c r="F1207" i="5"/>
  <c r="H1108" i="5"/>
  <c r="F1108" i="5"/>
  <c r="R1108" i="5"/>
  <c r="I1108" i="5"/>
  <c r="J1108" i="5"/>
  <c r="H1044" i="5"/>
  <c r="F1044" i="5"/>
  <c r="R1044" i="5"/>
  <c r="I1044" i="5"/>
  <c r="J1044" i="5"/>
  <c r="F1398" i="5"/>
  <c r="R1398" i="5"/>
  <c r="J1398" i="5"/>
  <c r="I1398" i="5"/>
  <c r="H1398" i="5"/>
  <c r="I1323" i="5"/>
  <c r="I1291" i="5"/>
  <c r="H1291" i="5"/>
  <c r="R1291" i="5"/>
  <c r="J1291" i="5"/>
  <c r="F1291" i="5"/>
  <c r="I1259" i="5"/>
  <c r="H1259" i="5"/>
  <c r="R1259" i="5"/>
  <c r="J1259" i="5"/>
  <c r="F1259" i="5"/>
  <c r="F1350" i="5"/>
  <c r="R1350" i="5"/>
  <c r="J1350" i="5"/>
  <c r="I1350" i="5"/>
  <c r="H1350" i="5"/>
  <c r="H1012" i="5"/>
  <c r="F1012" i="5"/>
  <c r="R1012" i="5"/>
  <c r="J1012" i="5"/>
  <c r="I1012" i="5"/>
  <c r="H1231" i="5"/>
  <c r="R1231" i="5"/>
  <c r="J1231" i="5"/>
  <c r="F1231" i="5"/>
  <c r="I1231" i="5"/>
  <c r="J900" i="5"/>
  <c r="H900" i="5"/>
  <c r="R895" i="5"/>
  <c r="I895" i="5"/>
  <c r="H895" i="5"/>
  <c r="F895" i="5"/>
  <c r="J895" i="5"/>
  <c r="J1033" i="5"/>
  <c r="I1033" i="5"/>
  <c r="H1033" i="5"/>
  <c r="F1033" i="5"/>
  <c r="I1081" i="5"/>
  <c r="H1081" i="5"/>
  <c r="R1081" i="5"/>
  <c r="F1081" i="5"/>
  <c r="R912" i="5"/>
  <c r="J912" i="5"/>
  <c r="H912" i="5"/>
  <c r="J823" i="5"/>
  <c r="I823" i="5"/>
  <c r="R868" i="5"/>
  <c r="I868" i="5"/>
  <c r="F868" i="5"/>
  <c r="J868" i="5"/>
  <c r="H868" i="5"/>
  <c r="J695" i="5"/>
  <c r="I695" i="5"/>
  <c r="F695" i="5"/>
  <c r="R695" i="5"/>
  <c r="H695" i="5"/>
  <c r="I665" i="5"/>
  <c r="H665" i="5"/>
  <c r="F665" i="5"/>
  <c r="R665" i="5"/>
  <c r="J665" i="5"/>
  <c r="H601" i="5"/>
  <c r="R601" i="5"/>
  <c r="J601" i="5"/>
  <c r="R591" i="5"/>
  <c r="J591" i="5"/>
  <c r="F591" i="5"/>
  <c r="H591" i="5"/>
  <c r="H577" i="5"/>
  <c r="R577" i="5"/>
  <c r="J577" i="5"/>
  <c r="I577" i="5"/>
  <c r="R398" i="5"/>
  <c r="J398" i="5"/>
  <c r="I398" i="5"/>
  <c r="H398" i="5"/>
  <c r="F2422" i="5"/>
  <c r="R2422" i="5"/>
  <c r="H2422" i="5"/>
  <c r="J2422" i="5"/>
  <c r="R2396" i="5"/>
  <c r="J2396" i="5"/>
  <c r="I2396" i="5"/>
  <c r="F2396" i="5"/>
  <c r="H2396" i="5"/>
  <c r="H2327" i="5"/>
  <c r="F2327" i="5"/>
  <c r="I2327" i="5"/>
  <c r="R2327" i="5"/>
  <c r="J2327" i="5"/>
  <c r="I2292" i="5"/>
  <c r="J2292" i="5"/>
  <c r="H2292" i="5"/>
  <c r="F2292" i="5"/>
  <c r="R2292" i="5"/>
  <c r="R2281" i="5"/>
  <c r="I2281" i="5"/>
  <c r="H2281" i="5"/>
  <c r="J2281" i="5"/>
  <c r="R1958" i="5"/>
  <c r="J1958" i="5"/>
  <c r="I1958" i="5"/>
  <c r="H1958" i="5"/>
  <c r="F1958" i="5"/>
  <c r="F1888" i="5"/>
  <c r="J1788" i="5"/>
  <c r="I1788" i="5"/>
  <c r="H1788" i="5"/>
  <c r="F1788" i="5"/>
  <c r="R1788" i="5"/>
  <c r="J1780" i="5"/>
  <c r="I1780" i="5"/>
  <c r="H1780" i="5"/>
  <c r="F1780" i="5"/>
  <c r="R1780" i="5"/>
  <c r="I1726" i="5"/>
  <c r="H1726" i="5"/>
  <c r="F1726" i="5"/>
  <c r="J1726" i="5"/>
  <c r="R1726" i="5"/>
  <c r="I1646" i="5"/>
  <c r="H1646" i="5"/>
  <c r="F1646" i="5"/>
  <c r="R1646" i="5"/>
  <c r="J1646" i="5"/>
  <c r="F1614" i="5"/>
  <c r="R1614" i="5"/>
  <c r="J1614" i="5"/>
  <c r="I1614" i="5"/>
  <c r="H1614" i="5"/>
  <c r="J1582" i="5"/>
  <c r="I1582" i="5"/>
  <c r="R1659" i="5"/>
  <c r="J1659" i="5"/>
  <c r="I1659" i="5"/>
  <c r="H1659" i="5"/>
  <c r="F1659" i="5"/>
  <c r="H1456" i="5"/>
  <c r="F1456" i="5"/>
  <c r="R1456" i="5"/>
  <c r="I1532" i="5"/>
  <c r="H1532" i="5"/>
  <c r="F1532" i="5"/>
  <c r="J1532" i="5"/>
  <c r="R1532" i="5"/>
  <c r="R1612" i="5"/>
  <c r="J1612" i="5"/>
  <c r="I1612" i="5"/>
  <c r="H1612" i="5"/>
  <c r="F1612" i="5"/>
  <c r="H1171" i="5"/>
  <c r="F1171" i="5"/>
  <c r="R1171" i="5"/>
  <c r="J1171" i="5"/>
  <c r="I1171" i="5"/>
  <c r="R1596" i="5"/>
  <c r="J1596" i="5"/>
  <c r="I1596" i="5"/>
  <c r="H1596" i="5"/>
  <c r="F1596" i="5"/>
  <c r="H1092" i="5"/>
  <c r="F1092" i="5"/>
  <c r="R1092" i="5"/>
  <c r="I1092" i="5"/>
  <c r="J1092" i="5"/>
  <c r="H1028" i="5"/>
  <c r="F1028" i="5"/>
  <c r="R1028" i="5"/>
  <c r="J1028" i="5"/>
  <c r="I1028" i="5"/>
  <c r="I1331" i="5"/>
  <c r="H1331" i="5"/>
  <c r="R1331" i="5"/>
  <c r="J1331" i="5"/>
  <c r="F1331" i="5"/>
  <c r="I1299" i="5"/>
  <c r="H1299" i="5"/>
  <c r="R1299" i="5"/>
  <c r="J1299" i="5"/>
  <c r="F1299" i="5"/>
  <c r="H1064" i="5"/>
  <c r="J1064" i="5"/>
  <c r="R1588" i="5"/>
  <c r="J1588" i="5"/>
  <c r="I1588" i="5"/>
  <c r="H1588" i="5"/>
  <c r="F1588" i="5"/>
  <c r="R927" i="5"/>
  <c r="I927" i="5"/>
  <c r="H927" i="5"/>
  <c r="F927" i="5"/>
  <c r="J927" i="5"/>
  <c r="H1195" i="5"/>
  <c r="J1195" i="5"/>
  <c r="I1195" i="5"/>
  <c r="F1195" i="5"/>
  <c r="R1195" i="5"/>
  <c r="I985" i="5"/>
  <c r="R985" i="5"/>
  <c r="F985" i="5"/>
  <c r="R675" i="5"/>
  <c r="J675" i="5"/>
  <c r="I675" i="5"/>
  <c r="H675" i="5"/>
  <c r="F675" i="5"/>
  <c r="R659" i="5"/>
  <c r="J659" i="5"/>
  <c r="I659" i="5"/>
  <c r="H659" i="5"/>
  <c r="F659" i="5"/>
  <c r="I502" i="5"/>
  <c r="H502" i="5"/>
  <c r="F502" i="5"/>
  <c r="R502" i="5"/>
  <c r="J502" i="5"/>
  <c r="J2468" i="5"/>
  <c r="I2468" i="5"/>
  <c r="R2468" i="5"/>
  <c r="H2468" i="5"/>
  <c r="F2468" i="5"/>
  <c r="I2431" i="5"/>
  <c r="H2431" i="5"/>
  <c r="F2431" i="5"/>
  <c r="J2431" i="5"/>
  <c r="R2431" i="5"/>
  <c r="H2347" i="5"/>
  <c r="F2347" i="5"/>
  <c r="R2347" i="5"/>
  <c r="J2347" i="5"/>
  <c r="I2347" i="5"/>
  <c r="I2111" i="5"/>
  <c r="R1711" i="5"/>
  <c r="J1711" i="5"/>
  <c r="H1711" i="5"/>
  <c r="R1675" i="5"/>
  <c r="J1675" i="5"/>
  <c r="I1675" i="5"/>
  <c r="H1675" i="5"/>
  <c r="F1675" i="5"/>
  <c r="I1295" i="5"/>
  <c r="H1295" i="5"/>
  <c r="J1295" i="5"/>
  <c r="F964" i="5"/>
  <c r="R964" i="5"/>
  <c r="I964" i="5"/>
  <c r="H964" i="5"/>
  <c r="J964" i="5"/>
  <c r="F960" i="5"/>
  <c r="R960" i="5"/>
  <c r="I960" i="5"/>
  <c r="R884" i="5"/>
  <c r="I884" i="5"/>
  <c r="F884" i="5"/>
  <c r="J884" i="5"/>
  <c r="H884" i="5"/>
  <c r="I518" i="5"/>
  <c r="H518" i="5"/>
  <c r="F518" i="5"/>
  <c r="R518" i="5"/>
  <c r="J518" i="5"/>
  <c r="F46" i="6"/>
  <c r="J2479" i="5"/>
  <c r="I2479" i="5"/>
  <c r="R2479" i="5"/>
  <c r="H2479" i="5"/>
  <c r="F2479" i="5"/>
  <c r="J2491" i="5"/>
  <c r="I2491" i="5"/>
  <c r="H2491" i="5"/>
  <c r="F2491" i="5"/>
  <c r="R2491" i="5"/>
  <c r="R2404" i="5"/>
  <c r="J2404" i="5"/>
  <c r="I2404" i="5"/>
  <c r="H2404" i="5"/>
  <c r="F2404" i="5"/>
  <c r="F2398" i="5"/>
  <c r="R2398" i="5"/>
  <c r="J2398" i="5"/>
  <c r="I2398" i="5"/>
  <c r="H2398" i="5"/>
  <c r="F2470" i="5"/>
  <c r="R2470" i="5"/>
  <c r="J2470" i="5"/>
  <c r="I2470" i="5"/>
  <c r="H2470" i="5"/>
  <c r="R2424" i="5"/>
  <c r="J2424" i="5"/>
  <c r="H2424" i="5"/>
  <c r="I2276" i="5"/>
  <c r="H2276" i="5"/>
  <c r="R2276" i="5"/>
  <c r="J2276" i="5"/>
  <c r="F2276" i="5"/>
  <c r="H2262" i="5"/>
  <c r="R2262" i="5"/>
  <c r="J2262" i="5"/>
  <c r="H2119" i="5"/>
  <c r="R2119" i="5"/>
  <c r="J2119" i="5"/>
  <c r="I2119" i="5"/>
  <c r="F2119" i="5"/>
  <c r="J2136" i="5"/>
  <c r="H2219" i="5"/>
  <c r="R2219" i="5"/>
  <c r="J2219" i="5"/>
  <c r="I2219" i="5"/>
  <c r="F2219"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H1799" i="5"/>
  <c r="F1799" i="5"/>
  <c r="R1799" i="5"/>
  <c r="J1799" i="5"/>
  <c r="I1799" i="5"/>
  <c r="I1812" i="5"/>
  <c r="H1812" i="5"/>
  <c r="F1812" i="5"/>
  <c r="R1812" i="5"/>
  <c r="J1812" i="5"/>
  <c r="H1755" i="5"/>
  <c r="F1755" i="5"/>
  <c r="R1755" i="5"/>
  <c r="J1755" i="5"/>
  <c r="I1755" i="5"/>
  <c r="R1739" i="5"/>
  <c r="J1739" i="5"/>
  <c r="I1739" i="5"/>
  <c r="H1739" i="5"/>
  <c r="F1739" i="5"/>
  <c r="R1651" i="5"/>
  <c r="J1651" i="5"/>
  <c r="I1651" i="5"/>
  <c r="H1651" i="5"/>
  <c r="F1651"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H1211" i="5"/>
  <c r="R1211" i="5"/>
  <c r="I1211" i="5"/>
  <c r="F1211" i="5"/>
  <c r="J1211" i="5"/>
  <c r="H1179" i="5"/>
  <c r="R1179" i="5"/>
  <c r="I1179" i="5"/>
  <c r="J1179" i="5"/>
  <c r="F1179" i="5"/>
  <c r="R1580" i="5"/>
  <c r="J1580" i="5"/>
  <c r="I1580" i="5"/>
  <c r="H1580" i="5"/>
  <c r="F1580" i="5"/>
  <c r="H1436" i="5"/>
  <c r="R1436" i="5"/>
  <c r="F1436" i="5"/>
  <c r="J1436" i="5"/>
  <c r="I1436" i="5"/>
  <c r="J1228" i="5"/>
  <c r="I1228" i="5"/>
  <c r="F1228" i="5"/>
  <c r="R1228" i="5"/>
  <c r="H1228" i="5"/>
  <c r="J1196" i="5"/>
  <c r="I1196" i="5"/>
  <c r="F1196" i="5"/>
  <c r="R1196" i="5"/>
  <c r="H1196" i="5"/>
  <c r="H1215" i="5"/>
  <c r="F1215" i="5"/>
  <c r="H1124" i="5"/>
  <c r="F1124" i="5"/>
  <c r="R1124" i="5"/>
  <c r="I1124" i="5"/>
  <c r="J1124" i="5"/>
  <c r="I1319" i="5"/>
  <c r="H1319" i="5"/>
  <c r="R1319" i="5"/>
  <c r="J1319" i="5"/>
  <c r="F1319" i="5"/>
  <c r="F1287" i="5"/>
  <c r="I1255" i="5"/>
  <c r="H1255" i="5"/>
  <c r="R1255" i="5"/>
  <c r="J1255" i="5"/>
  <c r="F1255" i="5"/>
  <c r="R1647" i="5"/>
  <c r="J1647" i="5"/>
  <c r="I1647" i="5"/>
  <c r="H1647" i="5"/>
  <c r="F1647" i="5"/>
  <c r="H1088" i="5"/>
  <c r="R1088" i="5"/>
  <c r="I1088" i="5"/>
  <c r="J1088" i="5"/>
  <c r="H1024" i="5"/>
  <c r="J1024" i="5"/>
  <c r="F1206" i="5"/>
  <c r="R1206" i="5"/>
  <c r="J1206" i="5"/>
  <c r="H1206" i="5"/>
  <c r="I1206" i="5"/>
  <c r="F968" i="5"/>
  <c r="R968" i="5"/>
  <c r="H968" i="5"/>
  <c r="J1065" i="5"/>
  <c r="H1065" i="5"/>
  <c r="F1065" i="5"/>
  <c r="H980" i="5"/>
  <c r="F980" i="5"/>
  <c r="R980" i="5"/>
  <c r="J980" i="5"/>
  <c r="I980" i="5"/>
  <c r="R879" i="5"/>
  <c r="R575" i="5"/>
  <c r="J575" i="5"/>
  <c r="F575" i="5"/>
  <c r="I575" i="5"/>
  <c r="H575" i="5"/>
  <c r="H585" i="5"/>
  <c r="F585" i="5"/>
  <c r="R585" i="5"/>
  <c r="J585" i="5"/>
  <c r="I585" i="5"/>
  <c r="R366" i="5"/>
  <c r="I366" i="5"/>
  <c r="H366" i="5"/>
  <c r="F366" i="5"/>
  <c r="J366" i="5"/>
  <c r="R390" i="5"/>
  <c r="J390" i="5"/>
  <c r="I390" i="5"/>
  <c r="H390" i="5"/>
  <c r="F390" i="5"/>
  <c r="R367" i="5"/>
  <c r="J367" i="5"/>
  <c r="H367" i="5"/>
  <c r="I367" i="5"/>
  <c r="F367" i="5"/>
  <c r="R382" i="5"/>
  <c r="I382" i="5"/>
  <c r="H382" i="5"/>
  <c r="F382" i="5"/>
  <c r="J382"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14" i="5"/>
  <c r="H2214" i="5"/>
  <c r="H2127" i="5"/>
  <c r="F2127" i="5"/>
  <c r="J2127" i="5"/>
  <c r="I2127" i="5"/>
  <c r="R2127" i="5"/>
  <c r="F2102" i="5"/>
  <c r="I2102" i="5"/>
  <c r="H2102" i="5"/>
  <c r="J2102" i="5"/>
  <c r="R2102" i="5"/>
  <c r="I1865" i="5"/>
  <c r="H1865" i="5"/>
  <c r="F1865" i="5"/>
  <c r="R1865" i="5"/>
  <c r="J1865" i="5"/>
  <c r="I1942" i="5"/>
  <c r="H1942" i="5"/>
  <c r="F1942" i="5"/>
  <c r="R1942" i="5"/>
  <c r="J1942" i="5"/>
  <c r="R2022" i="5"/>
  <c r="J2022" i="5"/>
  <c r="I2022" i="5"/>
  <c r="H2022" i="5"/>
  <c r="F2022" i="5"/>
  <c r="J1904" i="5"/>
  <c r="R1904" i="5"/>
  <c r="H1779" i="5"/>
  <c r="F1779" i="5"/>
  <c r="R1779" i="5"/>
  <c r="J1779" i="5"/>
  <c r="I1779" i="5"/>
  <c r="I1910" i="5"/>
  <c r="H1910" i="5"/>
  <c r="F1910" i="5"/>
  <c r="R1910" i="5"/>
  <c r="J1910" i="5"/>
  <c r="I1710" i="5"/>
  <c r="H1710" i="5"/>
  <c r="F1710" i="5"/>
  <c r="R1710" i="5"/>
  <c r="J1710" i="5"/>
  <c r="I1678" i="5"/>
  <c r="H1678" i="5"/>
  <c r="F1678" i="5"/>
  <c r="R1678" i="5"/>
  <c r="J1678"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H1203" i="5"/>
  <c r="F1203" i="5"/>
  <c r="R1203" i="5"/>
  <c r="J1203" i="5"/>
  <c r="I1203" i="5"/>
  <c r="R1376" i="5"/>
  <c r="J1376" i="5"/>
  <c r="I1376" i="5"/>
  <c r="H1376" i="5"/>
  <c r="R1489" i="5"/>
  <c r="H1489" i="5"/>
  <c r="I1489" i="5"/>
  <c r="R916" i="5"/>
  <c r="I916" i="5"/>
  <c r="F916" i="5"/>
  <c r="J916" i="5"/>
  <c r="H916" i="5"/>
  <c r="I625" i="5"/>
  <c r="H625" i="5"/>
  <c r="F625" i="5"/>
  <c r="R625" i="5"/>
  <c r="J625" i="5"/>
  <c r="J687" i="5"/>
  <c r="I687" i="5"/>
  <c r="R687" i="5"/>
  <c r="H687" i="5"/>
  <c r="F687" i="5"/>
  <c r="R667" i="5"/>
  <c r="J667" i="5"/>
  <c r="I667" i="5"/>
  <c r="H667" i="5"/>
  <c r="F667" i="5"/>
  <c r="R651" i="5"/>
  <c r="J651" i="5"/>
  <c r="I651" i="5"/>
  <c r="H651" i="5"/>
  <c r="F651" i="5"/>
  <c r="R619" i="5"/>
  <c r="J619" i="5"/>
  <c r="I619" i="5"/>
  <c r="H619" i="5"/>
  <c r="F619" i="5"/>
  <c r="I462" i="5"/>
  <c r="R462" i="5"/>
  <c r="J462" i="5"/>
  <c r="H462" i="5"/>
  <c r="F462" i="5"/>
  <c r="R460" i="5"/>
  <c r="J460" i="5"/>
  <c r="I460" i="5"/>
  <c r="H460" i="5"/>
  <c r="F460" i="5"/>
  <c r="H2463" i="5"/>
  <c r="I2463" i="5"/>
  <c r="F2463" i="5"/>
  <c r="R2463" i="5"/>
  <c r="J2463" i="5"/>
  <c r="F2323" i="5"/>
  <c r="J2323" i="5"/>
  <c r="R2323" i="5"/>
  <c r="I2323" i="5"/>
  <c r="H2323" i="5"/>
  <c r="I2300" i="5"/>
  <c r="J2300" i="5"/>
  <c r="H2300" i="5"/>
  <c r="F2300" i="5"/>
  <c r="R2300" i="5"/>
  <c r="R2060" i="5"/>
  <c r="J2060" i="5"/>
  <c r="H2060" i="5"/>
  <c r="F2060" i="5"/>
  <c r="I2060" i="5"/>
  <c r="J2088" i="5"/>
  <c r="I2088" i="5"/>
  <c r="H2088" i="5"/>
  <c r="F2088" i="5"/>
  <c r="I1822" i="5"/>
  <c r="J1822" i="5"/>
  <c r="F1822" i="5"/>
  <c r="I1841" i="5"/>
  <c r="H1841" i="5"/>
  <c r="R1841" i="5"/>
  <c r="J1841" i="5"/>
  <c r="J1775" i="5"/>
  <c r="I1727" i="5"/>
  <c r="F1727" i="5"/>
  <c r="R1591" i="5"/>
  <c r="I1559" i="5"/>
  <c r="H1559" i="5"/>
  <c r="F1559" i="5"/>
  <c r="R1559" i="5"/>
  <c r="J1559" i="5"/>
  <c r="R1348" i="5"/>
  <c r="F1348" i="5"/>
  <c r="I1348" i="5"/>
  <c r="H1348" i="5"/>
  <c r="J1348" i="5"/>
  <c r="H1327" i="5"/>
  <c r="R1072" i="5"/>
  <c r="J1072" i="5"/>
  <c r="H1008" i="5"/>
  <c r="F1008" i="5"/>
  <c r="R1008" i="5"/>
  <c r="H1100" i="5"/>
  <c r="F1100" i="5"/>
  <c r="R1100" i="5"/>
  <c r="J1100" i="5"/>
  <c r="I1100" i="5"/>
  <c r="J1017" i="5"/>
  <c r="H1017" i="5"/>
  <c r="F1017" i="5"/>
  <c r="J1129" i="5"/>
  <c r="I1129" i="5"/>
  <c r="H1129" i="5"/>
  <c r="R1129" i="5"/>
  <c r="R579" i="5"/>
  <c r="J579" i="5"/>
  <c r="F579" i="5"/>
  <c r="I579" i="5"/>
  <c r="H579" i="5"/>
  <c r="H561" i="5"/>
  <c r="F561" i="5"/>
  <c r="R561" i="5"/>
  <c r="J561" i="5"/>
  <c r="I561" i="5"/>
  <c r="I358" i="5"/>
  <c r="H358" i="5"/>
  <c r="F358" i="5"/>
  <c r="F2406" i="5"/>
  <c r="H2406" i="5"/>
  <c r="R2406" i="5"/>
  <c r="J2406" i="5"/>
  <c r="I2406" i="5"/>
  <c r="R2440" i="5"/>
  <c r="I2440" i="5"/>
  <c r="H2440" i="5"/>
  <c r="F2440" i="5"/>
  <c r="J2444" i="5"/>
  <c r="I2444" i="5"/>
  <c r="H2444" i="5"/>
  <c r="R2444" i="5"/>
  <c r="F2444" i="5"/>
  <c r="R2428" i="5"/>
  <c r="J2428" i="5"/>
  <c r="I2428" i="5"/>
  <c r="H2428" i="5"/>
  <c r="F2428" i="5"/>
  <c r="J2332" i="5"/>
  <c r="I2332" i="5"/>
  <c r="H2332" i="5"/>
  <c r="F2332" i="5"/>
  <c r="R2332" i="5"/>
  <c r="I2296" i="5"/>
  <c r="H2246" i="5"/>
  <c r="F2246" i="5"/>
  <c r="R2246" i="5"/>
  <c r="J2246" i="5"/>
  <c r="I2246"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F2278" i="5"/>
  <c r="R2278" i="5"/>
  <c r="R2071" i="5"/>
  <c r="R2052" i="5"/>
  <c r="J2052" i="5"/>
  <c r="H2052" i="5"/>
  <c r="F2052" i="5"/>
  <c r="I2052" i="5"/>
  <c r="J1864" i="5"/>
  <c r="H1864" i="5"/>
  <c r="I1864" i="5"/>
  <c r="R2030" i="5"/>
  <c r="J2030" i="5"/>
  <c r="I2030" i="5"/>
  <c r="H2030" i="5"/>
  <c r="F2030" i="5"/>
  <c r="I1857" i="5"/>
  <c r="H1857" i="5"/>
  <c r="F1857" i="5"/>
  <c r="J1857" i="5"/>
  <c r="R1990" i="5"/>
  <c r="J1990" i="5"/>
  <c r="I1990" i="5"/>
  <c r="H1990" i="5"/>
  <c r="F1990" i="5"/>
  <c r="R1870" i="5"/>
  <c r="J1870" i="5"/>
  <c r="I1870" i="5"/>
  <c r="H1870" i="5"/>
  <c r="F1870" i="5"/>
  <c r="R1854" i="5"/>
  <c r="J1854" i="5"/>
  <c r="I1854" i="5"/>
  <c r="H1854" i="5"/>
  <c r="F1854" i="5"/>
  <c r="H1795" i="5"/>
  <c r="F1795" i="5"/>
  <c r="R1795" i="5"/>
  <c r="J1795" i="5"/>
  <c r="I1795" i="5"/>
  <c r="R1831" i="5"/>
  <c r="H1831" i="5"/>
  <c r="F1831" i="5"/>
  <c r="J1831" i="5"/>
  <c r="I1831" i="5"/>
  <c r="I1718" i="5"/>
  <c r="H1718" i="5"/>
  <c r="F1718" i="5"/>
  <c r="R1718" i="5"/>
  <c r="J1718" i="5"/>
  <c r="I1702" i="5"/>
  <c r="H1702" i="5"/>
  <c r="R1702" i="5"/>
  <c r="J1702" i="5"/>
  <c r="I1686" i="5"/>
  <c r="H1686" i="5"/>
  <c r="F1686" i="5"/>
  <c r="J1686" i="5"/>
  <c r="R1686" i="5"/>
  <c r="I1670" i="5"/>
  <c r="F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I1547" i="5"/>
  <c r="H1547" i="5"/>
  <c r="F1547" i="5"/>
  <c r="R1547" i="5"/>
  <c r="J1547" i="5"/>
  <c r="I1619" i="5"/>
  <c r="H1619" i="5"/>
  <c r="F1619" i="5"/>
  <c r="R1619" i="5"/>
  <c r="J1619" i="5"/>
  <c r="I1587" i="5"/>
  <c r="H1587" i="5"/>
  <c r="F1587" i="5"/>
  <c r="R1587" i="5"/>
  <c r="J1587" i="5"/>
  <c r="I1555" i="5"/>
  <c r="H1555" i="5"/>
  <c r="F1555" i="5"/>
  <c r="R1555" i="5"/>
  <c r="J1555" i="5"/>
  <c r="I1343" i="5"/>
  <c r="F1343" i="5"/>
  <c r="R1343" i="5"/>
  <c r="J1343" i="5"/>
  <c r="H1343" i="5"/>
  <c r="H1223" i="5"/>
  <c r="J1223" i="5"/>
  <c r="R1223" i="5"/>
  <c r="I1223" i="5"/>
  <c r="F1223" i="5"/>
  <c r="H1247" i="5"/>
  <c r="I1247" i="5"/>
  <c r="F1247" i="5"/>
  <c r="R1247" i="5"/>
  <c r="J1247" i="5"/>
  <c r="H1460" i="5"/>
  <c r="F1460" i="5"/>
  <c r="J1460" i="5"/>
  <c r="I1460" i="5"/>
  <c r="R1460" i="5"/>
  <c r="R1750" i="5"/>
  <c r="I1750" i="5"/>
  <c r="J1750" i="5"/>
  <c r="H1750" i="5"/>
  <c r="F1750" i="5"/>
  <c r="H1251" i="5"/>
  <c r="R1251" i="5"/>
  <c r="J1251" i="5"/>
  <c r="I1251" i="5"/>
  <c r="F1251" i="5"/>
  <c r="H1060" i="5"/>
  <c r="F1060" i="5"/>
  <c r="R1060" i="5"/>
  <c r="I1060" i="5"/>
  <c r="J1060" i="5"/>
  <c r="I1315" i="5"/>
  <c r="H1315" i="5"/>
  <c r="R1315" i="5"/>
  <c r="J1315" i="5"/>
  <c r="F1315" i="5"/>
  <c r="I1484" i="5"/>
  <c r="H1484" i="5"/>
  <c r="F1484" i="5"/>
  <c r="J1484" i="5"/>
  <c r="R1484" i="5"/>
  <c r="J1180" i="5"/>
  <c r="I1180" i="5"/>
  <c r="R1180" i="5"/>
  <c r="H1180" i="5"/>
  <c r="F1180" i="5"/>
  <c r="H996" i="5"/>
  <c r="F996" i="5"/>
  <c r="R996" i="5"/>
  <c r="J996" i="5"/>
  <c r="I996" i="5"/>
  <c r="R976" i="5"/>
  <c r="I976" i="5"/>
  <c r="H976" i="5"/>
  <c r="H1020" i="5"/>
  <c r="F1020" i="5"/>
  <c r="R1020" i="5"/>
  <c r="J1020" i="5"/>
  <c r="I1020" i="5"/>
  <c r="J928" i="5"/>
  <c r="I928" i="5"/>
  <c r="F928" i="5"/>
  <c r="H928" i="5"/>
  <c r="R892" i="5"/>
  <c r="I892" i="5"/>
  <c r="H892" i="5"/>
  <c r="F892" i="5"/>
  <c r="J892" i="5"/>
  <c r="R847" i="5"/>
  <c r="J847" i="5"/>
  <c r="H847" i="5"/>
  <c r="F847" i="5"/>
  <c r="R839" i="5"/>
  <c r="J839" i="5"/>
  <c r="I839" i="5"/>
  <c r="H839" i="5"/>
  <c r="F839" i="5"/>
  <c r="J811" i="5"/>
  <c r="R811" i="5"/>
  <c r="I811" i="5"/>
  <c r="H811" i="5"/>
  <c r="F811" i="5"/>
  <c r="R918" i="5"/>
  <c r="I918" i="5"/>
  <c r="J918" i="5"/>
  <c r="F918"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F615" i="5"/>
  <c r="R607" i="5"/>
  <c r="J607" i="5"/>
  <c r="I607" i="5"/>
  <c r="H607" i="5"/>
  <c r="F607" i="5"/>
  <c r="I2423" i="5"/>
  <c r="H2423" i="5"/>
  <c r="F2423" i="5"/>
  <c r="R2423" i="5"/>
  <c r="J2423" i="5"/>
  <c r="I2216" i="5"/>
  <c r="H2216" i="5"/>
  <c r="F2216" i="5"/>
  <c r="I2159" i="5"/>
  <c r="H2159" i="5"/>
  <c r="F2159" i="5"/>
  <c r="J2159" i="5"/>
  <c r="R2159" i="5"/>
  <c r="I2143" i="5"/>
  <c r="H2143" i="5"/>
  <c r="F2143" i="5"/>
  <c r="R2143" i="5"/>
  <c r="J2143" i="5"/>
  <c r="R1955" i="5"/>
  <c r="J1955" i="5"/>
  <c r="I1955" i="5"/>
  <c r="H1955" i="5"/>
  <c r="F1955" i="5"/>
  <c r="R1951" i="5"/>
  <c r="J1951" i="5"/>
  <c r="H1807" i="5"/>
  <c r="F1807" i="5"/>
  <c r="R1807" i="5"/>
  <c r="J1807" i="5"/>
  <c r="I1807" i="5"/>
  <c r="R1715" i="5"/>
  <c r="J1715" i="5"/>
  <c r="I1715" i="5"/>
  <c r="H1715" i="5"/>
  <c r="F1715" i="5"/>
  <c r="H2455" i="5"/>
  <c r="I2455" i="5"/>
  <c r="F2455" i="5"/>
  <c r="R2455" i="5"/>
  <c r="J2455" i="5"/>
  <c r="I1516" i="5"/>
  <c r="H1516" i="5"/>
  <c r="F1516" i="5"/>
  <c r="J1516" i="5"/>
  <c r="R1516" i="5"/>
  <c r="F1390" i="5"/>
  <c r="R1390" i="5"/>
  <c r="J1390" i="5"/>
  <c r="I1390" i="5"/>
  <c r="H1390" i="5"/>
  <c r="H1404" i="5"/>
  <c r="R1404" i="5"/>
  <c r="J1404" i="5"/>
  <c r="I1404" i="5"/>
  <c r="F1404" i="5"/>
  <c r="H1183" i="5"/>
  <c r="F1254" i="5"/>
  <c r="R1254" i="5"/>
  <c r="J1254" i="5"/>
  <c r="I1254" i="5"/>
  <c r="H1254" i="5"/>
  <c r="H1036" i="5"/>
  <c r="F1036" i="5"/>
  <c r="R1036" i="5"/>
  <c r="J1036" i="5"/>
  <c r="I1036" i="5"/>
  <c r="R923" i="5"/>
  <c r="I923" i="5"/>
  <c r="J923" i="5"/>
  <c r="H923" i="5"/>
  <c r="F923" i="5"/>
  <c r="R854" i="5"/>
  <c r="I854" i="5"/>
  <c r="J854" i="5"/>
  <c r="H854" i="5"/>
  <c r="F854" i="5"/>
  <c r="R406" i="5"/>
  <c r="J406" i="5"/>
  <c r="I406" i="5"/>
  <c r="H406" i="5"/>
  <c r="F406" i="5"/>
  <c r="H2486" i="5"/>
  <c r="F2486" i="5"/>
  <c r="R2486" i="5"/>
  <c r="H2478" i="5"/>
  <c r="I2478" i="5"/>
  <c r="F2478" i="5"/>
  <c r="R2478" i="5"/>
  <c r="J2478" i="5"/>
  <c r="H2343" i="5"/>
  <c r="F2343" i="5"/>
  <c r="R2343" i="5"/>
  <c r="J2343" i="5"/>
  <c r="I2343" i="5"/>
  <c r="H2335" i="5"/>
  <c r="F2335" i="5"/>
  <c r="R2335" i="5"/>
  <c r="I2335" i="5"/>
  <c r="J2335" i="5"/>
  <c r="I2167" i="5"/>
  <c r="H2167" i="5"/>
  <c r="F2167" i="5"/>
  <c r="R2167" i="5"/>
  <c r="J2167" i="5"/>
  <c r="I2095" i="5"/>
  <c r="H2095" i="5"/>
  <c r="F2095" i="5"/>
  <c r="R2095" i="5"/>
  <c r="J2095" i="5"/>
  <c r="I2175" i="5"/>
  <c r="H2175" i="5"/>
  <c r="F2175" i="5"/>
  <c r="R2175" i="5"/>
  <c r="J2175" i="5"/>
  <c r="F1860" i="5"/>
  <c r="R1860" i="5"/>
  <c r="J1860" i="5"/>
  <c r="I1860" i="5"/>
  <c r="H1860" i="5"/>
  <c r="I1918" i="5"/>
  <c r="H1918" i="5"/>
  <c r="F1918" i="5"/>
  <c r="R1918" i="5"/>
  <c r="J1918" i="5"/>
  <c r="H1791" i="5"/>
  <c r="F1791" i="5"/>
  <c r="J1791" i="5"/>
  <c r="I1791" i="5"/>
  <c r="I1814" i="5"/>
  <c r="H1814" i="5"/>
  <c r="F1814" i="5"/>
  <c r="J1814" i="5"/>
  <c r="R1814" i="5"/>
  <c r="R1982" i="5"/>
  <c r="J1982" i="5"/>
  <c r="I1982" i="5"/>
  <c r="H1982" i="5"/>
  <c r="F1982" i="5"/>
  <c r="R2014" i="5"/>
  <c r="J2014" i="5"/>
  <c r="I2014" i="5"/>
  <c r="H2014" i="5"/>
  <c r="F2014" i="5"/>
  <c r="R1731" i="5"/>
  <c r="J1731" i="5"/>
  <c r="I1731" i="5"/>
  <c r="H1731" i="5"/>
  <c r="F1731" i="5"/>
  <c r="R1734" i="5"/>
  <c r="J1734" i="5"/>
  <c r="I1734" i="5"/>
  <c r="H1734" i="5"/>
  <c r="F1734" i="5"/>
  <c r="I1607" i="5"/>
  <c r="H1607" i="5"/>
  <c r="R1607" i="5"/>
  <c r="J1607" i="5"/>
  <c r="F1358" i="5"/>
  <c r="R1358" i="5"/>
  <c r="J1358" i="5"/>
  <c r="H1358" i="5"/>
  <c r="I1358" i="5"/>
  <c r="R1340" i="5"/>
  <c r="F1340" i="5"/>
  <c r="H1340" i="5"/>
  <c r="J1340" i="5"/>
  <c r="I1340" i="5"/>
  <c r="J1382" i="5"/>
  <c r="I1382" i="5"/>
  <c r="H1191" i="5"/>
  <c r="J1191" i="5"/>
  <c r="F1191" i="5"/>
  <c r="I1191" i="5"/>
  <c r="R1191" i="5"/>
  <c r="R1388" i="5"/>
  <c r="J1388" i="5"/>
  <c r="I1388" i="5"/>
  <c r="H1388" i="5"/>
  <c r="F1388" i="5"/>
  <c r="I1311" i="5"/>
  <c r="R1311" i="5"/>
  <c r="I1279" i="5"/>
  <c r="H1279" i="5"/>
  <c r="R1279" i="5"/>
  <c r="J1279" i="5"/>
  <c r="F1279" i="5"/>
  <c r="H1104" i="5"/>
  <c r="F1104" i="5"/>
  <c r="R1104" i="5"/>
  <c r="I1104" i="5"/>
  <c r="F1040" i="5"/>
  <c r="I1040" i="5"/>
  <c r="J1040" i="5"/>
  <c r="H1068" i="5"/>
  <c r="F1068" i="5"/>
  <c r="R1068" i="5"/>
  <c r="J1068" i="5"/>
  <c r="I1068" i="5"/>
  <c r="J1188" i="5"/>
  <c r="I1188" i="5"/>
  <c r="H1188" i="5"/>
  <c r="F1188" i="5"/>
  <c r="R1188" i="5"/>
  <c r="I886" i="5"/>
  <c r="J886" i="5"/>
  <c r="R587" i="5"/>
  <c r="J587" i="5"/>
  <c r="F587" i="5"/>
  <c r="H587" i="5"/>
  <c r="I587"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34" i="6"/>
  <c r="F2430" i="5"/>
  <c r="R2430" i="5"/>
  <c r="J2430" i="5"/>
  <c r="I2430" i="5"/>
  <c r="H2430" i="5"/>
  <c r="F2496" i="5"/>
  <c r="I2415" i="5"/>
  <c r="H2415" i="5"/>
  <c r="F2415" i="5"/>
  <c r="R2415" i="5"/>
  <c r="J2415" i="5"/>
  <c r="H2391" i="5"/>
  <c r="R2391" i="5"/>
  <c r="J2391" i="5"/>
  <c r="I2391" i="5"/>
  <c r="F2391" i="5"/>
  <c r="H2230" i="5"/>
  <c r="F2230" i="5"/>
  <c r="R2230" i="5"/>
  <c r="J2230" i="5"/>
  <c r="J2231" i="5"/>
  <c r="I2231" i="5"/>
  <c r="H2231" i="5"/>
  <c r="F2231" i="5"/>
  <c r="R2231" i="5"/>
  <c r="J2183" i="5"/>
  <c r="F2183" i="5"/>
  <c r="R2183" i="5"/>
  <c r="I2163" i="5"/>
  <c r="H2163" i="5"/>
  <c r="F2163" i="5"/>
  <c r="R2163" i="5"/>
  <c r="J2163" i="5"/>
  <c r="I2147" i="5"/>
  <c r="H2147" i="5"/>
  <c r="F2147" i="5"/>
  <c r="R2147" i="5"/>
  <c r="J2147" i="5"/>
  <c r="R2068" i="5"/>
  <c r="J2068" i="5"/>
  <c r="H2068" i="5"/>
  <c r="F2068" i="5"/>
  <c r="I2068" i="5"/>
  <c r="I2049" i="5"/>
  <c r="F2049" i="5"/>
  <c r="R2049" i="5"/>
  <c r="J2049" i="5"/>
  <c r="I1849" i="5"/>
  <c r="H1849" i="5"/>
  <c r="R1849" i="5"/>
  <c r="H1787" i="5"/>
  <c r="F1787" i="5"/>
  <c r="R1787" i="5"/>
  <c r="J1787" i="5"/>
  <c r="I1787" i="5"/>
  <c r="R1896" i="5"/>
  <c r="I1896" i="5"/>
  <c r="H1896" i="5"/>
  <c r="F1896" i="5"/>
  <c r="R1743" i="5"/>
  <c r="J1743" i="5"/>
  <c r="H1743" i="5"/>
  <c r="I1740" i="5"/>
  <c r="F1740" i="5"/>
  <c r="R1740" i="5"/>
  <c r="H1740" i="5"/>
  <c r="J1740" i="5"/>
  <c r="R1643" i="5"/>
  <c r="J1643" i="5"/>
  <c r="I1643" i="5"/>
  <c r="H1643" i="5"/>
  <c r="F1643" i="5"/>
  <c r="H1767" i="5"/>
  <c r="F1767" i="5"/>
  <c r="R1767" i="5"/>
  <c r="J1767" i="5"/>
  <c r="I1767" i="5"/>
  <c r="R1695" i="5"/>
  <c r="J1695" i="5"/>
  <c r="I1695" i="5"/>
  <c r="H1695" i="5"/>
  <c r="F1695" i="5"/>
  <c r="R1631" i="5"/>
  <c r="J1631" i="5"/>
  <c r="I1631" i="5"/>
  <c r="H1631" i="5"/>
  <c r="F1631" i="5"/>
  <c r="R1683" i="5"/>
  <c r="J1683" i="5"/>
  <c r="I1683" i="5"/>
  <c r="H1683" i="5"/>
  <c r="F1683" i="5"/>
  <c r="I1540" i="5"/>
  <c r="H1540" i="5"/>
  <c r="F1540" i="5"/>
  <c r="R1540" i="5"/>
  <c r="J1540" i="5"/>
  <c r="I1595" i="5"/>
  <c r="H1595" i="5"/>
  <c r="F1595" i="5"/>
  <c r="R1595" i="5"/>
  <c r="J1595" i="5"/>
  <c r="I1563" i="5"/>
  <c r="H1563" i="5"/>
  <c r="F1563" i="5"/>
  <c r="R1563" i="5"/>
  <c r="J1563" i="5"/>
  <c r="H1444" i="5"/>
  <c r="F1444" i="5"/>
  <c r="J1444" i="5"/>
  <c r="I1444" i="5"/>
  <c r="R1444" i="5"/>
  <c r="I1359" i="5"/>
  <c r="H1359" i="5"/>
  <c r="R1359" i="5"/>
  <c r="F1359" i="5"/>
  <c r="J1359" i="5"/>
  <c r="H1420" i="5"/>
  <c r="R1420" i="5"/>
  <c r="F1420" i="5"/>
  <c r="J1420" i="5"/>
  <c r="I1420" i="5"/>
  <c r="H1428" i="5"/>
  <c r="R1428" i="5"/>
  <c r="F1428" i="5"/>
  <c r="J1428" i="5"/>
  <c r="I1428" i="5"/>
  <c r="R1159" i="5"/>
  <c r="I1159" i="5"/>
  <c r="F1159" i="5"/>
  <c r="H1150" i="5"/>
  <c r="F1150" i="5"/>
  <c r="R1150" i="5"/>
  <c r="I1150" i="5"/>
  <c r="J1150" i="5"/>
  <c r="H1239" i="5"/>
  <c r="R1239" i="5"/>
  <c r="J1239" i="5"/>
  <c r="I1239" i="5"/>
  <c r="F1239" i="5"/>
  <c r="R1556" i="5"/>
  <c r="J1556" i="5"/>
  <c r="I1556" i="5"/>
  <c r="H1556" i="5"/>
  <c r="F1556" i="5"/>
  <c r="I1307" i="5"/>
  <c r="H1307" i="5"/>
  <c r="R1307" i="5"/>
  <c r="J1307" i="5"/>
  <c r="F1307" i="5"/>
  <c r="I1275" i="5"/>
  <c r="H1275" i="5"/>
  <c r="R1275" i="5"/>
  <c r="J1275" i="5"/>
  <c r="F1275" i="5"/>
  <c r="F1334" i="5"/>
  <c r="R1334" i="5"/>
  <c r="J1334" i="5"/>
  <c r="H1334" i="5"/>
  <c r="F1326" i="5"/>
  <c r="R1326" i="5"/>
  <c r="J1326" i="5"/>
  <c r="I1326" i="5"/>
  <c r="H1326" i="5"/>
  <c r="F1318" i="5"/>
  <c r="R1318" i="5"/>
  <c r="J1318" i="5"/>
  <c r="I1318" i="5"/>
  <c r="H1318" i="5"/>
  <c r="F1310" i="5"/>
  <c r="R1310" i="5"/>
  <c r="J1310" i="5"/>
  <c r="I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58" i="5"/>
  <c r="J958" i="5"/>
  <c r="I958" i="5"/>
  <c r="F958" i="5"/>
  <c r="H958" i="5"/>
  <c r="R950" i="5"/>
  <c r="J950" i="5"/>
  <c r="I950" i="5"/>
  <c r="H950" i="5"/>
  <c r="F950" i="5"/>
  <c r="R1153" i="5"/>
  <c r="J1153" i="5"/>
  <c r="I1153" i="5"/>
  <c r="H1153" i="5"/>
  <c r="F1153" i="5"/>
  <c r="R902" i="5"/>
  <c r="I902" i="5"/>
  <c r="J902" i="5"/>
  <c r="H902" i="5"/>
  <c r="F902" i="5"/>
  <c r="J703" i="5"/>
  <c r="I703" i="5"/>
  <c r="R703" i="5"/>
  <c r="H703" i="5"/>
  <c r="F703" i="5"/>
  <c r="F481" i="5"/>
  <c r="R481" i="5"/>
  <c r="J481" i="5"/>
  <c r="I481" i="5"/>
  <c r="H481" i="5"/>
  <c r="S566" i="5"/>
  <c r="S412" i="5"/>
  <c r="S363" i="5"/>
  <c r="S542" i="5"/>
  <c r="S482" i="5"/>
  <c r="S546" i="5"/>
  <c r="S353" i="5"/>
  <c r="S563" i="5"/>
  <c r="S459" i="5"/>
  <c r="S373" i="5"/>
  <c r="S499" i="5"/>
  <c r="S455" i="5"/>
  <c r="S495" i="5"/>
  <c r="S508" i="5"/>
  <c r="S523" i="5"/>
  <c r="S535" i="5"/>
  <c r="S476" i="5"/>
  <c r="S371" i="5"/>
  <c r="S351" i="5"/>
  <c r="S492" i="5"/>
  <c r="S483" i="5"/>
  <c r="S590" i="5"/>
  <c r="S530" i="5"/>
  <c r="S531" i="5"/>
  <c r="S399" i="5"/>
  <c r="S528" i="5"/>
  <c r="S516" i="5"/>
  <c r="S594" i="5"/>
  <c r="S507" i="5"/>
  <c r="S451" i="5"/>
  <c r="S582" i="5"/>
  <c r="S500" i="5"/>
  <c r="S503" i="5"/>
  <c r="S478" i="5"/>
  <c r="S514" i="5"/>
  <c r="S558" i="5"/>
  <c r="S387" i="5"/>
  <c r="S559" i="5"/>
  <c r="S487" i="5"/>
  <c r="S551" i="5"/>
  <c r="S519" i="5"/>
  <c r="S547" i="5"/>
  <c r="S526" i="5"/>
  <c r="S379" i="5"/>
  <c r="S540" i="5"/>
  <c r="S550" i="5"/>
  <c r="S536" i="5"/>
  <c r="S498" i="5"/>
  <c r="S484" i="5"/>
  <c r="S471" i="5"/>
  <c r="S515" i="5"/>
  <c r="S555" i="5"/>
  <c r="S570" i="5"/>
  <c r="S527" i="5"/>
  <c r="S369" i="5"/>
  <c r="S381" i="5"/>
  <c r="S597" i="5"/>
  <c r="S599" i="5"/>
  <c r="S611" i="5"/>
  <c r="S601" i="5"/>
  <c r="S382" i="5"/>
  <c r="S533" i="5"/>
  <c r="S355" i="5"/>
  <c r="S602" i="5"/>
  <c r="S603" i="5"/>
  <c r="S605" i="5"/>
  <c r="S607" i="5"/>
  <c r="S430" i="5"/>
  <c r="S443" i="5"/>
  <c r="S419" i="5"/>
  <c r="S589" i="5"/>
  <c r="S521" i="5"/>
  <c r="S596" i="5"/>
  <c r="S366" i="5"/>
  <c r="S591" i="5"/>
  <c r="S439" i="5"/>
  <c r="S365" i="5"/>
  <c r="S403" i="5"/>
  <c r="S569" i="5"/>
  <c r="S553" i="5"/>
  <c r="S525" i="5"/>
  <c r="S469" i="5"/>
  <c r="S562" i="5"/>
  <c r="S394" i="5"/>
  <c r="S463" i="5"/>
  <c r="S477" i="5"/>
  <c r="S571" i="5"/>
  <c r="S579" i="5"/>
  <c r="S473" i="5"/>
  <c r="S354" i="5"/>
  <c r="S465" i="5"/>
  <c r="S493" i="5"/>
  <c r="S398" i="5"/>
  <c r="S402" i="5"/>
  <c r="S467" i="5"/>
  <c r="S375" i="5"/>
  <c r="S362" i="5"/>
  <c r="S378" i="5"/>
  <c r="S370" i="5"/>
  <c r="S517" i="5"/>
  <c r="S423" i="5"/>
  <c r="S475" i="5"/>
  <c r="S529" i="5"/>
  <c r="S458" i="5"/>
  <c r="S386" i="5"/>
  <c r="S534" i="5"/>
  <c r="S587" i="5"/>
  <c r="S554" i="5"/>
  <c r="S509" i="5"/>
  <c r="S522" i="5"/>
  <c r="S565" i="5"/>
  <c r="S447" i="5"/>
  <c r="S481" i="5"/>
  <c r="S367" i="5"/>
  <c r="S438" i="5"/>
  <c r="S545" i="5"/>
  <c r="S391" i="5"/>
  <c r="S450" i="5"/>
  <c r="S442" i="5"/>
  <c r="S415" i="5"/>
  <c r="S435" i="5"/>
  <c r="S414" i="5"/>
  <c r="S462" i="5"/>
  <c r="S502" i="5"/>
  <c r="S538" i="5"/>
  <c r="S486" i="5"/>
  <c r="S407" i="5"/>
  <c r="S410" i="5"/>
  <c r="S567" i="5"/>
  <c r="S578" i="5"/>
  <c r="S454" i="5"/>
  <c r="S595" i="5"/>
  <c r="S490" i="5"/>
  <c r="S431" i="5"/>
  <c r="S513" i="5"/>
  <c r="S358"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359" i="5"/>
  <c r="S506" i="5"/>
  <c r="S390" i="5"/>
  <c r="S395" i="5"/>
  <c r="S609" i="5"/>
  <c r="S575" i="5"/>
  <c r="S497" i="5"/>
  <c r="S434" i="5"/>
  <c r="S474" i="5"/>
  <c r="S585" i="5"/>
  <c r="S583" i="5"/>
  <c r="S588" i="5"/>
  <c r="S489" i="5"/>
  <c r="S593" i="5"/>
  <c r="G64" i="6" a="1"/>
  <c r="R763" i="5" l="1"/>
  <c r="J763" i="5"/>
  <c r="E2324" i="5"/>
  <c r="X2324" i="5" s="1"/>
  <c r="H2324" i="5"/>
  <c r="E2316" i="5"/>
  <c r="X2316" i="5" s="1"/>
  <c r="H2316" i="5"/>
  <c r="R2316" i="5"/>
  <c r="E2260" i="5"/>
  <c r="X2260" i="5" s="1"/>
  <c r="R2260" i="5"/>
  <c r="V2244" i="5"/>
  <c r="AB2244" i="5"/>
  <c r="V2220" i="5"/>
  <c r="AB2220" i="5"/>
  <c r="E2204" i="5"/>
  <c r="X2204" i="5" s="1"/>
  <c r="I2204" i="5"/>
  <c r="E2196" i="5"/>
  <c r="X2196" i="5" s="1"/>
  <c r="J2196" i="5"/>
  <c r="R2196" i="5"/>
  <c r="E2188" i="5"/>
  <c r="X2188" i="5" s="1"/>
  <c r="R2188" i="5"/>
  <c r="J2188" i="5"/>
  <c r="E2156" i="5"/>
  <c r="X2156" i="5" s="1"/>
  <c r="F2156" i="5"/>
  <c r="V2132" i="5"/>
  <c r="F2132" i="5" s="1"/>
  <c r="AB2132" i="5"/>
  <c r="E2084" i="5"/>
  <c r="X2084" i="5" s="1"/>
  <c r="R2084" i="5"/>
  <c r="J2084" i="5"/>
  <c r="H2004" i="5"/>
  <c r="R2004" i="5"/>
  <c r="E1972" i="5"/>
  <c r="X1972" i="5" s="1"/>
  <c r="J1972" i="5"/>
  <c r="E1956" i="5"/>
  <c r="X1956" i="5" s="1"/>
  <c r="R1956" i="5"/>
  <c r="V1948" i="5"/>
  <c r="AB1948" i="5"/>
  <c r="E1916" i="5"/>
  <c r="X1916" i="5" s="1"/>
  <c r="R1916" i="5"/>
  <c r="E1908" i="5"/>
  <c r="X1908" i="5" s="1"/>
  <c r="F1908" i="5"/>
  <c r="H1908" i="5"/>
  <c r="V1900" i="5"/>
  <c r="AB1900" i="5"/>
  <c r="V1892" i="5"/>
  <c r="AB1892" i="5"/>
  <c r="E1844" i="5"/>
  <c r="X1844" i="5" s="1"/>
  <c r="I1844" i="5"/>
  <c r="V1836" i="5"/>
  <c r="G1836" i="5" s="1"/>
  <c r="AB1836" i="5"/>
  <c r="V1828" i="5"/>
  <c r="AB1828" i="5"/>
  <c r="E1820" i="5"/>
  <c r="X1820" i="5" s="1"/>
  <c r="F1820" i="5"/>
  <c r="V1804" i="5"/>
  <c r="AB1804" i="5"/>
  <c r="V1796" i="5"/>
  <c r="G1796" i="5" s="1"/>
  <c r="AB1796" i="5"/>
  <c r="G692" i="5"/>
  <c r="V2387" i="5"/>
  <c r="AB2387" i="5"/>
  <c r="E2243" i="5"/>
  <c r="X2243" i="5" s="1"/>
  <c r="F2243" i="5"/>
  <c r="V2211" i="5"/>
  <c r="G2211" i="5" s="1"/>
  <c r="AB2211" i="5"/>
  <c r="F2203" i="5"/>
  <c r="I2203" i="5"/>
  <c r="V2059" i="5"/>
  <c r="AB2059" i="5"/>
  <c r="E2043" i="5"/>
  <c r="X2043" i="5" s="1"/>
  <c r="F2043" i="5"/>
  <c r="F2019" i="5"/>
  <c r="R2019" i="5"/>
  <c r="J2019" i="5"/>
  <c r="I2019" i="5"/>
  <c r="E2011" i="5"/>
  <c r="X2011" i="5" s="1"/>
  <c r="R2011" i="5"/>
  <c r="V2003" i="5"/>
  <c r="AB2003" i="5"/>
  <c r="R1971" i="5"/>
  <c r="J1971" i="5"/>
  <c r="F1971" i="5"/>
  <c r="E1963" i="5"/>
  <c r="X1963" i="5" s="1"/>
  <c r="R1963" i="5"/>
  <c r="J1963" i="5"/>
  <c r="V1947" i="5"/>
  <c r="AB1947" i="5"/>
  <c r="V1939" i="5"/>
  <c r="I1939" i="5" s="1"/>
  <c r="E1907" i="5"/>
  <c r="X1907" i="5" s="1"/>
  <c r="H1907" i="5"/>
  <c r="J1907" i="5"/>
  <c r="I1907" i="5"/>
  <c r="E1891" i="5"/>
  <c r="X1891" i="5" s="1"/>
  <c r="R1891" i="5"/>
  <c r="E1851" i="5"/>
  <c r="X1851" i="5" s="1"/>
  <c r="J1851" i="5"/>
  <c r="H1851" i="5"/>
  <c r="V1843" i="5"/>
  <c r="AB1843" i="5"/>
  <c r="H1764" i="5"/>
  <c r="AB1764" i="5"/>
  <c r="I1676" i="5"/>
  <c r="AB1572" i="5"/>
  <c r="I1756" i="5"/>
  <c r="AB1484" i="5"/>
  <c r="F1620" i="5"/>
  <c r="AB1468" i="5"/>
  <c r="AB1795" i="5"/>
  <c r="AB1676" i="5"/>
  <c r="I1452" i="5"/>
  <c r="F1811" i="5"/>
  <c r="J1379" i="5"/>
  <c r="AB1059" i="5"/>
  <c r="AB1107" i="5"/>
  <c r="G1363" i="5"/>
  <c r="G1124" i="5"/>
  <c r="G1011" i="5"/>
  <c r="G916" i="5"/>
  <c r="G772" i="5"/>
  <c r="G707" i="5"/>
  <c r="G652" i="5"/>
  <c r="I1764" i="5"/>
  <c r="AB1763" i="5"/>
  <c r="F1764" i="5"/>
  <c r="H1732" i="5"/>
  <c r="H1692" i="5"/>
  <c r="J1676" i="5"/>
  <c r="J1756" i="5"/>
  <c r="H1620" i="5"/>
  <c r="H1236" i="5"/>
  <c r="J1523" i="5"/>
  <c r="J1539" i="5"/>
  <c r="H1419" i="5"/>
  <c r="G1308" i="5"/>
  <c r="G1123" i="5"/>
  <c r="J1764" i="5"/>
  <c r="AB1788" i="5"/>
  <c r="AB1748" i="5"/>
  <c r="AB1756" i="5"/>
  <c r="H1636" i="5"/>
  <c r="AB1707" i="5"/>
  <c r="I1692" i="5"/>
  <c r="R1676" i="5"/>
  <c r="AB1556" i="5"/>
  <c r="AB1811" i="5"/>
  <c r="H1380" i="5"/>
  <c r="H1508" i="5"/>
  <c r="AB1172" i="5"/>
  <c r="AB1636" i="5"/>
  <c r="AB1475" i="5"/>
  <c r="AB1043" i="5"/>
  <c r="AB964" i="5"/>
  <c r="F1387" i="5"/>
  <c r="G1739" i="5"/>
  <c r="G1259" i="5"/>
  <c r="G1100" i="5"/>
  <c r="G964" i="5"/>
  <c r="G908" i="5"/>
  <c r="G820" i="5"/>
  <c r="G748" i="5"/>
  <c r="G628" i="5"/>
  <c r="G572" i="5"/>
  <c r="E1724" i="5"/>
  <c r="X1724" i="5" s="1"/>
  <c r="F1724" i="5"/>
  <c r="V1708" i="5"/>
  <c r="G1708" i="5" s="1"/>
  <c r="AB1708" i="5"/>
  <c r="V1652" i="5"/>
  <c r="AB1652" i="5"/>
  <c r="V1628" i="5"/>
  <c r="AB1628" i="5"/>
  <c r="V1500" i="5"/>
  <c r="G1500" i="5"/>
  <c r="E1468" i="5"/>
  <c r="X1468" i="5" s="1"/>
  <c r="J1468" i="5"/>
  <c r="V1292" i="5"/>
  <c r="AB1292" i="5"/>
  <c r="V1268" i="5"/>
  <c r="AB1268" i="5"/>
  <c r="E1252" i="5"/>
  <c r="X1252" i="5" s="1"/>
  <c r="R1252" i="5"/>
  <c r="V1164" i="5"/>
  <c r="AB1164" i="5"/>
  <c r="E1148" i="5"/>
  <c r="X1148" i="5" s="1"/>
  <c r="R1148" i="5"/>
  <c r="V1132" i="5"/>
  <c r="G1132" i="5" s="1"/>
  <c r="V1084" i="5"/>
  <c r="G1084" i="5"/>
  <c r="V1076" i="5"/>
  <c r="G1076" i="5"/>
  <c r="V1004" i="5"/>
  <c r="G1004" i="5" s="1"/>
  <c r="V988" i="5"/>
  <c r="G988" i="5" s="1"/>
  <c r="V972" i="5"/>
  <c r="G972" i="5"/>
  <c r="AB972" i="5"/>
  <c r="V956" i="5"/>
  <c r="AB956" i="5"/>
  <c r="V948" i="5"/>
  <c r="G948" i="5"/>
  <c r="V940" i="5"/>
  <c r="AB940" i="5"/>
  <c r="G940" i="5"/>
  <c r="V876" i="5"/>
  <c r="G876" i="5"/>
  <c r="E860" i="5"/>
  <c r="X860" i="5" s="1"/>
  <c r="J860" i="5"/>
  <c r="E852" i="5"/>
  <c r="X852" i="5" s="1"/>
  <c r="I852" i="5"/>
  <c r="V844" i="5"/>
  <c r="AB844" i="5"/>
  <c r="G844" i="5"/>
  <c r="V836" i="5"/>
  <c r="AB836" i="5"/>
  <c r="V828" i="5"/>
  <c r="G828" i="5"/>
  <c r="V812" i="5"/>
  <c r="AB812" i="5"/>
  <c r="V804" i="5"/>
  <c r="G804" i="5"/>
  <c r="V796" i="5"/>
  <c r="E788" i="5"/>
  <c r="X788" i="5" s="1"/>
  <c r="F788" i="5"/>
  <c r="E772" i="5"/>
  <c r="X772" i="5" s="1"/>
  <c r="I772" i="5"/>
  <c r="V764" i="5"/>
  <c r="G764" i="5"/>
  <c r="V756" i="5"/>
  <c r="E748" i="5"/>
  <c r="X748" i="5" s="1"/>
  <c r="J748" i="5"/>
  <c r="F748" i="5"/>
  <c r="E740" i="5"/>
  <c r="X740" i="5" s="1"/>
  <c r="J740" i="5"/>
  <c r="I740" i="5"/>
  <c r="V724" i="5"/>
  <c r="AB724" i="5"/>
  <c r="V716" i="5"/>
  <c r="G716" i="5"/>
  <c r="V708" i="5"/>
  <c r="G708" i="5"/>
  <c r="AB708" i="5"/>
  <c r="E700" i="5"/>
  <c r="X700" i="5" s="1"/>
  <c r="H700" i="5"/>
  <c r="V692" i="5"/>
  <c r="AB692" i="5"/>
  <c r="V684" i="5"/>
  <c r="G684" i="5" s="1"/>
  <c r="V676" i="5"/>
  <c r="G676" i="5"/>
  <c r="V668" i="5"/>
  <c r="G668" i="5"/>
  <c r="V644" i="5"/>
  <c r="G644" i="5"/>
  <c r="E636" i="5"/>
  <c r="X636" i="5" s="1"/>
  <c r="R636" i="5"/>
  <c r="E628" i="5"/>
  <c r="X628" i="5" s="1"/>
  <c r="R628" i="5"/>
  <c r="E620" i="5"/>
  <c r="X620" i="5" s="1"/>
  <c r="R620" i="5"/>
  <c r="V604" i="5"/>
  <c r="G604" i="5"/>
  <c r="E572" i="5"/>
  <c r="X572" i="5" s="1"/>
  <c r="J572" i="5"/>
  <c r="V564" i="5"/>
  <c r="G564" i="5"/>
  <c r="E556" i="5"/>
  <c r="X556" i="5" s="1"/>
  <c r="R556" i="5"/>
  <c r="E548" i="5"/>
  <c r="X548" i="5" s="1"/>
  <c r="F548" i="5"/>
  <c r="V524" i="5"/>
  <c r="G524" i="5" s="1"/>
  <c r="E516" i="5"/>
  <c r="X516" i="5" s="1"/>
  <c r="H516" i="5"/>
  <c r="E508" i="5"/>
  <c r="X508" i="5" s="1"/>
  <c r="J508" i="5"/>
  <c r="V492" i="5"/>
  <c r="G492" i="5" s="1"/>
  <c r="E484" i="5"/>
  <c r="X484" i="5" s="1"/>
  <c r="R484" i="5"/>
  <c r="E476" i="5"/>
  <c r="X476" i="5" s="1"/>
  <c r="H476" i="5"/>
  <c r="V452" i="5"/>
  <c r="G452" i="5"/>
  <c r="E444" i="5"/>
  <c r="X444" i="5" s="1"/>
  <c r="R444" i="5"/>
  <c r="V436" i="5"/>
  <c r="G436" i="5" s="1"/>
  <c r="V420" i="5"/>
  <c r="AB420" i="5"/>
  <c r="V412" i="5"/>
  <c r="G412" i="5"/>
  <c r="E404" i="5"/>
  <c r="X404" i="5" s="1"/>
  <c r="F404" i="5"/>
  <c r="V396" i="5"/>
  <c r="AB396" i="5"/>
  <c r="V388" i="5"/>
  <c r="AB388" i="5"/>
  <c r="E380" i="5"/>
  <c r="X380" i="5" s="1"/>
  <c r="H380" i="5"/>
  <c r="V372" i="5"/>
  <c r="AB372" i="5"/>
  <c r="G372" i="5"/>
  <c r="V364" i="5"/>
  <c r="AB364" i="5"/>
  <c r="V1803" i="5"/>
  <c r="AB1803" i="5"/>
  <c r="V1699" i="5"/>
  <c r="AB1699" i="5"/>
  <c r="V1571" i="5"/>
  <c r="G1571" i="5"/>
  <c r="E1539" i="5"/>
  <c r="X1539" i="5" s="1"/>
  <c r="I1539" i="5"/>
  <c r="V1515" i="5"/>
  <c r="AB1515" i="5"/>
  <c r="H1507" i="5"/>
  <c r="I1507" i="5"/>
  <c r="E1451" i="5"/>
  <c r="X1451" i="5" s="1"/>
  <c r="H1451" i="5"/>
  <c r="V1443" i="5"/>
  <c r="AB1443" i="5"/>
  <c r="V1411" i="5"/>
  <c r="G1411" i="5"/>
  <c r="E1371" i="5"/>
  <c r="X1371" i="5" s="1"/>
  <c r="F1371" i="5"/>
  <c r="E1339" i="5"/>
  <c r="X1339" i="5" s="1"/>
  <c r="F1339" i="5"/>
  <c r="V1283" i="5"/>
  <c r="G1283" i="5"/>
  <c r="V1267" i="5"/>
  <c r="G1267" i="5"/>
  <c r="V1243" i="5"/>
  <c r="V1163" i="5"/>
  <c r="G1163" i="5"/>
  <c r="V1155" i="5"/>
  <c r="G1155" i="5"/>
  <c r="E1147" i="5"/>
  <c r="X1147" i="5" s="1"/>
  <c r="R1147" i="5"/>
  <c r="V1115" i="5"/>
  <c r="AB1115" i="5"/>
  <c r="V1051" i="5"/>
  <c r="G1051" i="5"/>
  <c r="E1027" i="5"/>
  <c r="X1027" i="5" s="1"/>
  <c r="F1027" i="5"/>
  <c r="V1019" i="5"/>
  <c r="AB1019" i="5"/>
  <c r="V987" i="5"/>
  <c r="AB987" i="5"/>
  <c r="V955" i="5"/>
  <c r="AB955" i="5"/>
  <c r="V939" i="5"/>
  <c r="AB939" i="5"/>
  <c r="V931" i="5"/>
  <c r="G931" i="5"/>
  <c r="AB931" i="5"/>
  <c r="E915" i="5"/>
  <c r="X915" i="5" s="1"/>
  <c r="J915" i="5"/>
  <c r="V907" i="5"/>
  <c r="G907" i="5" s="1"/>
  <c r="AB907" i="5"/>
  <c r="V891" i="5"/>
  <c r="G891" i="5"/>
  <c r="V867" i="5"/>
  <c r="AB867" i="5"/>
  <c r="V843" i="5"/>
  <c r="AB843" i="5"/>
  <c r="G843" i="5"/>
  <c r="V835" i="5"/>
  <c r="AB835" i="5"/>
  <c r="V787" i="5"/>
  <c r="G787" i="5"/>
  <c r="E779" i="5"/>
  <c r="X779" i="5" s="1"/>
  <c r="R779" i="5"/>
  <c r="V747" i="5"/>
  <c r="G747" i="5" s="1"/>
  <c r="E731" i="5"/>
  <c r="X731" i="5" s="1"/>
  <c r="R731" i="5"/>
  <c r="V723" i="5"/>
  <c r="G723" i="5"/>
  <c r="E715" i="5"/>
  <c r="X715" i="5" s="1"/>
  <c r="H715" i="5"/>
  <c r="E691" i="5"/>
  <c r="X691" i="5" s="1"/>
  <c r="R691" i="5"/>
  <c r="E683" i="5"/>
  <c r="X683" i="5" s="1"/>
  <c r="R683" i="5"/>
  <c r="V643" i="5"/>
  <c r="G643" i="5"/>
  <c r="V635" i="5"/>
  <c r="G635" i="5" s="1"/>
  <c r="V611" i="5"/>
  <c r="G611" i="5" s="1"/>
  <c r="V595" i="5"/>
  <c r="G595" i="5" s="1"/>
  <c r="AB595" i="5"/>
  <c r="V563" i="5"/>
  <c r="V555" i="5"/>
  <c r="G555" i="5"/>
  <c r="E539" i="5"/>
  <c r="X539" i="5" s="1"/>
  <c r="F539" i="5"/>
  <c r="E531" i="5"/>
  <c r="X531" i="5" s="1"/>
  <c r="I531" i="5"/>
  <c r="V523" i="5"/>
  <c r="V515" i="5"/>
  <c r="G515" i="5"/>
  <c r="E507" i="5"/>
  <c r="X507" i="5" s="1"/>
  <c r="H507" i="5"/>
  <c r="E499" i="5"/>
  <c r="X499" i="5" s="1"/>
  <c r="F499" i="5"/>
  <c r="V491" i="5"/>
  <c r="V483" i="5"/>
  <c r="G483" i="5"/>
  <c r="V459" i="5"/>
  <c r="AB459" i="5"/>
  <c r="V451" i="5"/>
  <c r="G451" i="5"/>
  <c r="V435" i="5"/>
  <c r="AB435" i="5"/>
  <c r="V419" i="5"/>
  <c r="G419" i="5"/>
  <c r="V403" i="5"/>
  <c r="G403" i="5"/>
  <c r="V395" i="5"/>
  <c r="AB395" i="5"/>
  <c r="V371" i="5"/>
  <c r="R356" i="5"/>
  <c r="I363" i="5"/>
  <c r="G363" i="5"/>
  <c r="E2407" i="5"/>
  <c r="X2407" i="5" s="1"/>
  <c r="I2407" i="5"/>
  <c r="R2407" i="5"/>
  <c r="F2011" i="5"/>
  <c r="AB1971" i="5"/>
  <c r="AB1987" i="5"/>
  <c r="G1931" i="5"/>
  <c r="G1563" i="5"/>
  <c r="AB1375" i="5"/>
  <c r="AB1199" i="5"/>
  <c r="AB799" i="5"/>
  <c r="AB2011" i="5"/>
  <c r="AB1859" i="5"/>
  <c r="AB1787" i="5"/>
  <c r="AB1851" i="5"/>
  <c r="AB1739" i="5"/>
  <c r="AB1691" i="5"/>
  <c r="J1419" i="5"/>
  <c r="J1499" i="5"/>
  <c r="G1699" i="5"/>
  <c r="G1491" i="5"/>
  <c r="G1339" i="5"/>
  <c r="G1227" i="5"/>
  <c r="AB2043" i="5"/>
  <c r="AB1995" i="5"/>
  <c r="AB1723" i="5"/>
  <c r="AB1531" i="5"/>
  <c r="G1675" i="5"/>
  <c r="G1451" i="5"/>
  <c r="AB2427" i="5"/>
  <c r="AB2323" i="5"/>
  <c r="H1987" i="5"/>
  <c r="I2003" i="5"/>
  <c r="R2059" i="5"/>
  <c r="AB1907" i="5"/>
  <c r="F1907" i="5"/>
  <c r="H1883" i="5"/>
  <c r="F1827" i="5"/>
  <c r="AB1715" i="5"/>
  <c r="AB1595" i="5"/>
  <c r="F1499" i="5"/>
  <c r="H1459" i="5"/>
  <c r="F1531" i="5"/>
  <c r="AB1355" i="5"/>
  <c r="AB2019" i="5"/>
  <c r="AB1955" i="5"/>
  <c r="AB1939" i="5"/>
  <c r="AB1667" i="5"/>
  <c r="AB1651" i="5"/>
  <c r="AB1483" i="5"/>
  <c r="AB1507" i="5"/>
  <c r="R1379" i="5"/>
  <c r="J1011" i="5"/>
  <c r="H1147" i="5"/>
  <c r="H939" i="5"/>
  <c r="AB1819" i="5"/>
  <c r="AB1539" i="5"/>
  <c r="AB1131" i="5"/>
  <c r="AB1459" i="5"/>
  <c r="F1011" i="5"/>
  <c r="F1083" i="5"/>
  <c r="I1419" i="5"/>
  <c r="H835" i="5"/>
  <c r="J1427" i="5"/>
  <c r="G1619" i="5"/>
  <c r="G1428" i="5"/>
  <c r="G1307" i="5"/>
  <c r="G1107" i="5"/>
  <c r="G1027" i="5"/>
  <c r="G875" i="5"/>
  <c r="G835" i="5"/>
  <c r="G795" i="5"/>
  <c r="G683" i="5"/>
  <c r="G651" i="5"/>
  <c r="G579" i="5"/>
  <c r="G539" i="5"/>
  <c r="I2369" i="5"/>
  <c r="S2311" i="5"/>
  <c r="J2177" i="5"/>
  <c r="S2167" i="5"/>
  <c r="S2295" i="5"/>
  <c r="AB1953" i="5"/>
  <c r="S1583" i="5"/>
  <c r="S1399" i="5"/>
  <c r="F1545" i="5"/>
  <c r="H1513" i="5"/>
  <c r="R873" i="5"/>
  <c r="S783" i="5"/>
  <c r="AB697" i="5"/>
  <c r="AB479" i="5"/>
  <c r="J2484" i="5"/>
  <c r="H2236" i="5"/>
  <c r="AB1807" i="5"/>
  <c r="S1647" i="5"/>
  <c r="S655" i="5"/>
  <c r="AB1103" i="5"/>
  <c r="S847" i="5"/>
  <c r="AB2038" i="5"/>
  <c r="AB2014" i="5"/>
  <c r="AB2006" i="5"/>
  <c r="AB1982" i="5"/>
  <c r="AB1870" i="5"/>
  <c r="AB1854" i="5"/>
  <c r="AB1830" i="5"/>
  <c r="AB1750" i="5"/>
  <c r="AB1742" i="5"/>
  <c r="AB1438" i="5"/>
  <c r="AB1430" i="5"/>
  <c r="AB1422" i="5"/>
  <c r="AB1414" i="5"/>
  <c r="AB1406" i="5"/>
  <c r="AB1398" i="5"/>
  <c r="AB1326" i="5"/>
  <c r="AB1278" i="5"/>
  <c r="AB1246" i="5"/>
  <c r="AB1222" i="5"/>
  <c r="AB1214" i="5"/>
  <c r="AB1158" i="5"/>
  <c r="AB1150" i="5"/>
  <c r="AB790" i="5"/>
  <c r="AB766" i="5"/>
  <c r="R1575" i="5"/>
  <c r="R2233" i="5"/>
  <c r="F2417" i="5"/>
  <c r="I2161" i="5"/>
  <c r="F2265" i="5"/>
  <c r="J2417" i="5"/>
  <c r="I2417" i="5"/>
  <c r="J1849" i="5"/>
  <c r="H2049" i="5"/>
  <c r="F1575" i="5"/>
  <c r="R1017" i="5"/>
  <c r="F1841" i="5"/>
  <c r="F1489" i="5"/>
  <c r="R1065" i="5"/>
  <c r="H985" i="5"/>
  <c r="F601" i="5"/>
  <c r="J1081" i="5"/>
  <c r="J2369" i="5"/>
  <c r="H2417" i="5"/>
  <c r="H2265" i="5"/>
  <c r="J2465" i="5"/>
  <c r="R817" i="5"/>
  <c r="F2497" i="5"/>
  <c r="AB2420" i="5"/>
  <c r="I2420" i="5"/>
  <c r="AB2428" i="5"/>
  <c r="AB2353" i="5"/>
  <c r="S2255" i="5"/>
  <c r="S2119" i="5"/>
  <c r="F2153" i="5"/>
  <c r="H1905" i="5"/>
  <c r="F1897" i="5"/>
  <c r="AB2009" i="5"/>
  <c r="S1159" i="5"/>
  <c r="AB1489" i="5"/>
  <c r="AB1279" i="5"/>
  <c r="I1009" i="5"/>
  <c r="I873" i="5"/>
  <c r="F873" i="5"/>
  <c r="S2023" i="5"/>
  <c r="AB1159" i="5"/>
  <c r="S623" i="5"/>
  <c r="S1047" i="5"/>
  <c r="AB2151" i="5"/>
  <c r="AB1959" i="5"/>
  <c r="AB1383" i="5"/>
  <c r="AB1335" i="5"/>
  <c r="AB1295" i="5"/>
  <c r="AB1271" i="5"/>
  <c r="AB1007" i="5"/>
  <c r="AB991" i="5"/>
  <c r="AB903" i="5"/>
  <c r="AB879" i="5"/>
  <c r="AB727" i="5"/>
  <c r="AB599" i="5"/>
  <c r="R2449" i="5"/>
  <c r="H2356" i="5"/>
  <c r="J2420" i="5"/>
  <c r="S2383" i="5"/>
  <c r="I2340" i="5"/>
  <c r="AB2303" i="5"/>
  <c r="R2217" i="5"/>
  <c r="S2135" i="5"/>
  <c r="H2153" i="5"/>
  <c r="S2191" i="5"/>
  <c r="AB2143" i="5"/>
  <c r="AB1631" i="5"/>
  <c r="J1511" i="5"/>
  <c r="S1599" i="5"/>
  <c r="S1559" i="5"/>
  <c r="J1497" i="5"/>
  <c r="AB1057" i="5"/>
  <c r="J1009" i="5"/>
  <c r="AB777" i="5"/>
  <c r="R2393" i="5"/>
  <c r="H1977" i="5"/>
  <c r="S1055" i="5"/>
  <c r="S999" i="5"/>
  <c r="S863" i="5"/>
  <c r="S903" i="5"/>
  <c r="J1575" i="5"/>
  <c r="H1575" i="5"/>
  <c r="R1857" i="5"/>
  <c r="I1017" i="5"/>
  <c r="J1489" i="5"/>
  <c r="I1065" i="5"/>
  <c r="F2281" i="5"/>
  <c r="I601" i="5"/>
  <c r="H1825" i="5"/>
  <c r="H1833" i="5"/>
  <c r="H2369" i="5"/>
  <c r="R2265" i="5"/>
  <c r="J2409" i="5"/>
  <c r="F1233" i="5"/>
  <c r="S2447" i="5"/>
  <c r="R2457" i="5"/>
  <c r="S2423" i="5"/>
  <c r="H2412" i="5"/>
  <c r="AB2404" i="5"/>
  <c r="AB2348" i="5"/>
  <c r="J2340" i="5"/>
  <c r="I2217" i="5"/>
  <c r="J2244" i="5"/>
  <c r="S2071" i="5"/>
  <c r="R2105" i="5"/>
  <c r="S1623" i="5"/>
  <c r="S1575" i="5"/>
  <c r="R1497" i="5"/>
  <c r="S1367" i="5"/>
  <c r="AB1311" i="5"/>
  <c r="AB1081" i="5"/>
  <c r="H929" i="5"/>
  <c r="S767" i="5"/>
  <c r="F763" i="5"/>
  <c r="AB527" i="5"/>
  <c r="AB585" i="5"/>
  <c r="AB351" i="5"/>
  <c r="S1959" i="5"/>
  <c r="S1991" i="5"/>
  <c r="S1279" i="5"/>
  <c r="S1103" i="5"/>
  <c r="S735" i="5"/>
  <c r="S839" i="5"/>
  <c r="S1871" i="5"/>
  <c r="I1380" i="5"/>
  <c r="G1851" i="5"/>
  <c r="G1252" i="5"/>
  <c r="G1156" i="5"/>
  <c r="V1959" i="5"/>
  <c r="E1959" i="5" s="1"/>
  <c r="X1959" i="5" s="1"/>
  <c r="I2489" i="5"/>
  <c r="R2201" i="5"/>
  <c r="F2089" i="5"/>
  <c r="AB1065" i="5"/>
  <c r="F961" i="5"/>
  <c r="J921" i="5"/>
  <c r="I737" i="5"/>
  <c r="H763" i="5"/>
  <c r="S2007" i="5"/>
  <c r="S1727" i="5"/>
  <c r="AB601" i="5"/>
  <c r="S2335" i="5"/>
  <c r="V825" i="5"/>
  <c r="I825" i="5" s="1"/>
  <c r="F2481" i="5"/>
  <c r="F2489" i="5"/>
  <c r="R2412" i="5"/>
  <c r="S2399" i="5"/>
  <c r="AB2335" i="5"/>
  <c r="J2209" i="5"/>
  <c r="I2201" i="5"/>
  <c r="S2063" i="5"/>
  <c r="AB1647" i="5"/>
  <c r="AB1545" i="5"/>
  <c r="S1591" i="5"/>
  <c r="AB1121" i="5"/>
  <c r="S1175" i="5"/>
  <c r="I1089" i="5"/>
  <c r="S807" i="5"/>
  <c r="I763" i="5"/>
  <c r="AB511" i="5"/>
  <c r="AB359" i="5"/>
  <c r="R542" i="5"/>
  <c r="AB2260" i="5"/>
  <c r="S1631" i="5"/>
  <c r="S1311" i="5"/>
  <c r="AB439" i="5"/>
  <c r="S1839" i="5"/>
  <c r="AB583" i="5"/>
  <c r="S1807" i="5"/>
  <c r="AB2468" i="5"/>
  <c r="J2356" i="5"/>
  <c r="AB2380" i="5"/>
  <c r="I2388" i="5"/>
  <c r="AB2284" i="5"/>
  <c r="F2308" i="5"/>
  <c r="R2348" i="5"/>
  <c r="I2260" i="5"/>
  <c r="R2204" i="5"/>
  <c r="F2196" i="5"/>
  <c r="F2228" i="5"/>
  <c r="I2316" i="5"/>
  <c r="H2188" i="5"/>
  <c r="I2220" i="5"/>
  <c r="J2372" i="5"/>
  <c r="AB2268" i="5"/>
  <c r="AB2116" i="5"/>
  <c r="F1932" i="5"/>
  <c r="AB1812" i="5"/>
  <c r="AB1276" i="5"/>
  <c r="H1332" i="5"/>
  <c r="I1364" i="5"/>
  <c r="G1628" i="5"/>
  <c r="G1484" i="5"/>
  <c r="G1380" i="5"/>
  <c r="G1292" i="5"/>
  <c r="G1092" i="5"/>
  <c r="G1036" i="5"/>
  <c r="G980" i="5"/>
  <c r="F2420" i="5"/>
  <c r="J2388" i="5"/>
  <c r="J2324" i="5"/>
  <c r="I2308" i="5"/>
  <c r="H2348" i="5"/>
  <c r="J2260" i="5"/>
  <c r="AB2276" i="5"/>
  <c r="H2228" i="5"/>
  <c r="F2244" i="5"/>
  <c r="I2268" i="5"/>
  <c r="R2220" i="5"/>
  <c r="H1932" i="5"/>
  <c r="I1892" i="5"/>
  <c r="F1748" i="5"/>
  <c r="J1524" i="5"/>
  <c r="AB1372" i="5"/>
  <c r="AB1340" i="5"/>
  <c r="H1284" i="5"/>
  <c r="G1468" i="5"/>
  <c r="G1188" i="5"/>
  <c r="G1140" i="5"/>
  <c r="AB2278" i="5"/>
  <c r="AB2246" i="5"/>
  <c r="AB2238" i="5"/>
  <c r="AB2052" i="5"/>
  <c r="AB1644" i="5"/>
  <c r="G1436" i="5"/>
  <c r="G1340" i="5"/>
  <c r="AB2100" i="5"/>
  <c r="AB2460" i="5"/>
  <c r="J2412" i="5"/>
  <c r="R2420" i="5"/>
  <c r="AB2332" i="5"/>
  <c r="I2236" i="5"/>
  <c r="F2204" i="5"/>
  <c r="J2316" i="5"/>
  <c r="R2268" i="5"/>
  <c r="AB2324" i="5"/>
  <c r="I2156" i="5"/>
  <c r="I2084" i="5"/>
  <c r="AB2300" i="5"/>
  <c r="AB2492" i="5"/>
  <c r="F2260" i="5"/>
  <c r="AB1820" i="5"/>
  <c r="AB1668" i="5"/>
  <c r="AB1740" i="5"/>
  <c r="F1956" i="5"/>
  <c r="AB1548" i="5"/>
  <c r="G1332" i="5"/>
  <c r="G1244" i="5"/>
  <c r="G1116" i="5"/>
  <c r="G1052" i="5"/>
  <c r="J2380" i="5"/>
  <c r="I1335" i="5"/>
  <c r="H1335" i="5"/>
  <c r="R1335" i="5"/>
  <c r="F487" i="5"/>
  <c r="R487" i="5"/>
  <c r="J487" i="5"/>
  <c r="I487" i="5"/>
  <c r="H487" i="5"/>
  <c r="I2183" i="5"/>
  <c r="H2183" i="5"/>
  <c r="E2071" i="5"/>
  <c r="X2071" i="5" s="1"/>
  <c r="I2071" i="5"/>
  <c r="H2071" i="5"/>
  <c r="J2071" i="5"/>
  <c r="I1743" i="5"/>
  <c r="F1743" i="5"/>
  <c r="I1679" i="5"/>
  <c r="H1679" i="5"/>
  <c r="G1655" i="5"/>
  <c r="R1655" i="5"/>
  <c r="J1655" i="5"/>
  <c r="I1655" i="5"/>
  <c r="H1655" i="5"/>
  <c r="F1471" i="5"/>
  <c r="J1471" i="5"/>
  <c r="E1159" i="5"/>
  <c r="X1159" i="5" s="1"/>
  <c r="H1159" i="5"/>
  <c r="J1159" i="5"/>
  <c r="J911" i="5"/>
  <c r="H911" i="5"/>
  <c r="E759" i="5"/>
  <c r="X759" i="5" s="1"/>
  <c r="I759" i="5"/>
  <c r="J759" i="5"/>
  <c r="H759" i="5"/>
  <c r="F759" i="5"/>
  <c r="E583" i="5"/>
  <c r="X583" i="5" s="1"/>
  <c r="H583" i="5"/>
  <c r="J383" i="5"/>
  <c r="H383" i="5"/>
  <c r="F383" i="5"/>
  <c r="E359" i="5"/>
  <c r="X359" i="5" s="1"/>
  <c r="R359" i="5"/>
  <c r="J359" i="5"/>
  <c r="I879" i="5"/>
  <c r="H879" i="5"/>
  <c r="F879" i="5"/>
  <c r="J879" i="5"/>
  <c r="R2447" i="5"/>
  <c r="AB2479" i="5"/>
  <c r="AB2359" i="5"/>
  <c r="AB2207" i="5"/>
  <c r="I2311" i="5"/>
  <c r="F2015" i="5"/>
  <c r="F2079" i="5"/>
  <c r="J1887" i="5"/>
  <c r="AB1679" i="5"/>
  <c r="R1511" i="5"/>
  <c r="R1463" i="5"/>
  <c r="AB1231" i="5"/>
  <c r="AB1319" i="5"/>
  <c r="R1151" i="5"/>
  <c r="AB1215" i="5"/>
  <c r="I943" i="5"/>
  <c r="AB855" i="5"/>
  <c r="AB703" i="5"/>
  <c r="AB519" i="5"/>
  <c r="AB543" i="5"/>
  <c r="AB1535" i="5"/>
  <c r="AB847" i="5"/>
  <c r="AB839" i="5"/>
  <c r="I479" i="5"/>
  <c r="S2469" i="5"/>
  <c r="G479" i="5"/>
  <c r="V991" i="5"/>
  <c r="T1190" i="5"/>
  <c r="S1190" i="5"/>
  <c r="V2471" i="5"/>
  <c r="H2471" i="5" s="1"/>
  <c r="AB2471" i="5"/>
  <c r="E2375" i="5"/>
  <c r="X2375" i="5" s="1"/>
  <c r="R2375" i="5"/>
  <c r="V2295" i="5"/>
  <c r="G2295" i="5" s="1"/>
  <c r="E1927" i="5"/>
  <c r="X1927" i="5" s="1"/>
  <c r="F1927" i="5"/>
  <c r="V1855" i="5"/>
  <c r="AB1855" i="5"/>
  <c r="AB1703" i="5"/>
  <c r="V1703" i="5"/>
  <c r="J1703" i="5" s="1"/>
  <c r="V1639" i="5"/>
  <c r="AB1639" i="5"/>
  <c r="V1623" i="5"/>
  <c r="AB1623" i="5"/>
  <c r="V1583" i="5"/>
  <c r="AB1583" i="5"/>
  <c r="V1543" i="5"/>
  <c r="H1543" i="5" s="1"/>
  <c r="AB1543" i="5"/>
  <c r="E1527" i="5"/>
  <c r="X1527" i="5" s="1"/>
  <c r="R1527" i="5"/>
  <c r="E1487" i="5"/>
  <c r="X1487" i="5" s="1"/>
  <c r="F1487" i="5"/>
  <c r="E1447" i="5"/>
  <c r="X1447" i="5" s="1"/>
  <c r="F1447" i="5"/>
  <c r="AB1439" i="5"/>
  <c r="V1439" i="5"/>
  <c r="E1439" i="5" s="1"/>
  <c r="X1439" i="5" s="1"/>
  <c r="V1423" i="5"/>
  <c r="J1423" i="5" s="1"/>
  <c r="AB1423" i="5"/>
  <c r="V1415" i="5"/>
  <c r="AB1415" i="5"/>
  <c r="V1391" i="5"/>
  <c r="AB1391" i="5"/>
  <c r="V1351" i="5"/>
  <c r="AB1351" i="5"/>
  <c r="V1303" i="5"/>
  <c r="E1303" i="5" s="1"/>
  <c r="X1303" i="5" s="1"/>
  <c r="AB1303" i="5"/>
  <c r="V1175" i="5"/>
  <c r="AB1175" i="5"/>
  <c r="V1167" i="5"/>
  <c r="AB1167" i="5"/>
  <c r="E1135" i="5"/>
  <c r="X1135" i="5" s="1"/>
  <c r="R1135" i="5"/>
  <c r="E1111" i="5"/>
  <c r="X1111" i="5" s="1"/>
  <c r="F1111" i="5"/>
  <c r="J1111" i="5"/>
  <c r="J1047" i="5"/>
  <c r="R1047" i="5"/>
  <c r="AB1039" i="5"/>
  <c r="V1039" i="5"/>
  <c r="H999" i="5"/>
  <c r="I999" i="5"/>
  <c r="V959" i="5"/>
  <c r="AB959" i="5"/>
  <c r="E919" i="5"/>
  <c r="X919" i="5" s="1"/>
  <c r="R919" i="5"/>
  <c r="V871" i="5"/>
  <c r="R871" i="5" s="1"/>
  <c r="AB871" i="5"/>
  <c r="J855" i="5"/>
  <c r="I855" i="5"/>
  <c r="V815" i="5"/>
  <c r="AB815" i="5"/>
  <c r="F807" i="5"/>
  <c r="J807" i="5"/>
  <c r="V783" i="5"/>
  <c r="G783" i="5" s="1"/>
  <c r="AB783" i="5"/>
  <c r="V775" i="5"/>
  <c r="E775" i="5" s="1"/>
  <c r="X775" i="5" s="1"/>
  <c r="AB775" i="5"/>
  <c r="R735" i="5"/>
  <c r="H735" i="5"/>
  <c r="J559" i="5"/>
  <c r="F559" i="5"/>
  <c r="H559" i="5"/>
  <c r="E551" i="5"/>
  <c r="X551" i="5" s="1"/>
  <c r="R551" i="5"/>
  <c r="V535" i="5"/>
  <c r="E535" i="5" s="1"/>
  <c r="X535" i="5" s="1"/>
  <c r="AB535" i="5"/>
  <c r="J511" i="5"/>
  <c r="R511" i="5"/>
  <c r="E503" i="5"/>
  <c r="X503" i="5" s="1"/>
  <c r="F503" i="5"/>
  <c r="V495" i="5"/>
  <c r="I495" i="5" s="1"/>
  <c r="AB495" i="5"/>
  <c r="V471" i="5"/>
  <c r="H471" i="5" s="1"/>
  <c r="AB471" i="5"/>
  <c r="G463" i="5"/>
  <c r="R463" i="5"/>
  <c r="G455" i="5"/>
  <c r="J455" i="5"/>
  <c r="F455" i="5"/>
  <c r="V423" i="5"/>
  <c r="F423" i="5" s="1"/>
  <c r="AB423" i="5"/>
  <c r="V407" i="5"/>
  <c r="G407" i="5" s="1"/>
  <c r="V375" i="5"/>
  <c r="AB375" i="5"/>
  <c r="T2429" i="5"/>
  <c r="S2429" i="5"/>
  <c r="T2405" i="5"/>
  <c r="S2405" i="5"/>
  <c r="T2397" i="5"/>
  <c r="S2397" i="5"/>
  <c r="T2389" i="5"/>
  <c r="S2389" i="5"/>
  <c r="T2365" i="5"/>
  <c r="S2365" i="5"/>
  <c r="T2317" i="5"/>
  <c r="S2317" i="5"/>
  <c r="T2277" i="5"/>
  <c r="S2277" i="5"/>
  <c r="T2269" i="5"/>
  <c r="S2269" i="5"/>
  <c r="T2221" i="5"/>
  <c r="S2221" i="5"/>
  <c r="T2213" i="5"/>
  <c r="S2213" i="5"/>
  <c r="T2205" i="5"/>
  <c r="S2205" i="5"/>
  <c r="T2189" i="5"/>
  <c r="S2189" i="5"/>
  <c r="T2181" i="5"/>
  <c r="S2181" i="5"/>
  <c r="T2165" i="5"/>
  <c r="S2165" i="5"/>
  <c r="T2141" i="5"/>
  <c r="S2141" i="5"/>
  <c r="T2133" i="5"/>
  <c r="S2133" i="5"/>
  <c r="T1901" i="5"/>
  <c r="S1901" i="5"/>
  <c r="T1893" i="5"/>
  <c r="S1893" i="5"/>
  <c r="T1869" i="5"/>
  <c r="S1869" i="5"/>
  <c r="T1837" i="5"/>
  <c r="S1837" i="5"/>
  <c r="T1797" i="5"/>
  <c r="S1797" i="5"/>
  <c r="T1749" i="5"/>
  <c r="S1749" i="5"/>
  <c r="T1733" i="5"/>
  <c r="S1733" i="5"/>
  <c r="T1549" i="5"/>
  <c r="S1549" i="5"/>
  <c r="T1533" i="5"/>
  <c r="S1533" i="5"/>
  <c r="T1525" i="5"/>
  <c r="S1525" i="5"/>
  <c r="AB2327" i="5"/>
  <c r="F2191" i="5"/>
  <c r="J1999" i="5"/>
  <c r="H2079" i="5"/>
  <c r="H1927" i="5"/>
  <c r="J1983" i="5"/>
  <c r="R1887" i="5"/>
  <c r="AB1663" i="5"/>
  <c r="AB1719" i="5"/>
  <c r="AB1431" i="5"/>
  <c r="R1431" i="5"/>
  <c r="AB1359" i="5"/>
  <c r="J1535" i="5"/>
  <c r="R1103" i="5"/>
  <c r="I1135" i="5"/>
  <c r="R951" i="5"/>
  <c r="F855" i="5"/>
  <c r="R807" i="5"/>
  <c r="AB767" i="5"/>
  <c r="H791" i="5"/>
  <c r="AB687" i="5"/>
  <c r="AB759" i="5"/>
  <c r="AB503" i="5"/>
  <c r="R503" i="5"/>
  <c r="H455" i="5"/>
  <c r="I2375" i="5"/>
  <c r="I2351" i="5"/>
  <c r="R2087" i="5"/>
  <c r="AB1711" i="5"/>
  <c r="S2293" i="5"/>
  <c r="AB2447" i="5"/>
  <c r="AB2431" i="5"/>
  <c r="AB2375" i="5"/>
  <c r="AB2271" i="5"/>
  <c r="F2303" i="5"/>
  <c r="AB2311" i="5"/>
  <c r="I2271" i="5"/>
  <c r="J2087" i="5"/>
  <c r="I2079" i="5"/>
  <c r="I1927" i="5"/>
  <c r="R2247" i="5"/>
  <c r="H2015" i="5"/>
  <c r="R1983" i="5"/>
  <c r="I1815" i="5"/>
  <c r="I1943" i="5"/>
  <c r="AB1687" i="5"/>
  <c r="R1495" i="5"/>
  <c r="H1751" i="5"/>
  <c r="AB1599" i="5"/>
  <c r="H1447" i="5"/>
  <c r="H1503" i="5"/>
  <c r="AB1263" i="5"/>
  <c r="AB1151" i="5"/>
  <c r="I1047" i="5"/>
  <c r="AB1247" i="5"/>
  <c r="J1135" i="5"/>
  <c r="AB863" i="5"/>
  <c r="H855" i="5"/>
  <c r="AB2127" i="5"/>
  <c r="F2023" i="5"/>
  <c r="S2301" i="5"/>
  <c r="S2445" i="5"/>
  <c r="V2151" i="5"/>
  <c r="I2151" i="5" s="1"/>
  <c r="V903" i="5"/>
  <c r="G903" i="5" s="1"/>
  <c r="AB2391" i="5"/>
  <c r="AB2351" i="5"/>
  <c r="AB2367" i="5"/>
  <c r="AB2263" i="5"/>
  <c r="AB2239" i="5"/>
  <c r="AB2247" i="5"/>
  <c r="AB2223" i="5"/>
  <c r="AB2119" i="5"/>
  <c r="R2271" i="5"/>
  <c r="AB2079" i="5"/>
  <c r="J1927" i="5"/>
  <c r="I2247" i="5"/>
  <c r="I2015" i="5"/>
  <c r="J1815" i="5"/>
  <c r="J1431" i="5"/>
  <c r="I1431" i="5"/>
  <c r="I1751" i="5"/>
  <c r="AB1615" i="5"/>
  <c r="R1447" i="5"/>
  <c r="AB1399" i="5"/>
  <c r="R1503" i="5"/>
  <c r="R855" i="5"/>
  <c r="F919" i="5"/>
  <c r="V1383" i="5"/>
  <c r="G1383" i="5" s="1"/>
  <c r="F2447" i="5"/>
  <c r="AB2487" i="5"/>
  <c r="AB2415" i="5"/>
  <c r="AB2383" i="5"/>
  <c r="I2255" i="5"/>
  <c r="AB2215" i="5"/>
  <c r="F2311" i="5"/>
  <c r="H2087" i="5"/>
  <c r="AB2191" i="5"/>
  <c r="AB2295" i="5"/>
  <c r="AB1927" i="5"/>
  <c r="R1927" i="5"/>
  <c r="J2015" i="5"/>
  <c r="AB1839" i="5"/>
  <c r="F1527" i="5"/>
  <c r="R1079" i="5"/>
  <c r="R1535" i="5"/>
  <c r="AB1327" i="5"/>
  <c r="AB1255" i="5"/>
  <c r="AB1135" i="5"/>
  <c r="AB1367" i="5"/>
  <c r="I807" i="5"/>
  <c r="H919" i="5"/>
  <c r="AB751" i="5"/>
  <c r="AB735" i="5"/>
  <c r="AB743" i="5"/>
  <c r="J2375" i="5"/>
  <c r="AB1967" i="5"/>
  <c r="AB1015" i="5"/>
  <c r="AB935" i="5"/>
  <c r="I455" i="5"/>
  <c r="AB407" i="5"/>
  <c r="I503" i="5"/>
  <c r="S2461" i="5"/>
  <c r="H1118" i="5"/>
  <c r="I1118" i="5"/>
  <c r="S1373" i="5"/>
  <c r="AB2204" i="5"/>
  <c r="R2092" i="5"/>
  <c r="S1509" i="5"/>
  <c r="H1956" i="5"/>
  <c r="R1748" i="5"/>
  <c r="S1189" i="5"/>
  <c r="S637" i="5"/>
  <c r="S1253" i="5"/>
  <c r="S1277" i="5"/>
  <c r="F1716" i="5"/>
  <c r="AB1923" i="5"/>
  <c r="S1141" i="5"/>
  <c r="S933" i="5"/>
  <c r="S909" i="5"/>
  <c r="AB1731" i="5"/>
  <c r="S1085" i="5"/>
  <c r="S1133" i="5"/>
  <c r="H1276" i="5"/>
  <c r="H1316" i="5"/>
  <c r="R1468" i="5"/>
  <c r="J1491" i="5"/>
  <c r="G2179" i="5"/>
  <c r="G1667" i="5"/>
  <c r="G1540" i="5"/>
  <c r="G1435" i="5"/>
  <c r="G1220" i="5"/>
  <c r="G1148" i="5"/>
  <c r="S1429" i="5"/>
  <c r="S981" i="5"/>
  <c r="S1037" i="5"/>
  <c r="AB2156" i="5"/>
  <c r="AB1932" i="5"/>
  <c r="AB2004" i="5"/>
  <c r="I1972" i="5"/>
  <c r="S1421" i="5"/>
  <c r="AB1779" i="5"/>
  <c r="S957" i="5"/>
  <c r="J1452" i="5"/>
  <c r="S1485" i="5"/>
  <c r="I1523" i="5"/>
  <c r="G1715" i="5"/>
  <c r="G1588" i="5"/>
  <c r="G1459" i="5"/>
  <c r="G1387" i="5"/>
  <c r="G1236" i="5"/>
  <c r="AB2397" i="5"/>
  <c r="H494" i="5"/>
  <c r="I1823" i="5"/>
  <c r="H1823" i="5"/>
  <c r="F1823" i="5"/>
  <c r="R1823" i="5"/>
  <c r="J1823" i="5"/>
  <c r="E1679" i="5"/>
  <c r="X1679" i="5" s="1"/>
  <c r="R1679" i="5"/>
  <c r="J1679" i="5"/>
  <c r="F1679" i="5"/>
  <c r="E1295" i="5"/>
  <c r="X1295" i="5" s="1"/>
  <c r="F1295" i="5"/>
  <c r="R1295" i="5"/>
  <c r="E1183" i="5"/>
  <c r="X1183" i="5" s="1"/>
  <c r="F1183" i="5"/>
  <c r="J1183" i="5"/>
  <c r="R1183" i="5"/>
  <c r="E1007" i="5"/>
  <c r="X1007" i="5" s="1"/>
  <c r="H1007" i="5"/>
  <c r="F1007" i="5"/>
  <c r="E911" i="5"/>
  <c r="X911" i="5" s="1"/>
  <c r="R911" i="5"/>
  <c r="F911" i="5"/>
  <c r="R599" i="5"/>
  <c r="J599" i="5"/>
  <c r="I599" i="5"/>
  <c r="H599" i="5"/>
  <c r="R391" i="5"/>
  <c r="J391" i="5"/>
  <c r="H391" i="5"/>
  <c r="I391" i="5"/>
  <c r="J2504" i="5"/>
  <c r="I2504" i="5"/>
  <c r="H2504" i="5"/>
  <c r="J2496" i="5"/>
  <c r="H2496" i="5"/>
  <c r="I2496" i="5"/>
  <c r="R2496" i="5"/>
  <c r="F2424" i="5"/>
  <c r="I2424" i="5"/>
  <c r="R2296" i="5"/>
  <c r="H2296" i="5"/>
  <c r="R2272" i="5"/>
  <c r="J2272" i="5"/>
  <c r="F2272" i="5"/>
  <c r="J2216" i="5"/>
  <c r="R2216" i="5"/>
  <c r="E2192" i="5"/>
  <c r="X2192" i="5" s="1"/>
  <c r="J2192" i="5"/>
  <c r="R2192" i="5"/>
  <c r="F2192" i="5"/>
  <c r="I2184" i="5"/>
  <c r="R2184" i="5"/>
  <c r="E2136" i="5"/>
  <c r="X2136" i="5" s="1"/>
  <c r="I2136" i="5"/>
  <c r="F2136" i="5"/>
  <c r="H2136" i="5"/>
  <c r="R2136" i="5"/>
  <c r="I911" i="5"/>
  <c r="F391" i="5"/>
  <c r="F2215" i="5"/>
  <c r="J2215" i="5"/>
  <c r="I2007" i="5"/>
  <c r="J2007" i="5"/>
  <c r="I1951" i="5"/>
  <c r="H1951" i="5"/>
  <c r="F1951" i="5"/>
  <c r="E1878" i="5"/>
  <c r="X1878" i="5" s="1"/>
  <c r="R1878" i="5"/>
  <c r="F1838" i="5"/>
  <c r="R1838" i="5"/>
  <c r="J1007" i="5"/>
  <c r="H2111" i="5"/>
  <c r="F2111" i="5"/>
  <c r="R2111" i="5"/>
  <c r="J2111" i="5"/>
  <c r="R727" i="5"/>
  <c r="I1456" i="5"/>
  <c r="I1120" i="5"/>
  <c r="F1592" i="5"/>
  <c r="H2016" i="5"/>
  <c r="F1664" i="5"/>
  <c r="J1352" i="5"/>
  <c r="R1320" i="5"/>
  <c r="H752" i="5"/>
  <c r="S2486" i="5"/>
  <c r="S2478" i="5"/>
  <c r="S2430" i="5"/>
  <c r="S2174" i="5"/>
  <c r="AB2118" i="5"/>
  <c r="AB1886" i="5"/>
  <c r="AB1878" i="5"/>
  <c r="AB1486" i="5"/>
  <c r="AB1230" i="5"/>
  <c r="AB1166" i="5"/>
  <c r="G392" i="5"/>
  <c r="F2503" i="5"/>
  <c r="AB2486" i="5"/>
  <c r="AB2478" i="5"/>
  <c r="R2342" i="5"/>
  <c r="J2366" i="5"/>
  <c r="S2366" i="5"/>
  <c r="I2286" i="5"/>
  <c r="F2158" i="5"/>
  <c r="J2174" i="5"/>
  <c r="F2142" i="5"/>
  <c r="S2286" i="5"/>
  <c r="H2247" i="5"/>
  <c r="J2047" i="5"/>
  <c r="H1895" i="5"/>
  <c r="S1902" i="5"/>
  <c r="AB1862" i="5"/>
  <c r="S1726" i="5"/>
  <c r="S1910" i="5"/>
  <c r="S1486" i="5"/>
  <c r="S1198" i="5"/>
  <c r="AB1238" i="5"/>
  <c r="AB566" i="5"/>
  <c r="AB590" i="5"/>
  <c r="AB2407" i="5"/>
  <c r="AB2343" i="5"/>
  <c r="AB2159" i="5"/>
  <c r="AB2047" i="5"/>
  <c r="AB2039" i="5"/>
  <c r="AB1519" i="5"/>
  <c r="AB1447" i="5"/>
  <c r="AB1407" i="5"/>
  <c r="AB1079" i="5"/>
  <c r="AB927" i="5"/>
  <c r="AB823" i="5"/>
  <c r="AB631" i="5"/>
  <c r="J1896" i="5"/>
  <c r="R1040" i="5"/>
  <c r="J976" i="5"/>
  <c r="R1864" i="5"/>
  <c r="I1072" i="5"/>
  <c r="I1024" i="5"/>
  <c r="F1088" i="5"/>
  <c r="I1064" i="5"/>
  <c r="H1888" i="5"/>
  <c r="H1560" i="5"/>
  <c r="I1056" i="5"/>
  <c r="H1120" i="5"/>
  <c r="J1592" i="5"/>
  <c r="J496" i="5"/>
  <c r="J472" i="5"/>
  <c r="I752" i="5"/>
  <c r="H608" i="5"/>
  <c r="H1664" i="5"/>
  <c r="I640" i="5"/>
  <c r="H680" i="5"/>
  <c r="I1688" i="5"/>
  <c r="J872" i="5"/>
  <c r="AB2390" i="5"/>
  <c r="AB2358" i="5"/>
  <c r="R2374" i="5"/>
  <c r="AB2190" i="5"/>
  <c r="S2126" i="5"/>
  <c r="S1942" i="5"/>
  <c r="F2047" i="5"/>
  <c r="J2247" i="5"/>
  <c r="I1782" i="5"/>
  <c r="S1694" i="5"/>
  <c r="S1686" i="5"/>
  <c r="AB1646" i="5"/>
  <c r="S1702" i="5"/>
  <c r="AB1670" i="5"/>
  <c r="S1534" i="5"/>
  <c r="AB1502" i="5"/>
  <c r="AB1446" i="5"/>
  <c r="AB1478" i="5"/>
  <c r="AB1142" i="5"/>
  <c r="AB1190" i="5"/>
  <c r="S1494" i="5"/>
  <c r="I951" i="5"/>
  <c r="H755" i="5"/>
  <c r="J470" i="5"/>
  <c r="G1870" i="5"/>
  <c r="S1894" i="5"/>
  <c r="AB1694" i="5"/>
  <c r="AB1686" i="5"/>
  <c r="S1710" i="5"/>
  <c r="AB1702" i="5"/>
  <c r="S1638" i="5"/>
  <c r="S1502" i="5"/>
  <c r="S1446" i="5"/>
  <c r="S1478" i="5"/>
  <c r="AB1462" i="5"/>
  <c r="AB1510" i="5"/>
  <c r="AB1198" i="5"/>
  <c r="S1166" i="5"/>
  <c r="AB1302" i="5"/>
  <c r="AB574" i="5"/>
  <c r="S1846" i="5"/>
  <c r="AB2270" i="5"/>
  <c r="AB2182" i="5"/>
  <c r="AB1902" i="5"/>
  <c r="AB1470" i="5"/>
  <c r="I1560" i="5"/>
  <c r="R1056" i="5"/>
  <c r="I1672" i="5"/>
  <c r="F976" i="5"/>
  <c r="I1008" i="5"/>
  <c r="F1072" i="5"/>
  <c r="R1536" i="5"/>
  <c r="I968" i="5"/>
  <c r="R1024" i="5"/>
  <c r="J960" i="5"/>
  <c r="R1064" i="5"/>
  <c r="R1888" i="5"/>
  <c r="F912" i="5"/>
  <c r="J1560" i="5"/>
  <c r="F1056" i="5"/>
  <c r="F496" i="5"/>
  <c r="I664" i="5"/>
  <c r="H712" i="5"/>
  <c r="J608" i="5"/>
  <c r="I680" i="5"/>
  <c r="I496" i="5"/>
  <c r="H1672" i="5"/>
  <c r="I672" i="5"/>
  <c r="S2374" i="5"/>
  <c r="H2126" i="5"/>
  <c r="AB2142" i="5"/>
  <c r="AB1894" i="5"/>
  <c r="AB1734" i="5"/>
  <c r="S1630" i="5"/>
  <c r="S1718" i="5"/>
  <c r="AB1710" i="5"/>
  <c r="AB1638" i="5"/>
  <c r="AB1518" i="5"/>
  <c r="S1462" i="5"/>
  <c r="S1510" i="5"/>
  <c r="S1230" i="5"/>
  <c r="AB1286" i="5"/>
  <c r="H470" i="5"/>
  <c r="AB1958" i="5"/>
  <c r="S1798" i="5"/>
  <c r="S1862" i="5"/>
  <c r="G1795" i="5"/>
  <c r="F1864" i="5"/>
  <c r="I1888" i="5"/>
  <c r="R1592" i="5"/>
  <c r="R1688" i="5"/>
  <c r="J1104" i="5"/>
  <c r="J1008" i="5"/>
  <c r="H1072" i="5"/>
  <c r="F1376" i="5"/>
  <c r="J968" i="5"/>
  <c r="F1024" i="5"/>
  <c r="H960" i="5"/>
  <c r="F1064" i="5"/>
  <c r="J1888" i="5"/>
  <c r="R1560" i="5"/>
  <c r="H1056" i="5"/>
  <c r="H496" i="5"/>
  <c r="R664" i="5"/>
  <c r="H720" i="5"/>
  <c r="J752" i="5"/>
  <c r="AB2374" i="5"/>
  <c r="S2382" i="5"/>
  <c r="S2086" i="5"/>
  <c r="S2182" i="5"/>
  <c r="S2142" i="5"/>
  <c r="AB1942" i="5"/>
  <c r="S1918" i="5"/>
  <c r="S1950" i="5"/>
  <c r="S1734" i="5"/>
  <c r="S1662" i="5"/>
  <c r="AB1630" i="5"/>
  <c r="AB1718" i="5"/>
  <c r="S1654" i="5"/>
  <c r="S1678" i="5"/>
  <c r="S1518" i="5"/>
  <c r="AB1134" i="5"/>
  <c r="AB534" i="5"/>
  <c r="F2342" i="5"/>
  <c r="I2118" i="5"/>
  <c r="S1302" i="5"/>
  <c r="J2503" i="5"/>
  <c r="H2438" i="5"/>
  <c r="R2438" i="5"/>
  <c r="R2366" i="5"/>
  <c r="AB2382" i="5"/>
  <c r="H2286" i="5"/>
  <c r="AB2174" i="5"/>
  <c r="S2118" i="5"/>
  <c r="F2247" i="5"/>
  <c r="H2047" i="5"/>
  <c r="S1886" i="5"/>
  <c r="S1878" i="5"/>
  <c r="AB1662" i="5"/>
  <c r="AB1654" i="5"/>
  <c r="AB1678" i="5"/>
  <c r="S1238" i="5"/>
  <c r="S1174" i="5"/>
  <c r="J2342" i="5"/>
  <c r="S1286" i="5"/>
  <c r="S1134" i="5"/>
  <c r="J2407" i="5"/>
  <c r="F1921" i="5"/>
  <c r="R1921" i="5"/>
  <c r="V1777" i="5"/>
  <c r="G1777" i="5" s="1"/>
  <c r="V1657" i="5"/>
  <c r="G1657" i="5" s="1"/>
  <c r="AB1657" i="5"/>
  <c r="V1577" i="5"/>
  <c r="R1577" i="5" s="1"/>
  <c r="AB1577" i="5"/>
  <c r="AB1465" i="5"/>
  <c r="V1465" i="5"/>
  <c r="E1465" i="5" s="1"/>
  <c r="X1465" i="5" s="1"/>
  <c r="F1169" i="5"/>
  <c r="I1169" i="5"/>
  <c r="E1121" i="5"/>
  <c r="X1121" i="5" s="1"/>
  <c r="J1121" i="5"/>
  <c r="V1105" i="5"/>
  <c r="E1105" i="5" s="1"/>
  <c r="X1105" i="5" s="1"/>
  <c r="AB1105" i="5"/>
  <c r="V1041" i="5"/>
  <c r="J1041" i="5" s="1"/>
  <c r="AB1041" i="5"/>
  <c r="AB977" i="5"/>
  <c r="V977" i="5"/>
  <c r="E961" i="5"/>
  <c r="X961" i="5" s="1"/>
  <c r="H961" i="5"/>
  <c r="V849" i="5"/>
  <c r="AB849" i="5"/>
  <c r="V801" i="5"/>
  <c r="E801" i="5" s="1"/>
  <c r="X801" i="5" s="1"/>
  <c r="AB801" i="5"/>
  <c r="V769" i="5"/>
  <c r="G769" i="5" s="1"/>
  <c r="E729" i="5"/>
  <c r="X729" i="5" s="1"/>
  <c r="J729" i="5"/>
  <c r="V713" i="5"/>
  <c r="AB713" i="5"/>
  <c r="V689" i="5"/>
  <c r="F689" i="5" s="1"/>
  <c r="AB689" i="5"/>
  <c r="V497" i="5"/>
  <c r="G497" i="5" s="1"/>
  <c r="AB497" i="5"/>
  <c r="V465" i="5"/>
  <c r="AB465" i="5"/>
  <c r="V393" i="5"/>
  <c r="R393" i="5" s="1"/>
  <c r="AB393" i="5"/>
  <c r="I353" i="5"/>
  <c r="H353" i="5"/>
  <c r="T2263" i="5"/>
  <c r="S2263" i="5"/>
  <c r="T2223" i="5"/>
  <c r="S2223" i="5"/>
  <c r="T2079" i="5"/>
  <c r="S2079" i="5"/>
  <c r="T2015" i="5"/>
  <c r="S2015" i="5"/>
  <c r="AB2015" i="5"/>
  <c r="T1951" i="5"/>
  <c r="S1951" i="5"/>
  <c r="T1943" i="5"/>
  <c r="S1943" i="5"/>
  <c r="T1935" i="5"/>
  <c r="AB1935" i="5"/>
  <c r="T1919" i="5"/>
  <c r="S1919" i="5"/>
  <c r="T1895" i="5"/>
  <c r="AB1895" i="5"/>
  <c r="T1815" i="5"/>
  <c r="S1815" i="5"/>
  <c r="T1799" i="5"/>
  <c r="AB1799" i="5"/>
  <c r="T1751" i="5"/>
  <c r="S1751" i="5"/>
  <c r="T1719" i="5"/>
  <c r="S1719" i="5"/>
  <c r="T1703" i="5"/>
  <c r="S1703" i="5"/>
  <c r="T1695" i="5"/>
  <c r="S1695" i="5"/>
  <c r="T1663" i="5"/>
  <c r="S1663" i="5"/>
  <c r="T1655" i="5"/>
  <c r="S1655" i="5"/>
  <c r="T1639" i="5"/>
  <c r="S1639" i="5"/>
  <c r="T1551" i="5"/>
  <c r="AB1551" i="5"/>
  <c r="T1543" i="5"/>
  <c r="S1543" i="5"/>
  <c r="T1511" i="5"/>
  <c r="AB1511" i="5"/>
  <c r="T1503" i="5"/>
  <c r="AB1503" i="5"/>
  <c r="T1495" i="5"/>
  <c r="S1495" i="5"/>
  <c r="AB1495" i="5"/>
  <c r="T1487" i="5"/>
  <c r="S1487" i="5"/>
  <c r="T1471" i="5"/>
  <c r="AB1471" i="5"/>
  <c r="T1439" i="5"/>
  <c r="S1439" i="5"/>
  <c r="T1375" i="5"/>
  <c r="S1375" i="5"/>
  <c r="T1351" i="5"/>
  <c r="S1351" i="5"/>
  <c r="T1335" i="5"/>
  <c r="S1335" i="5"/>
  <c r="T1319" i="5"/>
  <c r="S1319" i="5"/>
  <c r="T1295" i="5"/>
  <c r="S1295" i="5"/>
  <c r="T1255" i="5"/>
  <c r="S1255" i="5"/>
  <c r="T1239" i="5"/>
  <c r="AB1239" i="5"/>
  <c r="T1183" i="5"/>
  <c r="AB1183" i="5"/>
  <c r="T1127" i="5"/>
  <c r="AB1127" i="5"/>
  <c r="T1119" i="5"/>
  <c r="AB1119" i="5"/>
  <c r="T1111" i="5"/>
  <c r="S1111" i="5"/>
  <c r="T1095" i="5"/>
  <c r="AB1095" i="5"/>
  <c r="S1095" i="5"/>
  <c r="T1071" i="5"/>
  <c r="AB1071" i="5"/>
  <c r="T1063" i="5"/>
  <c r="S1063" i="5"/>
  <c r="T1039" i="5"/>
  <c r="S1039" i="5"/>
  <c r="T1023" i="5"/>
  <c r="S1023" i="5"/>
  <c r="T1015" i="5"/>
  <c r="S1015" i="5"/>
  <c r="T991" i="5"/>
  <c r="S991" i="5"/>
  <c r="T975" i="5"/>
  <c r="S975" i="5"/>
  <c r="T967" i="5"/>
  <c r="AB967" i="5"/>
  <c r="T959" i="5"/>
  <c r="S959" i="5"/>
  <c r="T951" i="5"/>
  <c r="S951" i="5"/>
  <c r="T943" i="5"/>
  <c r="AB943" i="5"/>
  <c r="T911" i="5"/>
  <c r="AB911" i="5"/>
  <c r="S911" i="5"/>
  <c r="T895" i="5"/>
  <c r="AB895" i="5"/>
  <c r="T887" i="5"/>
  <c r="AB887" i="5"/>
  <c r="T879" i="5"/>
  <c r="S879" i="5"/>
  <c r="T855" i="5"/>
  <c r="S855" i="5"/>
  <c r="T831" i="5"/>
  <c r="S831" i="5"/>
  <c r="T791" i="5"/>
  <c r="AB791" i="5"/>
  <c r="T759" i="5"/>
  <c r="S759" i="5"/>
  <c r="T727" i="5"/>
  <c r="S727" i="5"/>
  <c r="T719" i="5"/>
  <c r="S719" i="5"/>
  <c r="AB719" i="5"/>
  <c r="T711" i="5"/>
  <c r="S711" i="5"/>
  <c r="AB711" i="5"/>
  <c r="T703" i="5"/>
  <c r="S703" i="5"/>
  <c r="T687" i="5"/>
  <c r="S687" i="5"/>
  <c r="T647" i="5"/>
  <c r="AB647" i="5"/>
  <c r="T639" i="5"/>
  <c r="S639" i="5"/>
  <c r="AB639" i="5"/>
  <c r="T615" i="5"/>
  <c r="S615" i="5"/>
  <c r="AB615" i="5"/>
  <c r="T591" i="5"/>
  <c r="AB591" i="5"/>
  <c r="T575" i="5"/>
  <c r="AB575" i="5"/>
  <c r="T551" i="5"/>
  <c r="AB551" i="5"/>
  <c r="T463" i="5"/>
  <c r="AB463" i="5"/>
  <c r="T431" i="5"/>
  <c r="AB431" i="5"/>
  <c r="T415" i="5"/>
  <c r="AB415" i="5"/>
  <c r="T383" i="5"/>
  <c r="AB383" i="5"/>
  <c r="T367" i="5"/>
  <c r="AB367" i="5"/>
  <c r="F2465" i="5"/>
  <c r="F2449" i="5"/>
  <c r="I2321" i="5"/>
  <c r="I2233" i="5"/>
  <c r="H2145" i="5"/>
  <c r="I2209" i="5"/>
  <c r="I2153" i="5"/>
  <c r="H2089" i="5"/>
  <c r="AB1905" i="5"/>
  <c r="AB1841" i="5"/>
  <c r="AB1873" i="5"/>
  <c r="AB1825" i="5"/>
  <c r="R1281" i="5"/>
  <c r="AB1345" i="5"/>
  <c r="H1545" i="5"/>
  <c r="AB1049" i="5"/>
  <c r="J1513" i="5"/>
  <c r="R1121" i="5"/>
  <c r="I961" i="5"/>
  <c r="J929" i="5"/>
  <c r="J737" i="5"/>
  <c r="I777" i="5"/>
  <c r="R729" i="5"/>
  <c r="H729" i="5"/>
  <c r="I729" i="5"/>
  <c r="I697" i="5"/>
  <c r="AB577" i="5"/>
  <c r="I2441" i="5"/>
  <c r="AB2023" i="5"/>
  <c r="S1535" i="5"/>
  <c r="AB1777" i="5"/>
  <c r="AB1191" i="5"/>
  <c r="AB975" i="5"/>
  <c r="AB999" i="5"/>
  <c r="AB1169" i="5"/>
  <c r="S695" i="5"/>
  <c r="AB1023" i="5"/>
  <c r="S935" i="5"/>
  <c r="AB679" i="5"/>
  <c r="AB807" i="5"/>
  <c r="AB623" i="5"/>
  <c r="F353" i="5"/>
  <c r="J2457" i="5"/>
  <c r="AB1527" i="5"/>
  <c r="V905" i="5"/>
  <c r="J905" i="5" s="1"/>
  <c r="F2407" i="5"/>
  <c r="H2407" i="5"/>
  <c r="H2465" i="5"/>
  <c r="F2473" i="5"/>
  <c r="I2425" i="5"/>
  <c r="H2449" i="5"/>
  <c r="I2329" i="5"/>
  <c r="J2321" i="5"/>
  <c r="J2153" i="5"/>
  <c r="F2121" i="5"/>
  <c r="H1873" i="5"/>
  <c r="I2089" i="5"/>
  <c r="AB1993" i="5"/>
  <c r="AB1897" i="5"/>
  <c r="F1769" i="5"/>
  <c r="J1169" i="5"/>
  <c r="R1007" i="5"/>
  <c r="I1545" i="5"/>
  <c r="AB1033" i="5"/>
  <c r="I935" i="5"/>
  <c r="R1513" i="5"/>
  <c r="H1121" i="5"/>
  <c r="F929" i="5"/>
  <c r="R929" i="5"/>
  <c r="F737" i="5"/>
  <c r="J777" i="5"/>
  <c r="J697" i="5"/>
  <c r="F729" i="5"/>
  <c r="AB785" i="5"/>
  <c r="AB2095" i="5"/>
  <c r="S1895" i="5"/>
  <c r="AB1329" i="5"/>
  <c r="AB865" i="5"/>
  <c r="F401" i="5"/>
  <c r="J409" i="5"/>
  <c r="J353" i="5"/>
  <c r="AB2103" i="5"/>
  <c r="S1887" i="5"/>
  <c r="S1007" i="5"/>
  <c r="AB1633" i="5"/>
  <c r="AB1281" i="5"/>
  <c r="S1775" i="5"/>
  <c r="AB607" i="5"/>
  <c r="I2465" i="5"/>
  <c r="H2497" i="5"/>
  <c r="H2473" i="5"/>
  <c r="J2425" i="5"/>
  <c r="AB2455" i="5"/>
  <c r="I2449" i="5"/>
  <c r="F2359" i="5"/>
  <c r="S2367" i="5"/>
  <c r="J2329" i="5"/>
  <c r="I2337" i="5"/>
  <c r="J2129" i="5"/>
  <c r="F2145" i="5"/>
  <c r="R2153" i="5"/>
  <c r="H2121" i="5"/>
  <c r="AB2017" i="5"/>
  <c r="AB1977" i="5"/>
  <c r="AB1849" i="5"/>
  <c r="AB1815" i="5"/>
  <c r="I2113" i="5"/>
  <c r="H1769" i="5"/>
  <c r="S1432" i="5"/>
  <c r="AB1089" i="5"/>
  <c r="J1545" i="5"/>
  <c r="I1345" i="5"/>
  <c r="AB1017" i="5"/>
  <c r="R935" i="5"/>
  <c r="F1057" i="5"/>
  <c r="I1121" i="5"/>
  <c r="I865" i="5"/>
  <c r="I929" i="5"/>
  <c r="I721" i="5"/>
  <c r="F777" i="5"/>
  <c r="AB409" i="5"/>
  <c r="AB353" i="5"/>
  <c r="I2359" i="5"/>
  <c r="H2359" i="5"/>
  <c r="AB1991" i="5"/>
  <c r="S1983" i="5"/>
  <c r="H2033" i="5"/>
  <c r="AB1847" i="5"/>
  <c r="AB1671" i="5"/>
  <c r="S1527" i="5"/>
  <c r="S1343" i="5"/>
  <c r="AB1047" i="5"/>
  <c r="AB1055" i="5"/>
  <c r="AB1111" i="5"/>
  <c r="S887" i="5"/>
  <c r="AB951" i="5"/>
  <c r="S663" i="5"/>
  <c r="AB399" i="5"/>
  <c r="H401" i="5"/>
  <c r="AB455" i="5"/>
  <c r="AB1999" i="5"/>
  <c r="S1511" i="5"/>
  <c r="S1127" i="5"/>
  <c r="S1135" i="5"/>
  <c r="S1231" i="5"/>
  <c r="S2503" i="5"/>
  <c r="J2489" i="5"/>
  <c r="R2465" i="5"/>
  <c r="I2497" i="5"/>
  <c r="F2457" i="5"/>
  <c r="S2487" i="5"/>
  <c r="I2473" i="5"/>
  <c r="R2329" i="5"/>
  <c r="J2337" i="5"/>
  <c r="AB2255" i="5"/>
  <c r="F2217" i="5"/>
  <c r="R2129" i="5"/>
  <c r="F2201" i="5"/>
  <c r="S2143" i="5"/>
  <c r="I2121" i="5"/>
  <c r="S2055" i="5"/>
  <c r="F2105" i="5"/>
  <c r="AB1961" i="5"/>
  <c r="AB1857" i="5"/>
  <c r="AB1865" i="5"/>
  <c r="AB1759" i="5"/>
  <c r="F2113" i="5"/>
  <c r="AB1751" i="5"/>
  <c r="I1769" i="5"/>
  <c r="AB1695" i="5"/>
  <c r="AB1655" i="5"/>
  <c r="AB1009" i="5"/>
  <c r="R1545" i="5"/>
  <c r="AB1001" i="5"/>
  <c r="R1057" i="5"/>
  <c r="AB889" i="5"/>
  <c r="AB897" i="5"/>
  <c r="AB817" i="5"/>
  <c r="H889" i="5"/>
  <c r="J721" i="5"/>
  <c r="AB745" i="5"/>
  <c r="R2359" i="5"/>
  <c r="S1999" i="5"/>
  <c r="AB1911" i="5"/>
  <c r="AB1887" i="5"/>
  <c r="AB1783" i="5"/>
  <c r="AB1513" i="5"/>
  <c r="S1503" i="5"/>
  <c r="S1799" i="5"/>
  <c r="S1423" i="5"/>
  <c r="S1679" i="5"/>
  <c r="S1463" i="5"/>
  <c r="AB1343" i="5"/>
  <c r="AB1031" i="5"/>
  <c r="AB831" i="5"/>
  <c r="AB1087" i="5"/>
  <c r="AB695" i="5"/>
  <c r="S815" i="5"/>
  <c r="S679" i="5"/>
  <c r="AB391" i="5"/>
  <c r="R2489" i="5"/>
  <c r="J2497" i="5"/>
  <c r="H2457" i="5"/>
  <c r="R2473" i="5"/>
  <c r="R2337" i="5"/>
  <c r="J2145" i="5"/>
  <c r="J2169" i="5"/>
  <c r="H2217" i="5"/>
  <c r="F2209" i="5"/>
  <c r="H2201" i="5"/>
  <c r="J2121" i="5"/>
  <c r="AB1921" i="5"/>
  <c r="H2105" i="5"/>
  <c r="H2113" i="5"/>
  <c r="J1769" i="5"/>
  <c r="I1497" i="5"/>
  <c r="AB1129" i="5"/>
  <c r="AB985" i="5"/>
  <c r="F1089" i="5"/>
  <c r="I1057" i="5"/>
  <c r="AB873" i="5"/>
  <c r="AB1153" i="5"/>
  <c r="R889" i="5"/>
  <c r="F721" i="5"/>
  <c r="R745" i="5"/>
  <c r="H745" i="5"/>
  <c r="AB721" i="5"/>
  <c r="AB561" i="5"/>
  <c r="AB401" i="5"/>
  <c r="J2359" i="5"/>
  <c r="S2183" i="5"/>
  <c r="AB2055" i="5"/>
  <c r="AB2121" i="5"/>
  <c r="S1879" i="5"/>
  <c r="S1847" i="5"/>
  <c r="S1783" i="5"/>
  <c r="S1687" i="5"/>
  <c r="S1831" i="5"/>
  <c r="AB625" i="5"/>
  <c r="H511" i="5"/>
  <c r="S2103" i="5"/>
  <c r="AB1831" i="5"/>
  <c r="E2452" i="5"/>
  <c r="X2452" i="5" s="1"/>
  <c r="R2452" i="5"/>
  <c r="E2364" i="5"/>
  <c r="X2364" i="5" s="1"/>
  <c r="I2364" i="5"/>
  <c r="V2180" i="5"/>
  <c r="E2180" i="5" s="1"/>
  <c r="X2180" i="5" s="1"/>
  <c r="AB2180" i="5"/>
  <c r="V2108" i="5"/>
  <c r="AB2108" i="5"/>
  <c r="V2036" i="5"/>
  <c r="AB2036" i="5"/>
  <c r="V2020" i="5"/>
  <c r="I2020" i="5" s="1"/>
  <c r="AB2020" i="5"/>
  <c r="E2004" i="5"/>
  <c r="X2004" i="5" s="1"/>
  <c r="I2004" i="5"/>
  <c r="E1980" i="5"/>
  <c r="X1980" i="5" s="1"/>
  <c r="I1980" i="5"/>
  <c r="E1964" i="5"/>
  <c r="X1964" i="5" s="1"/>
  <c r="I1964" i="5"/>
  <c r="S2495" i="5"/>
  <c r="H2489" i="5"/>
  <c r="I2457" i="5"/>
  <c r="AB2423" i="5"/>
  <c r="AB2399" i="5"/>
  <c r="S2359" i="5"/>
  <c r="S2303" i="5"/>
  <c r="H2209" i="5"/>
  <c r="AB2033" i="5"/>
  <c r="AB2001" i="5"/>
  <c r="AB1969" i="5"/>
  <c r="AB2175" i="5"/>
  <c r="AB2025" i="5"/>
  <c r="R2113" i="5"/>
  <c r="AB1607" i="5"/>
  <c r="AB1591" i="5"/>
  <c r="AB1575" i="5"/>
  <c r="AB1559" i="5"/>
  <c r="H1497" i="5"/>
  <c r="H1089" i="5"/>
  <c r="J1057" i="5"/>
  <c r="F1513" i="5"/>
  <c r="AB961" i="5"/>
  <c r="J865" i="5"/>
  <c r="AB1143" i="5"/>
  <c r="H873" i="5"/>
  <c r="R961" i="5"/>
  <c r="F755" i="5"/>
  <c r="AB769" i="5"/>
  <c r="AB729" i="5"/>
  <c r="F2329" i="5"/>
  <c r="F2452" i="5"/>
  <c r="AB1975" i="5"/>
  <c r="AB1879" i="5"/>
  <c r="AB1919" i="5"/>
  <c r="J1921" i="5"/>
  <c r="S1303" i="5"/>
  <c r="AB1063" i="5"/>
  <c r="S1239" i="5"/>
  <c r="AB919" i="5"/>
  <c r="S967" i="5"/>
  <c r="AB665" i="5"/>
  <c r="S1119" i="5"/>
  <c r="AB663" i="5"/>
  <c r="AB655" i="5"/>
  <c r="AB447" i="5"/>
  <c r="S1903" i="5"/>
  <c r="S1071" i="5"/>
  <c r="AB1233" i="5"/>
  <c r="AB1943" i="5"/>
  <c r="G817" i="5"/>
  <c r="R1764" i="5"/>
  <c r="G1644" i="5"/>
  <c r="H1644" i="5"/>
  <c r="H1844" i="5"/>
  <c r="H1748" i="5"/>
  <c r="AB1620" i="5"/>
  <c r="AB1332" i="5"/>
  <c r="G1627" i="5"/>
  <c r="G1531" i="5"/>
  <c r="G1276" i="5"/>
  <c r="G996" i="5"/>
  <c r="I755" i="5"/>
  <c r="F727" i="5"/>
  <c r="I2484" i="5"/>
  <c r="R2380" i="5"/>
  <c r="AB2452" i="5"/>
  <c r="AB2188" i="5"/>
  <c r="AB2076" i="5"/>
  <c r="AB2084" i="5"/>
  <c r="AB1988" i="5"/>
  <c r="AB1980" i="5"/>
  <c r="I1932" i="5"/>
  <c r="H1996" i="5"/>
  <c r="I1908" i="5"/>
  <c r="I1956" i="5"/>
  <c r="AB2092" i="5"/>
  <c r="R2340" i="5"/>
  <c r="AB2236" i="5"/>
  <c r="AB2012" i="5"/>
  <c r="AB1868" i="5"/>
  <c r="G1676" i="5"/>
  <c r="G1532" i="5"/>
  <c r="G1460" i="5"/>
  <c r="G1364" i="5"/>
  <c r="H615" i="5"/>
  <c r="F1591" i="5"/>
  <c r="R1775" i="5"/>
  <c r="F1966" i="5"/>
  <c r="J2135" i="5"/>
  <c r="H415" i="5"/>
  <c r="I615" i="5"/>
  <c r="H1591" i="5"/>
  <c r="F1775" i="5"/>
  <c r="H1966" i="5"/>
  <c r="R2135" i="5"/>
  <c r="H1366" i="5"/>
  <c r="J1895" i="5"/>
  <c r="R1143" i="5"/>
  <c r="I727" i="5"/>
  <c r="R2372" i="5"/>
  <c r="AB2484" i="5"/>
  <c r="AB1996" i="5"/>
  <c r="J2044" i="5"/>
  <c r="F1972" i="5"/>
  <c r="AB1964" i="5"/>
  <c r="J1844" i="5"/>
  <c r="I1996" i="5"/>
  <c r="R1908" i="5"/>
  <c r="R2324" i="5"/>
  <c r="AB1860" i="5"/>
  <c r="AB1940" i="5"/>
  <c r="AB1700" i="5"/>
  <c r="G1843" i="5"/>
  <c r="G1604" i="5"/>
  <c r="G1420" i="5"/>
  <c r="G1284" i="5"/>
  <c r="G935" i="5"/>
  <c r="G359" i="5"/>
  <c r="S2120" i="5"/>
  <c r="H1878" i="5"/>
  <c r="F1895" i="5"/>
  <c r="J727" i="5"/>
  <c r="AB2436" i="5"/>
  <c r="R2364" i="5"/>
  <c r="AB1956" i="5"/>
  <c r="H1980" i="5"/>
  <c r="AB1972" i="5"/>
  <c r="F1996" i="5"/>
  <c r="AB2068" i="5"/>
  <c r="R2356" i="5"/>
  <c r="I1940" i="5"/>
  <c r="AB1732" i="5"/>
  <c r="G1508" i="5"/>
  <c r="G1452" i="5"/>
  <c r="G1348" i="5"/>
  <c r="S1544" i="5"/>
  <c r="J799" i="5"/>
  <c r="I2380" i="5"/>
  <c r="H2452" i="5"/>
  <c r="F935" i="5"/>
  <c r="I1007" i="5"/>
  <c r="AB2044" i="5"/>
  <c r="F2356" i="5"/>
  <c r="H1775" i="5"/>
  <c r="I1966" i="5"/>
  <c r="F2135" i="5"/>
  <c r="I1366" i="5"/>
  <c r="R415" i="5"/>
  <c r="H799" i="5"/>
  <c r="R615" i="5"/>
  <c r="F2263" i="5"/>
  <c r="J1966" i="5"/>
  <c r="H2135" i="5"/>
  <c r="J1366" i="5"/>
  <c r="R2263" i="5"/>
  <c r="I2135" i="5"/>
  <c r="R1366" i="5"/>
  <c r="F799" i="5"/>
  <c r="R799" i="5"/>
  <c r="R1895" i="5"/>
  <c r="J1475" i="5"/>
  <c r="J935" i="5"/>
  <c r="H727" i="5"/>
  <c r="AB2396" i="5"/>
  <c r="AB2308" i="5"/>
  <c r="F2484" i="5"/>
  <c r="I2372" i="5"/>
  <c r="AB2316" i="5"/>
  <c r="H2260" i="5"/>
  <c r="F2236" i="5"/>
  <c r="I2452" i="5"/>
  <c r="F1980" i="5"/>
  <c r="H1964" i="5"/>
  <c r="H935" i="5"/>
  <c r="F1660" i="5"/>
  <c r="R1524" i="5"/>
  <c r="AB1716" i="5"/>
  <c r="R1492" i="5"/>
  <c r="G1972" i="5"/>
  <c r="G1763" i="5"/>
  <c r="G1635" i="5"/>
  <c r="G1572" i="5"/>
  <c r="G1492" i="5"/>
  <c r="G1444" i="5"/>
  <c r="G1388" i="5"/>
  <c r="G1268" i="5"/>
  <c r="G1108" i="5"/>
  <c r="G1060" i="5"/>
  <c r="G446" i="5"/>
  <c r="V2182" i="5"/>
  <c r="R2182" i="5" s="1"/>
  <c r="V1902" i="5"/>
  <c r="I1902" i="5" s="1"/>
  <c r="J415" i="5"/>
  <c r="I1591" i="5"/>
  <c r="R1263" i="5"/>
  <c r="H2263" i="5"/>
  <c r="F415" i="5"/>
  <c r="H1263" i="5"/>
  <c r="J1591" i="5"/>
  <c r="I1775" i="5"/>
  <c r="I2263" i="5"/>
  <c r="S2304" i="5"/>
  <c r="F1143" i="5"/>
  <c r="F1001" i="5"/>
  <c r="H1001" i="5"/>
  <c r="H689" i="5"/>
  <c r="E2502" i="5"/>
  <c r="F2502" i="5"/>
  <c r="J2502" i="5"/>
  <c r="I2502" i="5"/>
  <c r="H2502" i="5"/>
  <c r="F2462" i="5"/>
  <c r="R2462" i="5"/>
  <c r="J2462" i="5"/>
  <c r="I2462" i="5"/>
  <c r="H2462" i="5"/>
  <c r="E1406" i="5"/>
  <c r="X1406" i="5" s="1"/>
  <c r="J1406" i="5"/>
  <c r="E1014" i="5"/>
  <c r="X1014" i="5" s="1"/>
  <c r="J1014" i="5"/>
  <c r="I1014" i="5"/>
  <c r="H1014" i="5"/>
  <c r="F1014" i="5"/>
  <c r="R1014" i="5"/>
  <c r="E758" i="5"/>
  <c r="X758" i="5" s="1"/>
  <c r="H758" i="5"/>
  <c r="R2481" i="5"/>
  <c r="I2481" i="5"/>
  <c r="E2441" i="5"/>
  <c r="X2441" i="5" s="1"/>
  <c r="R2441" i="5"/>
  <c r="E2393" i="5"/>
  <c r="X2393" i="5" s="1"/>
  <c r="F2393" i="5"/>
  <c r="V2297" i="5"/>
  <c r="G2297" i="5" s="1"/>
  <c r="I2249" i="5"/>
  <c r="J2249" i="5"/>
  <c r="V2225" i="5"/>
  <c r="G2225" i="5" s="1"/>
  <c r="E2177" i="5"/>
  <c r="X2177" i="5" s="1"/>
  <c r="I2177" i="5"/>
  <c r="H2177" i="5"/>
  <c r="E2081" i="5"/>
  <c r="X2081" i="5" s="1"/>
  <c r="H2081" i="5"/>
  <c r="E2073" i="5"/>
  <c r="X2073" i="5" s="1"/>
  <c r="H2073" i="5"/>
  <c r="F2073" i="5"/>
  <c r="E2025" i="5"/>
  <c r="X2025" i="5" s="1"/>
  <c r="F2025" i="5"/>
  <c r="H2009" i="5"/>
  <c r="I2009" i="5"/>
  <c r="F2009" i="5"/>
  <c r="V1985" i="5"/>
  <c r="G1985" i="5" s="1"/>
  <c r="E1977" i="5"/>
  <c r="X1977" i="5" s="1"/>
  <c r="J1977" i="5"/>
  <c r="I1977" i="5"/>
  <c r="F1969" i="5"/>
  <c r="I1969" i="5"/>
  <c r="J1961" i="5"/>
  <c r="H1961" i="5"/>
  <c r="R1961" i="5"/>
  <c r="E1953" i="5"/>
  <c r="X1953" i="5" s="1"/>
  <c r="H1953" i="5"/>
  <c r="R1953" i="5"/>
  <c r="V1929" i="5"/>
  <c r="H1929" i="5" s="1"/>
  <c r="AB1929" i="5"/>
  <c r="V1913" i="5"/>
  <c r="G1913" i="5" s="1"/>
  <c r="I1897" i="5"/>
  <c r="R1897" i="5"/>
  <c r="J1897" i="5"/>
  <c r="V1881" i="5"/>
  <c r="G1881" i="5" s="1"/>
  <c r="V1817" i="5"/>
  <c r="G1817" i="5" s="1"/>
  <c r="AB1817" i="5"/>
  <c r="V1809" i="5"/>
  <c r="AB1809" i="5"/>
  <c r="V1801" i="5"/>
  <c r="AB1801" i="5"/>
  <c r="V1785" i="5"/>
  <c r="R1785" i="5" s="1"/>
  <c r="AB1785" i="5"/>
  <c r="E1777" i="5"/>
  <c r="X1777" i="5" s="1"/>
  <c r="V1761" i="5"/>
  <c r="AB1761" i="5"/>
  <c r="V1745" i="5"/>
  <c r="AB1745" i="5"/>
  <c r="V1737" i="5"/>
  <c r="G1737" i="5" s="1"/>
  <c r="AB1737" i="5"/>
  <c r="V1729" i="5"/>
  <c r="G1729" i="5" s="1"/>
  <c r="V1713" i="5"/>
  <c r="G1713" i="5" s="1"/>
  <c r="AB1713" i="5"/>
  <c r="V1697" i="5"/>
  <c r="AB1697" i="5"/>
  <c r="V1689" i="5"/>
  <c r="G1689" i="5" s="1"/>
  <c r="AB1689" i="5"/>
  <c r="AB1673" i="5"/>
  <c r="V1673" i="5"/>
  <c r="E1673" i="5" s="1"/>
  <c r="X1673" i="5" s="1"/>
  <c r="V1625" i="5"/>
  <c r="G1625" i="5" s="1"/>
  <c r="AB1625" i="5"/>
  <c r="V1617" i="5"/>
  <c r="AB1617" i="5"/>
  <c r="V1601" i="5"/>
  <c r="G1601" i="5" s="1"/>
  <c r="AB1601" i="5"/>
  <c r="V1561" i="5"/>
  <c r="G1561" i="5" s="1"/>
  <c r="AB1561" i="5"/>
  <c r="V1553" i="5"/>
  <c r="E1553" i="5" s="1"/>
  <c r="X1553" i="5" s="1"/>
  <c r="AB1553" i="5"/>
  <c r="V1537" i="5"/>
  <c r="AB1537" i="5"/>
  <c r="V1529" i="5"/>
  <c r="G1529" i="5" s="1"/>
  <c r="AB1529" i="5"/>
  <c r="V1481" i="5"/>
  <c r="G1481" i="5" s="1"/>
  <c r="V1473" i="5"/>
  <c r="G1473" i="5" s="1"/>
  <c r="V1457" i="5"/>
  <c r="G1457" i="5" s="1"/>
  <c r="V1449" i="5"/>
  <c r="AB1449" i="5"/>
  <c r="V1441" i="5"/>
  <c r="G1441" i="5" s="1"/>
  <c r="V1425" i="5"/>
  <c r="G1425" i="5" s="1"/>
  <c r="V1417" i="5"/>
  <c r="AB1417" i="5"/>
  <c r="V1409" i="5"/>
  <c r="E1409" i="5" s="1"/>
  <c r="X1409" i="5" s="1"/>
  <c r="AB1409" i="5"/>
  <c r="V1401" i="5"/>
  <c r="G1401" i="5" s="1"/>
  <c r="AB1401" i="5"/>
  <c r="V1393" i="5"/>
  <c r="AB1393" i="5"/>
  <c r="V1385" i="5"/>
  <c r="I1385" i="5" s="1"/>
  <c r="AB1385" i="5"/>
  <c r="V1377" i="5"/>
  <c r="G1377" i="5" s="1"/>
  <c r="AB1377" i="5"/>
  <c r="V1369" i="5"/>
  <c r="AB1369" i="5"/>
  <c r="V1361" i="5"/>
  <c r="G1361" i="5" s="1"/>
  <c r="V1353" i="5"/>
  <c r="G1353" i="5" s="1"/>
  <c r="AB1353" i="5"/>
  <c r="V1337" i="5"/>
  <c r="G1337" i="5" s="1"/>
  <c r="V1321" i="5"/>
  <c r="G1321" i="5" s="1"/>
  <c r="AB1321" i="5"/>
  <c r="V1313" i="5"/>
  <c r="J1313" i="5" s="1"/>
  <c r="AB1313" i="5"/>
  <c r="V1305" i="5"/>
  <c r="AB1305" i="5"/>
  <c r="V1297" i="5"/>
  <c r="AB1297" i="5"/>
  <c r="V1273" i="5"/>
  <c r="E1273" i="5" s="1"/>
  <c r="X1273" i="5" s="1"/>
  <c r="AB1273" i="5"/>
  <c r="V1265" i="5"/>
  <c r="I1265" i="5" s="1"/>
  <c r="AB1265" i="5"/>
  <c r="V1257" i="5"/>
  <c r="G1257" i="5" s="1"/>
  <c r="AB1257" i="5"/>
  <c r="V1249" i="5"/>
  <c r="AB1249" i="5"/>
  <c r="AB1241" i="5"/>
  <c r="V1241" i="5"/>
  <c r="G1241" i="5" s="1"/>
  <c r="V1217" i="5"/>
  <c r="AB1217" i="5"/>
  <c r="V1209" i="5"/>
  <c r="G1209" i="5" s="1"/>
  <c r="AB1209" i="5"/>
  <c r="V1201" i="5"/>
  <c r="AB1201" i="5"/>
  <c r="V1193" i="5"/>
  <c r="G1193" i="5" s="1"/>
  <c r="V1185" i="5"/>
  <c r="G1185" i="5" s="1"/>
  <c r="AB1185" i="5"/>
  <c r="V1177" i="5"/>
  <c r="H1177" i="5" s="1"/>
  <c r="AB1177" i="5"/>
  <c r="V1161" i="5"/>
  <c r="AB1161" i="5"/>
  <c r="V1145" i="5"/>
  <c r="G1145" i="5" s="1"/>
  <c r="V1137" i="5"/>
  <c r="G1137" i="5" s="1"/>
  <c r="V1113" i="5"/>
  <c r="G1113" i="5" s="1"/>
  <c r="V1097" i="5"/>
  <c r="G1097" i="5" s="1"/>
  <c r="V1073" i="5"/>
  <c r="G1073" i="5" s="1"/>
  <c r="V1025" i="5"/>
  <c r="G1025" i="5" s="1"/>
  <c r="E1009" i="5"/>
  <c r="X1009" i="5" s="1"/>
  <c r="R1009" i="5"/>
  <c r="F1009" i="5"/>
  <c r="V993" i="5"/>
  <c r="G993" i="5" s="1"/>
  <c r="V969" i="5"/>
  <c r="G969" i="5" s="1"/>
  <c r="V953" i="5"/>
  <c r="G953" i="5" s="1"/>
  <c r="V945" i="5"/>
  <c r="AB945" i="5"/>
  <c r="V937" i="5"/>
  <c r="G937" i="5" s="1"/>
  <c r="V913" i="5"/>
  <c r="G913" i="5" s="1"/>
  <c r="AB913" i="5"/>
  <c r="E889" i="5"/>
  <c r="X889" i="5" s="1"/>
  <c r="J889" i="5"/>
  <c r="V881" i="5"/>
  <c r="E881" i="5" s="1"/>
  <c r="X881" i="5" s="1"/>
  <c r="AB881" i="5"/>
  <c r="V857" i="5"/>
  <c r="G857" i="5" s="1"/>
  <c r="V841" i="5"/>
  <c r="AB841" i="5"/>
  <c r="V809" i="5"/>
  <c r="G809" i="5" s="1"/>
  <c r="AB809" i="5"/>
  <c r="V793" i="5"/>
  <c r="G793" i="5" s="1"/>
  <c r="E777" i="5"/>
  <c r="X777" i="5" s="1"/>
  <c r="R777" i="5"/>
  <c r="E737" i="5"/>
  <c r="X737" i="5" s="1"/>
  <c r="R737" i="5"/>
  <c r="V705" i="5"/>
  <c r="G705" i="5" s="1"/>
  <c r="E697" i="5"/>
  <c r="X697" i="5" s="1"/>
  <c r="R697" i="5"/>
  <c r="V673" i="5"/>
  <c r="AB673" i="5"/>
  <c r="V649" i="5"/>
  <c r="AB649" i="5"/>
  <c r="V641" i="5"/>
  <c r="E641" i="5" s="1"/>
  <c r="X641" i="5" s="1"/>
  <c r="AB641" i="5"/>
  <c r="V617" i="5"/>
  <c r="G617" i="5" s="1"/>
  <c r="AB617" i="5"/>
  <c r="V609" i="5"/>
  <c r="G609" i="5" s="1"/>
  <c r="AB609" i="5"/>
  <c r="V553" i="5"/>
  <c r="G553" i="5" s="1"/>
  <c r="V545" i="5"/>
  <c r="E545" i="5" s="1"/>
  <c r="X545" i="5" s="1"/>
  <c r="AB545" i="5"/>
  <c r="V513" i="5"/>
  <c r="G513" i="5" s="1"/>
  <c r="AB513" i="5"/>
  <c r="V505" i="5"/>
  <c r="G505" i="5" s="1"/>
  <c r="AB505" i="5"/>
  <c r="V489" i="5"/>
  <c r="G489" i="5" s="1"/>
  <c r="V473" i="5"/>
  <c r="AB473" i="5"/>
  <c r="V457" i="5"/>
  <c r="F457" i="5" s="1"/>
  <c r="AB457" i="5"/>
  <c r="V449" i="5"/>
  <c r="G449" i="5" s="1"/>
  <c r="AB449" i="5"/>
  <c r="V433" i="5"/>
  <c r="G433" i="5" s="1"/>
  <c r="AB433" i="5"/>
  <c r="V425" i="5"/>
  <c r="I425" i="5" s="1"/>
  <c r="AB425" i="5"/>
  <c r="V417" i="5"/>
  <c r="E417" i="5" s="1"/>
  <c r="X417" i="5" s="1"/>
  <c r="AB417" i="5"/>
  <c r="E409" i="5"/>
  <c r="X409" i="5" s="1"/>
  <c r="H409" i="5"/>
  <c r="F409" i="5"/>
  <c r="R409" i="5"/>
  <c r="J401" i="5"/>
  <c r="I401" i="5"/>
  <c r="E393" i="5"/>
  <c r="X393" i="5" s="1"/>
  <c r="V385" i="5"/>
  <c r="E385" i="5" s="1"/>
  <c r="X385" i="5" s="1"/>
  <c r="AB385" i="5"/>
  <c r="AB377" i="5"/>
  <c r="V377" i="5"/>
  <c r="H377" i="5" s="1"/>
  <c r="E353" i="5"/>
  <c r="X353" i="5" s="1"/>
  <c r="R353" i="5"/>
  <c r="T2471" i="5"/>
  <c r="S2471" i="5"/>
  <c r="T2463" i="5"/>
  <c r="S2463" i="5"/>
  <c r="T2439" i="5"/>
  <c r="AB2439" i="5"/>
  <c r="T2431" i="5"/>
  <c r="S2431" i="5"/>
  <c r="T2415" i="5"/>
  <c r="S2415" i="5"/>
  <c r="T2407" i="5"/>
  <c r="S2407" i="5"/>
  <c r="T2391" i="5"/>
  <c r="S2391" i="5"/>
  <c r="T2351" i="5"/>
  <c r="S2351" i="5"/>
  <c r="T2343" i="5"/>
  <c r="S2343" i="5"/>
  <c r="T2327" i="5"/>
  <c r="S2327" i="5"/>
  <c r="T2319" i="5"/>
  <c r="AB2319" i="5"/>
  <c r="T2287" i="5"/>
  <c r="AB2287" i="5"/>
  <c r="T2279" i="5"/>
  <c r="AB2279" i="5"/>
  <c r="T2247" i="5"/>
  <c r="S2247" i="5"/>
  <c r="T2239" i="5"/>
  <c r="S2239" i="5"/>
  <c r="T2231" i="5"/>
  <c r="S2231" i="5"/>
  <c r="T2215" i="5"/>
  <c r="S2215" i="5"/>
  <c r="T2207" i="5"/>
  <c r="S2207" i="5"/>
  <c r="T2199" i="5"/>
  <c r="S2199" i="5"/>
  <c r="T2159" i="5"/>
  <c r="S2159" i="5"/>
  <c r="T2151" i="5"/>
  <c r="S2151" i="5"/>
  <c r="T2127" i="5"/>
  <c r="S2127" i="5"/>
  <c r="T2111" i="5"/>
  <c r="AB2111" i="5"/>
  <c r="F1878" i="5"/>
  <c r="H1838" i="5"/>
  <c r="R1118" i="5"/>
  <c r="I542" i="5"/>
  <c r="F2441" i="5"/>
  <c r="J2393" i="5"/>
  <c r="F2177" i="5"/>
  <c r="H2001" i="5"/>
  <c r="I2081" i="5"/>
  <c r="R1977" i="5"/>
  <c r="H1921" i="5"/>
  <c r="F1961" i="5"/>
  <c r="AB1289" i="5"/>
  <c r="J758" i="5"/>
  <c r="G1545" i="5"/>
  <c r="V2270" i="5"/>
  <c r="E383" i="5"/>
  <c r="X383" i="5" s="1"/>
  <c r="R383" i="5"/>
  <c r="I383" i="5"/>
  <c r="I2374" i="5"/>
  <c r="F2286" i="5"/>
  <c r="AB2254" i="5"/>
  <c r="AB2262" i="5"/>
  <c r="AB2046" i="5"/>
  <c r="J1894" i="5"/>
  <c r="I1878" i="5"/>
  <c r="I1838" i="5"/>
  <c r="AB1918" i="5"/>
  <c r="J2113" i="5"/>
  <c r="F1790" i="5"/>
  <c r="F1766" i="5"/>
  <c r="J494" i="5"/>
  <c r="H2441" i="5"/>
  <c r="H2393" i="5"/>
  <c r="R2118" i="5"/>
  <c r="J2081" i="5"/>
  <c r="F1953" i="5"/>
  <c r="J1969" i="5"/>
  <c r="AB1769" i="5"/>
  <c r="I1961" i="5"/>
  <c r="H1038" i="5"/>
  <c r="AB1721" i="5"/>
  <c r="AB1145" i="5"/>
  <c r="R2001" i="5"/>
  <c r="H2025" i="5"/>
  <c r="AB929" i="5"/>
  <c r="G1206" i="5"/>
  <c r="G481" i="5"/>
  <c r="V1470" i="5"/>
  <c r="E979" i="5"/>
  <c r="X979" i="5" s="1"/>
  <c r="G979" i="5"/>
  <c r="V633" i="5"/>
  <c r="E633" i="5" s="1"/>
  <c r="X633" i="5" s="1"/>
  <c r="E470" i="5"/>
  <c r="X470" i="5" s="1"/>
  <c r="F470" i="5"/>
  <c r="E1031" i="5"/>
  <c r="X1031" i="5" s="1"/>
  <c r="F1031" i="5"/>
  <c r="I2302" i="5"/>
  <c r="F2302" i="5"/>
  <c r="G2126" i="5"/>
  <c r="I2126" i="5"/>
  <c r="J2126" i="5"/>
  <c r="V1694" i="5"/>
  <c r="G1694" i="5" s="1"/>
  <c r="G1534" i="5"/>
  <c r="I1414" i="5"/>
  <c r="R1414" i="5"/>
  <c r="H1414" i="5"/>
  <c r="V1262" i="5"/>
  <c r="G1262" i="5" s="1"/>
  <c r="V1238" i="5"/>
  <c r="G1238" i="5" s="1"/>
  <c r="V1174" i="5"/>
  <c r="AB1174" i="5"/>
  <c r="E1166" i="5"/>
  <c r="X1166" i="5" s="1"/>
  <c r="J1166" i="5"/>
  <c r="G1126" i="5"/>
  <c r="H1126" i="5"/>
  <c r="V1030" i="5"/>
  <c r="J1030" i="5" s="1"/>
  <c r="AB1030" i="5"/>
  <c r="AB1006" i="5"/>
  <c r="V1006" i="5"/>
  <c r="G1006" i="5" s="1"/>
  <c r="E910" i="5"/>
  <c r="X910" i="5" s="1"/>
  <c r="J910" i="5"/>
  <c r="H910" i="5"/>
  <c r="E894" i="5"/>
  <c r="X894" i="5" s="1"/>
  <c r="F894" i="5"/>
  <c r="H894" i="5"/>
  <c r="H862" i="5"/>
  <c r="J862" i="5"/>
  <c r="J830" i="5"/>
  <c r="F830" i="5"/>
  <c r="I790" i="5"/>
  <c r="J790" i="5"/>
  <c r="F790" i="5"/>
  <c r="F742" i="5"/>
  <c r="I742" i="5"/>
  <c r="E734" i="5"/>
  <c r="X734" i="5" s="1"/>
  <c r="J734" i="5"/>
  <c r="E678" i="5"/>
  <c r="X678" i="5" s="1"/>
  <c r="R678" i="5"/>
  <c r="V670" i="5"/>
  <c r="E670" i="5" s="1"/>
  <c r="X670" i="5" s="1"/>
  <c r="AB670" i="5"/>
  <c r="J654" i="5"/>
  <c r="F654" i="5"/>
  <c r="J638" i="5"/>
  <c r="R638" i="5"/>
  <c r="F638" i="5"/>
  <c r="V582" i="5"/>
  <c r="AB582" i="5"/>
  <c r="E526" i="5"/>
  <c r="X526" i="5" s="1"/>
  <c r="H526" i="5"/>
  <c r="H2494" i="5"/>
  <c r="J2438" i="5"/>
  <c r="H2374" i="5"/>
  <c r="R2286" i="5"/>
  <c r="I2174" i="5"/>
  <c r="H2174" i="5"/>
  <c r="F2174" i="5"/>
  <c r="AB2086" i="5"/>
  <c r="J1878" i="5"/>
  <c r="H2166" i="5"/>
  <c r="AB1950" i="5"/>
  <c r="J1782" i="5"/>
  <c r="AB2470" i="5"/>
  <c r="I1031" i="5"/>
  <c r="I494" i="5"/>
  <c r="J2302" i="5"/>
  <c r="J2025" i="5"/>
  <c r="AB1833" i="5"/>
  <c r="AB1361" i="5"/>
  <c r="H1031" i="5"/>
  <c r="F758" i="5"/>
  <c r="J2009" i="5"/>
  <c r="F889" i="5"/>
  <c r="J2001" i="5"/>
  <c r="G889" i="5"/>
  <c r="V361" i="5"/>
  <c r="E361" i="5" s="1"/>
  <c r="X361" i="5" s="1"/>
  <c r="R1782" i="5"/>
  <c r="R758" i="5"/>
  <c r="R2025" i="5"/>
  <c r="AB1798" i="5"/>
  <c r="F1414" i="5"/>
  <c r="J2190" i="5"/>
  <c r="AB1225" i="5"/>
  <c r="G1009" i="5"/>
  <c r="G929" i="5"/>
  <c r="J2494" i="5"/>
  <c r="F2438" i="5"/>
  <c r="H2302" i="5"/>
  <c r="F2190" i="5"/>
  <c r="J2142" i="5"/>
  <c r="H2118" i="5"/>
  <c r="AB1974" i="5"/>
  <c r="H1782" i="5"/>
  <c r="R1758" i="5"/>
  <c r="AB1846" i="5"/>
  <c r="F1798" i="5"/>
  <c r="F1782" i="5"/>
  <c r="H1766" i="5"/>
  <c r="J542" i="5"/>
  <c r="H2329" i="5"/>
  <c r="I2073" i="5"/>
  <c r="I2129" i="5"/>
  <c r="AB1497" i="5"/>
  <c r="I1721" i="5"/>
  <c r="R1169" i="5"/>
  <c r="I758" i="5"/>
  <c r="J2073" i="5"/>
  <c r="H2249" i="5"/>
  <c r="AB481" i="5"/>
  <c r="G1134" i="5"/>
  <c r="G1049" i="5"/>
  <c r="G697" i="5"/>
  <c r="V1846" i="5"/>
  <c r="G1846" i="5" s="1"/>
  <c r="V1433" i="5"/>
  <c r="G1433" i="5" s="1"/>
  <c r="V521" i="5"/>
  <c r="G521" i="5" s="1"/>
  <c r="T2047" i="5"/>
  <c r="S2047" i="5"/>
  <c r="T2039" i="5"/>
  <c r="S2039" i="5"/>
  <c r="T1863" i="5"/>
  <c r="S1863" i="5"/>
  <c r="T1855" i="5"/>
  <c r="S1855" i="5"/>
  <c r="T1823" i="5"/>
  <c r="AB1823" i="5"/>
  <c r="T1743" i="5"/>
  <c r="S1743" i="5"/>
  <c r="T1735" i="5"/>
  <c r="AB1735" i="5"/>
  <c r="T1519" i="5"/>
  <c r="S1519" i="5"/>
  <c r="T1479" i="5"/>
  <c r="AB1479" i="5"/>
  <c r="T1447" i="5"/>
  <c r="S1447" i="5"/>
  <c r="T1431" i="5"/>
  <c r="S1431" i="5"/>
  <c r="T1407" i="5"/>
  <c r="S1407" i="5"/>
  <c r="T1391" i="5"/>
  <c r="S1391" i="5"/>
  <c r="T1359" i="5"/>
  <c r="S1359" i="5"/>
  <c r="T1263" i="5"/>
  <c r="S1263" i="5"/>
  <c r="T1223" i="5"/>
  <c r="AB1223" i="5"/>
  <c r="T1207" i="5"/>
  <c r="AB1207" i="5"/>
  <c r="T1199" i="5"/>
  <c r="S1199" i="5"/>
  <c r="T1167" i="5"/>
  <c r="S1167" i="5"/>
  <c r="T1079" i="5"/>
  <c r="S1079" i="5"/>
  <c r="T983" i="5"/>
  <c r="AB983" i="5"/>
  <c r="T927" i="5"/>
  <c r="S927" i="5"/>
  <c r="T823" i="5"/>
  <c r="S823" i="5"/>
  <c r="T799" i="5"/>
  <c r="S799" i="5"/>
  <c r="T751" i="5"/>
  <c r="S751" i="5"/>
  <c r="T671" i="5"/>
  <c r="S671" i="5"/>
  <c r="AB671" i="5"/>
  <c r="T631" i="5"/>
  <c r="S631" i="5"/>
  <c r="T567" i="5"/>
  <c r="AB567" i="5"/>
  <c r="AB2087" i="5"/>
  <c r="S1975" i="5"/>
  <c r="S1911" i="5"/>
  <c r="S1671" i="5"/>
  <c r="AB1871" i="5"/>
  <c r="AB1791" i="5"/>
  <c r="AB1903" i="5"/>
  <c r="S1471" i="5"/>
  <c r="S1287" i="5"/>
  <c r="S1455" i="5"/>
  <c r="S1327" i="5"/>
  <c r="S1804" i="5"/>
  <c r="S2095" i="5"/>
  <c r="S2260" i="5"/>
  <c r="S2492" i="5"/>
  <c r="V534" i="5"/>
  <c r="G534" i="5" s="1"/>
  <c r="T2484" i="5"/>
  <c r="S2484" i="5"/>
  <c r="T2356" i="5"/>
  <c r="S2356" i="5"/>
  <c r="T2332" i="5"/>
  <c r="S2332" i="5"/>
  <c r="T2140" i="5"/>
  <c r="S2140" i="5"/>
  <c r="T2084" i="5"/>
  <c r="S2084" i="5"/>
  <c r="T2060" i="5"/>
  <c r="S2060" i="5"/>
  <c r="T1796" i="5"/>
  <c r="S1796" i="5"/>
  <c r="T1764" i="5"/>
  <c r="S1764" i="5"/>
  <c r="T1756" i="5"/>
  <c r="S1756" i="5"/>
  <c r="T1748" i="5"/>
  <c r="S1748" i="5"/>
  <c r="T1700" i="5"/>
  <c r="S1700" i="5"/>
  <c r="T1684" i="5"/>
  <c r="S1684" i="5"/>
  <c r="T1588" i="5"/>
  <c r="S1588" i="5"/>
  <c r="T1524" i="5"/>
  <c r="S1524" i="5"/>
  <c r="T1516" i="5"/>
  <c r="S1516" i="5"/>
  <c r="T1316" i="5"/>
  <c r="S1316" i="5"/>
  <c r="T1308" i="5"/>
  <c r="AB1308" i="5"/>
  <c r="T1276" i="5"/>
  <c r="S1276" i="5"/>
  <c r="T1244" i="5"/>
  <c r="S1244" i="5"/>
  <c r="T1236" i="5"/>
  <c r="S1236" i="5"/>
  <c r="T1228" i="5"/>
  <c r="AB1228" i="5"/>
  <c r="T1212" i="5"/>
  <c r="S1212" i="5"/>
  <c r="T1164" i="5"/>
  <c r="S1164" i="5"/>
  <c r="T1084" i="5"/>
  <c r="S1084" i="5"/>
  <c r="T1028" i="5"/>
  <c r="S1028" i="5"/>
  <c r="T916" i="5"/>
  <c r="AB916" i="5"/>
  <c r="T852" i="5"/>
  <c r="S852" i="5"/>
  <c r="T844" i="5"/>
  <c r="S844" i="5"/>
  <c r="T748" i="5"/>
  <c r="S748" i="5"/>
  <c r="T700" i="5"/>
  <c r="S700" i="5"/>
  <c r="T468" i="5"/>
  <c r="AB468" i="5"/>
  <c r="S2031" i="5"/>
  <c r="S1759" i="5"/>
  <c r="AB1775" i="5"/>
  <c r="AB2063" i="5"/>
  <c r="S1383" i="5"/>
  <c r="S1415" i="5"/>
  <c r="S1479" i="5"/>
  <c r="S1967" i="5"/>
  <c r="S2380" i="5"/>
  <c r="E631" i="5"/>
  <c r="X631" i="5" s="1"/>
  <c r="G631" i="5"/>
  <c r="AB1983" i="5"/>
  <c r="S1927" i="5"/>
  <c r="AB2292" i="5"/>
  <c r="AB1455" i="5"/>
  <c r="S2428" i="5"/>
  <c r="AB1463" i="5"/>
  <c r="S1767" i="5"/>
  <c r="AB2476" i="5"/>
  <c r="S1711" i="5"/>
  <c r="S2460" i="5"/>
  <c r="AB1743" i="5"/>
  <c r="AB2071" i="5"/>
  <c r="S1791" i="5"/>
  <c r="S2132" i="5"/>
  <c r="AB2007" i="5"/>
  <c r="AB1863" i="5"/>
  <c r="G551" i="5"/>
  <c r="G1764" i="5"/>
  <c r="AB2252" i="5"/>
  <c r="E755" i="5"/>
  <c r="X755" i="5" s="1"/>
  <c r="R755" i="5"/>
  <c r="E1374" i="5"/>
  <c r="X1374" i="5" s="1"/>
  <c r="G1374" i="5"/>
  <c r="E1086" i="5"/>
  <c r="X1086" i="5" s="1"/>
  <c r="F1086" i="5"/>
  <c r="E511" i="5"/>
  <c r="X511" i="5" s="1"/>
  <c r="G511" i="5"/>
  <c r="E966" i="5"/>
  <c r="X966" i="5" s="1"/>
  <c r="H966" i="5"/>
  <c r="G759" i="5"/>
  <c r="G727" i="5"/>
  <c r="E407" i="5"/>
  <c r="X407" i="5" s="1"/>
  <c r="R407" i="5"/>
  <c r="F1486" i="5"/>
  <c r="R1486" i="5"/>
  <c r="E1078" i="5"/>
  <c r="X1078" i="5" s="1"/>
  <c r="G1078" i="5"/>
  <c r="H1078" i="5"/>
  <c r="H2150" i="5"/>
  <c r="I2150" i="5"/>
  <c r="H1102" i="5"/>
  <c r="F1102" i="5"/>
  <c r="E1743" i="5"/>
  <c r="X1743" i="5" s="1"/>
  <c r="G1743" i="5"/>
  <c r="E878" i="5"/>
  <c r="X878" i="5" s="1"/>
  <c r="J878" i="5"/>
  <c r="E654" i="5"/>
  <c r="X654" i="5" s="1"/>
  <c r="I654" i="5"/>
  <c r="V2035" i="5"/>
  <c r="G2035" i="5" s="1"/>
  <c r="V2027" i="5"/>
  <c r="G2027" i="5" s="1"/>
  <c r="V1979" i="5"/>
  <c r="G1979" i="5" s="1"/>
  <c r="AB1979" i="5"/>
  <c r="V1915" i="5"/>
  <c r="G1915" i="5" s="1"/>
  <c r="V1899" i="5"/>
  <c r="G1899" i="5" s="1"/>
  <c r="V1875" i="5"/>
  <c r="AB1875" i="5"/>
  <c r="V1867" i="5"/>
  <c r="G1867" i="5" s="1"/>
  <c r="AB1867" i="5"/>
  <c r="E1059" i="5"/>
  <c r="X1059" i="5" s="1"/>
  <c r="H1059" i="5"/>
  <c r="F1110" i="5"/>
  <c r="H790" i="5"/>
  <c r="F551" i="5"/>
  <c r="AB2031" i="5"/>
  <c r="G2156" i="5"/>
  <c r="G1755" i="5"/>
  <c r="G1659" i="5"/>
  <c r="G1379" i="5"/>
  <c r="G1083" i="5"/>
  <c r="G923" i="5"/>
  <c r="H551" i="5"/>
  <c r="AB1491" i="5"/>
  <c r="AB1747" i="5"/>
  <c r="H1427" i="5"/>
  <c r="F1219" i="5"/>
  <c r="J1387" i="5"/>
  <c r="S2475" i="5"/>
  <c r="G1811" i="5"/>
  <c r="G1747" i="5"/>
  <c r="G1707" i="5"/>
  <c r="G1651" i="5"/>
  <c r="G1556" i="5"/>
  <c r="G1523" i="5"/>
  <c r="G1443" i="5"/>
  <c r="G1419" i="5"/>
  <c r="G1219" i="5"/>
  <c r="G939" i="5"/>
  <c r="G883" i="5"/>
  <c r="G851" i="5"/>
  <c r="G819" i="5"/>
  <c r="G699" i="5"/>
  <c r="G1803" i="5"/>
  <c r="G2503" i="5"/>
  <c r="G2407" i="5"/>
  <c r="G2247" i="5"/>
  <c r="G1927" i="5"/>
  <c r="V831" i="5"/>
  <c r="G831" i="5" s="1"/>
  <c r="AB2463" i="5"/>
  <c r="G1779" i="5"/>
  <c r="G1579" i="5"/>
  <c r="G1539" i="5"/>
  <c r="G1499" i="5"/>
  <c r="G1190" i="5"/>
  <c r="V1412" i="5"/>
  <c r="G1412" i="5" s="1"/>
  <c r="V1300" i="5"/>
  <c r="G1300" i="5" s="1"/>
  <c r="V1260" i="5"/>
  <c r="G1260" i="5" s="1"/>
  <c r="V1467" i="5"/>
  <c r="G1467" i="5" s="1"/>
  <c r="V1347" i="5"/>
  <c r="G1347" i="5" s="1"/>
  <c r="V1235" i="5"/>
  <c r="G1235" i="5" s="1"/>
  <c r="V1099" i="5"/>
  <c r="G1099" i="5" s="1"/>
  <c r="V1075" i="5"/>
  <c r="G1075" i="5" s="1"/>
  <c r="V1003" i="5"/>
  <c r="G1003" i="5" s="1"/>
  <c r="V971" i="5"/>
  <c r="G971" i="5" s="1"/>
  <c r="V947" i="5"/>
  <c r="G947" i="5" s="1"/>
  <c r="V859" i="5"/>
  <c r="G859" i="5" s="1"/>
  <c r="V627" i="5"/>
  <c r="G627" i="5" s="1"/>
  <c r="V603" i="5"/>
  <c r="G603" i="5" s="1"/>
  <c r="V571" i="5"/>
  <c r="G571" i="5" s="1"/>
  <c r="V547" i="5"/>
  <c r="G547" i="5" s="1"/>
  <c r="V475" i="5"/>
  <c r="G475" i="5" s="1"/>
  <c r="V443" i="5"/>
  <c r="G443" i="5" s="1"/>
  <c r="V411" i="5"/>
  <c r="G411" i="5" s="1"/>
  <c r="V387" i="5"/>
  <c r="G387" i="5" s="1"/>
  <c r="V355" i="5"/>
  <c r="G355" i="5" s="1"/>
  <c r="E2495" i="5"/>
  <c r="G2495" i="5"/>
  <c r="H2495" i="5"/>
  <c r="I2495" i="5"/>
  <c r="E2463" i="5"/>
  <c r="X2463" i="5" s="1"/>
  <c r="G2463" i="5"/>
  <c r="E2367" i="5"/>
  <c r="X2367" i="5" s="1"/>
  <c r="J2367" i="5"/>
  <c r="I2367" i="5"/>
  <c r="H2367" i="5"/>
  <c r="G2351" i="5"/>
  <c r="J2351" i="5"/>
  <c r="F2351" i="5"/>
  <c r="H2351" i="5"/>
  <c r="E2335" i="5"/>
  <c r="X2335" i="5" s="1"/>
  <c r="G2335" i="5"/>
  <c r="E2271" i="5"/>
  <c r="X2271" i="5" s="1"/>
  <c r="F2271" i="5"/>
  <c r="H2271" i="5"/>
  <c r="F2239" i="5"/>
  <c r="J2239" i="5"/>
  <c r="E2223" i="5"/>
  <c r="X2223" i="5" s="1"/>
  <c r="I2223" i="5"/>
  <c r="E2207" i="5"/>
  <c r="X2207" i="5" s="1"/>
  <c r="G2207" i="5"/>
  <c r="I2207" i="5"/>
  <c r="R2207" i="5"/>
  <c r="J2207" i="5"/>
  <c r="E2191" i="5"/>
  <c r="X2191" i="5" s="1"/>
  <c r="I2191" i="5"/>
  <c r="H2191" i="5"/>
  <c r="E2143" i="5"/>
  <c r="X2143" i="5" s="1"/>
  <c r="G2143" i="5"/>
  <c r="E2031" i="5"/>
  <c r="X2031" i="5" s="1"/>
  <c r="R2031" i="5"/>
  <c r="J2031" i="5"/>
  <c r="F2031" i="5"/>
  <c r="G1999" i="5"/>
  <c r="H1999" i="5"/>
  <c r="E1967" i="5"/>
  <c r="X1967" i="5" s="1"/>
  <c r="F1967" i="5"/>
  <c r="H1935" i="5"/>
  <c r="R1935" i="5"/>
  <c r="F1935" i="5"/>
  <c r="G1903" i="5"/>
  <c r="F1903" i="5"/>
  <c r="G1871" i="5"/>
  <c r="R1871" i="5"/>
  <c r="J1871" i="5"/>
  <c r="E1751" i="5"/>
  <c r="X1751" i="5" s="1"/>
  <c r="R1751" i="5"/>
  <c r="J1751" i="5"/>
  <c r="E1631" i="5"/>
  <c r="X1631" i="5" s="1"/>
  <c r="G1631" i="5"/>
  <c r="G1535" i="5"/>
  <c r="H1535" i="5"/>
  <c r="E1503" i="5"/>
  <c r="X1503" i="5" s="1"/>
  <c r="J1503" i="5"/>
  <c r="J1495" i="5"/>
  <c r="H1495" i="5"/>
  <c r="I1495" i="5"/>
  <c r="E1455" i="5"/>
  <c r="X1455" i="5" s="1"/>
  <c r="H1455" i="5"/>
  <c r="F1455" i="5"/>
  <c r="R1455" i="5"/>
  <c r="I1455" i="5"/>
  <c r="J1455" i="5"/>
  <c r="E1375" i="5"/>
  <c r="X1375" i="5" s="1"/>
  <c r="G1375" i="5"/>
  <c r="E1343" i="5"/>
  <c r="X1343" i="5" s="1"/>
  <c r="G1343" i="5"/>
  <c r="E1319" i="5"/>
  <c r="X1319" i="5" s="1"/>
  <c r="G1319" i="5"/>
  <c r="E1231" i="5"/>
  <c r="X1231" i="5" s="1"/>
  <c r="G1231" i="5"/>
  <c r="E1151" i="5"/>
  <c r="X1151" i="5" s="1"/>
  <c r="G1151" i="5"/>
  <c r="H1151" i="5"/>
  <c r="J1151" i="5"/>
  <c r="E1087" i="5"/>
  <c r="X1087" i="5" s="1"/>
  <c r="H1087" i="5"/>
  <c r="E1055" i="5"/>
  <c r="X1055" i="5" s="1"/>
  <c r="I1055" i="5"/>
  <c r="G1055" i="5"/>
  <c r="R999" i="5"/>
  <c r="J999" i="5"/>
  <c r="F999" i="5"/>
  <c r="F959" i="5"/>
  <c r="H959" i="5"/>
  <c r="I519" i="5"/>
  <c r="R519" i="5"/>
  <c r="H2503" i="5"/>
  <c r="F878" i="5"/>
  <c r="J449" i="5"/>
  <c r="H2364" i="5"/>
  <c r="F2340" i="5"/>
  <c r="R1214" i="5"/>
  <c r="G2009" i="5"/>
  <c r="G1865" i="5"/>
  <c r="G1804" i="5"/>
  <c r="G1756" i="5"/>
  <c r="G1683" i="5"/>
  <c r="G1636" i="5"/>
  <c r="G1398" i="5"/>
  <c r="G966" i="5"/>
  <c r="G686" i="5"/>
  <c r="G662" i="5"/>
  <c r="G583" i="5"/>
  <c r="AB2136" i="5"/>
  <c r="AB1752" i="5"/>
  <c r="AB1592" i="5"/>
  <c r="AB1560" i="5"/>
  <c r="AB1536" i="5"/>
  <c r="AB1064" i="5"/>
  <c r="G1679" i="5"/>
  <c r="G1591" i="5"/>
  <c r="F2087" i="5"/>
  <c r="G1590" i="5"/>
  <c r="AB2451" i="5"/>
  <c r="F991" i="5"/>
  <c r="J975" i="5"/>
  <c r="J926" i="5"/>
  <c r="H951" i="5"/>
  <c r="F1118" i="5"/>
  <c r="J425" i="5"/>
  <c r="I2342" i="5"/>
  <c r="I1166" i="5"/>
  <c r="F1987" i="5"/>
  <c r="I511" i="5"/>
  <c r="R759" i="5"/>
  <c r="I2503" i="5"/>
  <c r="G2046" i="5"/>
  <c r="G1967" i="5"/>
  <c r="G1891" i="5"/>
  <c r="G1828" i="5"/>
  <c r="G1742" i="5"/>
  <c r="I745" i="5"/>
  <c r="H721" i="5"/>
  <c r="H2342" i="5"/>
  <c r="H2375" i="5"/>
  <c r="H926" i="5"/>
  <c r="R379" i="5"/>
  <c r="H1111" i="5"/>
  <c r="H1143" i="5"/>
  <c r="AB1915" i="5"/>
  <c r="R1518" i="5"/>
  <c r="G2502" i="5"/>
  <c r="G2228" i="5"/>
  <c r="G2043" i="5"/>
  <c r="G1963" i="5"/>
  <c r="G1883" i="5"/>
  <c r="G1819" i="5"/>
  <c r="G1766" i="5"/>
  <c r="G1740" i="5"/>
  <c r="G1270" i="5"/>
  <c r="G1183" i="5"/>
  <c r="G1038" i="5"/>
  <c r="G721" i="5"/>
  <c r="G671" i="5"/>
  <c r="E2126" i="5"/>
  <c r="X2126" i="5" s="1"/>
  <c r="F1564" i="5"/>
  <c r="R1564" i="5"/>
  <c r="J1564" i="5"/>
  <c r="H1564" i="5"/>
  <c r="R1372" i="5"/>
  <c r="J1372" i="5"/>
  <c r="S1920" i="5"/>
  <c r="I2166" i="5"/>
  <c r="R2039" i="5"/>
  <c r="J1879" i="5"/>
  <c r="J1975" i="5"/>
  <c r="AB1840" i="5"/>
  <c r="R2007" i="5"/>
  <c r="S1816" i="5"/>
  <c r="J1943" i="5"/>
  <c r="I1551" i="5"/>
  <c r="S1424" i="5"/>
  <c r="R990" i="5"/>
  <c r="H897" i="5"/>
  <c r="I945" i="5"/>
  <c r="I646" i="5"/>
  <c r="R791" i="5"/>
  <c r="I791" i="5"/>
  <c r="J1087" i="5"/>
  <c r="J1551" i="5"/>
  <c r="R897" i="5"/>
  <c r="R719" i="5"/>
  <c r="I1887" i="5"/>
  <c r="G2430" i="5"/>
  <c r="G1791" i="5"/>
  <c r="G1559" i="5"/>
  <c r="G1415" i="5"/>
  <c r="G743" i="5"/>
  <c r="S2208" i="5"/>
  <c r="J2166" i="5"/>
  <c r="F1879" i="5"/>
  <c r="R1975" i="5"/>
  <c r="H1847" i="5"/>
  <c r="S1840" i="5"/>
  <c r="R1943" i="5"/>
  <c r="S1848" i="5"/>
  <c r="S1504" i="5"/>
  <c r="J791" i="5"/>
  <c r="F743" i="5"/>
  <c r="F519" i="5"/>
  <c r="H1422" i="5"/>
  <c r="F1087" i="5"/>
  <c r="F990" i="5"/>
  <c r="F1070" i="5"/>
  <c r="AB2388" i="5"/>
  <c r="F2324" i="5"/>
  <c r="H974" i="5"/>
  <c r="R721" i="5"/>
  <c r="F897" i="5"/>
  <c r="J1342" i="5"/>
  <c r="R1551" i="5"/>
  <c r="G2012" i="5"/>
  <c r="G1908" i="5"/>
  <c r="G1734" i="5"/>
  <c r="G918" i="5"/>
  <c r="AB2294" i="5"/>
  <c r="S2320" i="5"/>
  <c r="S2384" i="5"/>
  <c r="AB1912" i="5"/>
  <c r="S1912" i="5"/>
  <c r="R2166" i="5"/>
  <c r="H1879" i="5"/>
  <c r="J1847" i="5"/>
  <c r="F1911" i="5"/>
  <c r="AB1504" i="5"/>
  <c r="S1160" i="5"/>
  <c r="S1176" i="5"/>
  <c r="I1142" i="5"/>
  <c r="S1400" i="5"/>
  <c r="J897" i="5"/>
  <c r="H945" i="5"/>
  <c r="H743" i="5"/>
  <c r="I743" i="5"/>
  <c r="H519" i="5"/>
  <c r="R2334" i="5"/>
  <c r="R1422" i="5"/>
  <c r="F1047" i="5"/>
  <c r="H1047" i="5"/>
  <c r="F1201" i="5"/>
  <c r="I1143" i="5"/>
  <c r="H975" i="5"/>
  <c r="F574" i="5"/>
  <c r="AB2060" i="5"/>
  <c r="I1487" i="5"/>
  <c r="R2390" i="5"/>
  <c r="G2359" i="5"/>
  <c r="G2219" i="5"/>
  <c r="G2100" i="5"/>
  <c r="G2011" i="5"/>
  <c r="G1947" i="5"/>
  <c r="G1907" i="5"/>
  <c r="G1868" i="5"/>
  <c r="G1748" i="5"/>
  <c r="G1580" i="5"/>
  <c r="G1548" i="5"/>
  <c r="G1524" i="5"/>
  <c r="G1487" i="5"/>
  <c r="G1201" i="5"/>
  <c r="G1167" i="5"/>
  <c r="G1150" i="5"/>
  <c r="G430" i="5"/>
  <c r="G379" i="5"/>
  <c r="H1310" i="5"/>
  <c r="H1415" i="5"/>
  <c r="F1607" i="5"/>
  <c r="R1791" i="5"/>
  <c r="J2486" i="5"/>
  <c r="J1167" i="5"/>
  <c r="H1822" i="5"/>
  <c r="J375" i="5"/>
  <c r="I2103" i="5"/>
  <c r="I2262" i="5"/>
  <c r="I2422" i="5"/>
  <c r="F567" i="5"/>
  <c r="I1671" i="5"/>
  <c r="J2198" i="5"/>
  <c r="F1222" i="5"/>
  <c r="H1385" i="5"/>
  <c r="R2326" i="5"/>
  <c r="S2344" i="5"/>
  <c r="F2358" i="5"/>
  <c r="I2134" i="5"/>
  <c r="F2166" i="5"/>
  <c r="R1879" i="5"/>
  <c r="R1847" i="5"/>
  <c r="S1736" i="5"/>
  <c r="I1911" i="5"/>
  <c r="S1488" i="5"/>
  <c r="S1192" i="5"/>
  <c r="J1142" i="5"/>
  <c r="F1142" i="5"/>
  <c r="I897" i="5"/>
  <c r="F822" i="5"/>
  <c r="F719" i="5"/>
  <c r="H646" i="5"/>
  <c r="J743" i="5"/>
  <c r="R750" i="5"/>
  <c r="I1201" i="5"/>
  <c r="F1470" i="5"/>
  <c r="J646" i="5"/>
  <c r="F975" i="5"/>
  <c r="AB2196" i="5"/>
  <c r="J1447" i="5"/>
  <c r="H2484" i="5"/>
  <c r="H1094" i="5"/>
  <c r="G2079" i="5"/>
  <c r="G1940" i="5"/>
  <c r="G1812" i="5"/>
  <c r="G1772" i="5"/>
  <c r="G1716" i="5"/>
  <c r="G1684" i="5"/>
  <c r="G1279" i="5"/>
  <c r="G1166" i="5"/>
  <c r="G977" i="5"/>
  <c r="E1835" i="5"/>
  <c r="X1835" i="5" s="1"/>
  <c r="J2134" i="5"/>
  <c r="F2039" i="5"/>
  <c r="F2007" i="5"/>
  <c r="H1911" i="5"/>
  <c r="S1744" i="5"/>
  <c r="R1087" i="5"/>
  <c r="R1142" i="5"/>
  <c r="I822" i="5"/>
  <c r="I719" i="5"/>
  <c r="R743" i="5"/>
  <c r="H719" i="5"/>
  <c r="F2294" i="5"/>
  <c r="F1847" i="5"/>
  <c r="R1201" i="5"/>
  <c r="R766" i="5"/>
  <c r="I2390" i="5"/>
  <c r="H1470" i="5"/>
  <c r="F1497" i="5"/>
  <c r="G2334" i="5"/>
  <c r="G2060" i="5"/>
  <c r="G2003" i="5"/>
  <c r="G1892" i="5"/>
  <c r="G1854" i="5"/>
  <c r="G1767" i="5"/>
  <c r="G1518" i="5"/>
  <c r="G974" i="5"/>
  <c r="F2198" i="5"/>
  <c r="J2326" i="5"/>
  <c r="F2390" i="5"/>
  <c r="R2294" i="5"/>
  <c r="R2134" i="5"/>
  <c r="H2039" i="5"/>
  <c r="F1975" i="5"/>
  <c r="S1824" i="5"/>
  <c r="H2007" i="5"/>
  <c r="F1943" i="5"/>
  <c r="J1911" i="5"/>
  <c r="S1520" i="5"/>
  <c r="S1208" i="5"/>
  <c r="F945" i="5"/>
  <c r="J822" i="5"/>
  <c r="J719" i="5"/>
  <c r="J2390" i="5"/>
  <c r="H2294" i="5"/>
  <c r="R1385" i="5"/>
  <c r="G1222" i="5"/>
  <c r="I2230" i="5"/>
  <c r="H1639" i="5"/>
  <c r="I2486" i="5"/>
  <c r="H918" i="5"/>
  <c r="I1759" i="5"/>
  <c r="F2071" i="5"/>
  <c r="F2262" i="5"/>
  <c r="I591" i="5"/>
  <c r="H2326" i="5"/>
  <c r="J1222" i="5"/>
  <c r="I2454" i="5"/>
  <c r="I974" i="5"/>
  <c r="J2454" i="5"/>
  <c r="H1222" i="5"/>
  <c r="S2496" i="5"/>
  <c r="S2312" i="5"/>
  <c r="I2039" i="5"/>
  <c r="H1975" i="5"/>
  <c r="H1943" i="5"/>
  <c r="R1911" i="5"/>
  <c r="S1408" i="5"/>
  <c r="S1440" i="5"/>
  <c r="S1472" i="5"/>
  <c r="S1224" i="5"/>
  <c r="I1087" i="5"/>
  <c r="J945" i="5"/>
  <c r="R822" i="5"/>
  <c r="F791" i="5"/>
  <c r="J519" i="5"/>
  <c r="F646" i="5"/>
  <c r="G2166" i="5"/>
  <c r="G1887" i="5"/>
  <c r="G1678" i="5"/>
  <c r="G1391" i="5"/>
  <c r="G1342" i="5"/>
  <c r="E2456" i="5"/>
  <c r="X2456" i="5" s="1"/>
  <c r="J2456" i="5"/>
  <c r="I2456" i="5"/>
  <c r="F2456" i="5"/>
  <c r="H2456" i="5"/>
  <c r="R2456" i="5"/>
  <c r="V2480" i="5"/>
  <c r="G2480" i="5" s="1"/>
  <c r="E2472" i="5"/>
  <c r="X2472" i="5" s="1"/>
  <c r="H2472" i="5"/>
  <c r="F2472" i="5"/>
  <c r="J2472" i="5"/>
  <c r="E2464" i="5"/>
  <c r="X2464" i="5" s="1"/>
  <c r="I2464" i="5"/>
  <c r="V2448" i="5"/>
  <c r="G2448" i="5" s="1"/>
  <c r="V2432" i="5"/>
  <c r="AB2432" i="5"/>
  <c r="V2416" i="5"/>
  <c r="AB2416" i="5"/>
  <c r="V2408" i="5"/>
  <c r="G2408" i="5" s="1"/>
  <c r="AB2408" i="5"/>
  <c r="V2400" i="5"/>
  <c r="AB2400" i="5"/>
  <c r="V2392" i="5"/>
  <c r="AB2392" i="5"/>
  <c r="V2384" i="5"/>
  <c r="G2384" i="5" s="1"/>
  <c r="AB2384" i="5"/>
  <c r="E2376" i="5"/>
  <c r="X2376" i="5" s="1"/>
  <c r="F2376" i="5"/>
  <c r="R2376" i="5"/>
  <c r="J2376" i="5"/>
  <c r="I2376" i="5"/>
  <c r="I2368" i="5"/>
  <c r="H2368" i="5"/>
  <c r="F2368" i="5"/>
  <c r="R2368" i="5"/>
  <c r="F2360" i="5"/>
  <c r="J2360" i="5"/>
  <c r="I2360" i="5"/>
  <c r="V2352" i="5"/>
  <c r="AB2352" i="5"/>
  <c r="V2344" i="5"/>
  <c r="AB2344" i="5"/>
  <c r="V2336" i="5"/>
  <c r="E2336" i="5" s="1"/>
  <c r="X2336" i="5" s="1"/>
  <c r="AB2336" i="5"/>
  <c r="V2328" i="5"/>
  <c r="G2328" i="5" s="1"/>
  <c r="AB2328" i="5"/>
  <c r="V2320" i="5"/>
  <c r="G2320" i="5" s="1"/>
  <c r="AB2320" i="5"/>
  <c r="V2312" i="5"/>
  <c r="AB2312" i="5"/>
  <c r="V2304" i="5"/>
  <c r="G2304" i="5" s="1"/>
  <c r="AB2304" i="5"/>
  <c r="H2280" i="5"/>
  <c r="J2280" i="5"/>
  <c r="I2280" i="5"/>
  <c r="F2280" i="5"/>
  <c r="V2264" i="5"/>
  <c r="G2264" i="5" s="1"/>
  <c r="E2256" i="5"/>
  <c r="X2256" i="5" s="1"/>
  <c r="F2256" i="5"/>
  <c r="R2256" i="5"/>
  <c r="H2256" i="5"/>
  <c r="J2256" i="5"/>
  <c r="E2248" i="5"/>
  <c r="X2248" i="5" s="1"/>
  <c r="F2248" i="5"/>
  <c r="J2248" i="5"/>
  <c r="I2248" i="5"/>
  <c r="E2240" i="5"/>
  <c r="X2240" i="5" s="1"/>
  <c r="R2240" i="5"/>
  <c r="I2240" i="5"/>
  <c r="F2240" i="5"/>
  <c r="V2224" i="5"/>
  <c r="G2224" i="5" s="1"/>
  <c r="V2208" i="5"/>
  <c r="G2208" i="5" s="1"/>
  <c r="AB2208" i="5"/>
  <c r="V2200" i="5"/>
  <c r="G2200" i="5" s="1"/>
  <c r="E2184" i="5"/>
  <c r="X2184" i="5" s="1"/>
  <c r="F2184" i="5"/>
  <c r="V2176" i="5"/>
  <c r="G2176" i="5" s="1"/>
  <c r="AB2176" i="5"/>
  <c r="V2168" i="5"/>
  <c r="AB2168" i="5"/>
  <c r="V2160" i="5"/>
  <c r="G2160" i="5" s="1"/>
  <c r="V2152" i="5"/>
  <c r="G2152" i="5" s="1"/>
  <c r="V2144" i="5"/>
  <c r="G2144" i="5" s="1"/>
  <c r="V2120" i="5"/>
  <c r="E2120" i="5" s="1"/>
  <c r="X2120" i="5" s="1"/>
  <c r="AB2120" i="5"/>
  <c r="V2112" i="5"/>
  <c r="G2112" i="5" s="1"/>
  <c r="J2104" i="5"/>
  <c r="H2104" i="5"/>
  <c r="F2104" i="5"/>
  <c r="R2104" i="5"/>
  <c r="I2104" i="5"/>
  <c r="E2096" i="5"/>
  <c r="X2096" i="5" s="1"/>
  <c r="H2096" i="5"/>
  <c r="E2080" i="5"/>
  <c r="X2080" i="5" s="1"/>
  <c r="J2080" i="5"/>
  <c r="I2080" i="5"/>
  <c r="E2072" i="5"/>
  <c r="X2072" i="5" s="1"/>
  <c r="F2072" i="5"/>
  <c r="I2072" i="5"/>
  <c r="H2072" i="5"/>
  <c r="R2072" i="5"/>
  <c r="E2064" i="5"/>
  <c r="X2064" i="5" s="1"/>
  <c r="F2064" i="5"/>
  <c r="J2064" i="5"/>
  <c r="I2064" i="5"/>
  <c r="H2064" i="5"/>
  <c r="E2056" i="5"/>
  <c r="X2056" i="5" s="1"/>
  <c r="F2056" i="5"/>
  <c r="R2056" i="5"/>
  <c r="I2056" i="5"/>
  <c r="H2056" i="5"/>
  <c r="E2048" i="5"/>
  <c r="X2048" i="5" s="1"/>
  <c r="H2048" i="5"/>
  <c r="J2048" i="5"/>
  <c r="F2048" i="5"/>
  <c r="I2048" i="5"/>
  <c r="R2048" i="5"/>
  <c r="H2040" i="5"/>
  <c r="R2040" i="5"/>
  <c r="E2032" i="5"/>
  <c r="X2032" i="5" s="1"/>
  <c r="I2032" i="5"/>
  <c r="F2032" i="5"/>
  <c r="H2032" i="5"/>
  <c r="R2032" i="5"/>
  <c r="J2032" i="5"/>
  <c r="V2024" i="5"/>
  <c r="I2024" i="5" s="1"/>
  <c r="V2008" i="5"/>
  <c r="G2008" i="5" s="1"/>
  <c r="E2000" i="5"/>
  <c r="X2000" i="5" s="1"/>
  <c r="H2000" i="5"/>
  <c r="F2000" i="5"/>
  <c r="R2000" i="5"/>
  <c r="I1992" i="5"/>
  <c r="F1992" i="5"/>
  <c r="H1992" i="5"/>
  <c r="R1992" i="5"/>
  <c r="J1992" i="5"/>
  <c r="V1984" i="5"/>
  <c r="I1976" i="5"/>
  <c r="R1976" i="5"/>
  <c r="V1968" i="5"/>
  <c r="G1968" i="5" s="1"/>
  <c r="E1960" i="5"/>
  <c r="X1960" i="5" s="1"/>
  <c r="I1960" i="5"/>
  <c r="H1960" i="5"/>
  <c r="R1960" i="5"/>
  <c r="F1960" i="5"/>
  <c r="J1960" i="5"/>
  <c r="V1952" i="5"/>
  <c r="G1952" i="5" s="1"/>
  <c r="E1944" i="5"/>
  <c r="X1944" i="5" s="1"/>
  <c r="R1944" i="5"/>
  <c r="J1944" i="5"/>
  <c r="I1944" i="5"/>
  <c r="H1944" i="5"/>
  <c r="H1928" i="5"/>
  <c r="F1928" i="5"/>
  <c r="V1920" i="5"/>
  <c r="G1920" i="5" s="1"/>
  <c r="AB1920" i="5"/>
  <c r="J1912" i="5"/>
  <c r="H1912" i="5"/>
  <c r="V1880" i="5"/>
  <c r="G1880" i="5" s="1"/>
  <c r="V1872" i="5"/>
  <c r="G1872" i="5" s="1"/>
  <c r="V1856" i="5"/>
  <c r="G1856" i="5" s="1"/>
  <c r="V1848" i="5"/>
  <c r="R1848" i="5" s="1"/>
  <c r="AB1848" i="5"/>
  <c r="E1840" i="5"/>
  <c r="X1840" i="5" s="1"/>
  <c r="R1840" i="5"/>
  <c r="J1840" i="5"/>
  <c r="F1840" i="5"/>
  <c r="H1840" i="5"/>
  <c r="I1840" i="5"/>
  <c r="V1832" i="5"/>
  <c r="G1832" i="5" s="1"/>
  <c r="AB1832" i="5"/>
  <c r="V1824" i="5"/>
  <c r="G1824" i="5" s="1"/>
  <c r="AB1824" i="5"/>
  <c r="V1816" i="5"/>
  <c r="G1816" i="5" s="1"/>
  <c r="AB1816" i="5"/>
  <c r="V1808" i="5"/>
  <c r="E1808" i="5" s="1"/>
  <c r="X1808" i="5" s="1"/>
  <c r="AB1808" i="5"/>
  <c r="V1800" i="5"/>
  <c r="G1800" i="5" s="1"/>
  <c r="AB1800" i="5"/>
  <c r="V1792" i="5"/>
  <c r="G1792" i="5" s="1"/>
  <c r="AB1792" i="5"/>
  <c r="V1784" i="5"/>
  <c r="E1784" i="5" s="1"/>
  <c r="X1784" i="5" s="1"/>
  <c r="AB1784" i="5"/>
  <c r="V1776" i="5"/>
  <c r="G1776" i="5" s="1"/>
  <c r="AB1776" i="5"/>
  <c r="V1768" i="5"/>
  <c r="G1768" i="5" s="1"/>
  <c r="AB1768" i="5"/>
  <c r="V1760" i="5"/>
  <c r="E1760" i="5" s="1"/>
  <c r="X1760" i="5" s="1"/>
  <c r="AB1760" i="5"/>
  <c r="E1752" i="5"/>
  <c r="X1752" i="5" s="1"/>
  <c r="R1752" i="5"/>
  <c r="J1752" i="5"/>
  <c r="H1752" i="5"/>
  <c r="I1752" i="5"/>
  <c r="F1752" i="5"/>
  <c r="V1744" i="5"/>
  <c r="G1744" i="5" s="1"/>
  <c r="AB1744" i="5"/>
  <c r="V1736" i="5"/>
  <c r="E1736" i="5" s="1"/>
  <c r="X1736" i="5" s="1"/>
  <c r="AB1736" i="5"/>
  <c r="E1728" i="5"/>
  <c r="X1728" i="5" s="1"/>
  <c r="F1728" i="5"/>
  <c r="R1728" i="5"/>
  <c r="I1728" i="5"/>
  <c r="H1728" i="5"/>
  <c r="R1720" i="5"/>
  <c r="J1720" i="5"/>
  <c r="I1720" i="5"/>
  <c r="V1712" i="5"/>
  <c r="E1704" i="5"/>
  <c r="X1704" i="5" s="1"/>
  <c r="F1704" i="5"/>
  <c r="I1704" i="5"/>
  <c r="H1704" i="5"/>
  <c r="R1704" i="5"/>
  <c r="J1704" i="5"/>
  <c r="AB1696" i="5"/>
  <c r="V1696" i="5"/>
  <c r="E1688" i="5"/>
  <c r="X1688" i="5" s="1"/>
  <c r="F1688" i="5"/>
  <c r="E1672" i="5"/>
  <c r="X1672" i="5" s="1"/>
  <c r="F1672" i="5"/>
  <c r="V1656" i="5"/>
  <c r="AB1656" i="5"/>
  <c r="E1640" i="5"/>
  <c r="X1640" i="5" s="1"/>
  <c r="R1640" i="5"/>
  <c r="V1632" i="5"/>
  <c r="G1632" i="5" s="1"/>
  <c r="V1616" i="5"/>
  <c r="E1616" i="5" s="1"/>
  <c r="X1616" i="5" s="1"/>
  <c r="AB1616" i="5"/>
  <c r="V1608" i="5"/>
  <c r="AB1608" i="5"/>
  <c r="V1600" i="5"/>
  <c r="E1600" i="5" s="1"/>
  <c r="X1600" i="5" s="1"/>
  <c r="AB1600" i="5"/>
  <c r="V1584" i="5"/>
  <c r="AB1584" i="5"/>
  <c r="V1576" i="5"/>
  <c r="G1576" i="5" s="1"/>
  <c r="AB1576" i="5"/>
  <c r="V1568" i="5"/>
  <c r="AB1568" i="5"/>
  <c r="V1552" i="5"/>
  <c r="G1552" i="5" s="1"/>
  <c r="AB1552" i="5"/>
  <c r="V1544" i="5"/>
  <c r="G1544" i="5" s="1"/>
  <c r="AB1544" i="5"/>
  <c r="V1528" i="5"/>
  <c r="E1528" i="5" s="1"/>
  <c r="X1528" i="5" s="1"/>
  <c r="AB1528" i="5"/>
  <c r="V1520" i="5"/>
  <c r="G1520" i="5" s="1"/>
  <c r="AB1520" i="5"/>
  <c r="V1512" i="5"/>
  <c r="E1512" i="5" s="1"/>
  <c r="X1512" i="5" s="1"/>
  <c r="AB1512" i="5"/>
  <c r="E1504" i="5"/>
  <c r="X1504" i="5" s="1"/>
  <c r="J1504" i="5"/>
  <c r="I1504" i="5"/>
  <c r="H1504" i="5"/>
  <c r="F1504" i="5"/>
  <c r="V1496" i="5"/>
  <c r="G1496" i="5" s="1"/>
  <c r="AB1496" i="5"/>
  <c r="V1488" i="5"/>
  <c r="AB1488" i="5"/>
  <c r="V1480" i="5"/>
  <c r="G1480" i="5" s="1"/>
  <c r="AB1480" i="5"/>
  <c r="V1472" i="5"/>
  <c r="G1472" i="5" s="1"/>
  <c r="AB1472" i="5"/>
  <c r="V1464" i="5"/>
  <c r="I1464" i="5" s="1"/>
  <c r="AB1464" i="5"/>
  <c r="V1448" i="5"/>
  <c r="AB1448" i="5"/>
  <c r="V1440" i="5"/>
  <c r="G1440" i="5" s="1"/>
  <c r="AB1440" i="5"/>
  <c r="V1432" i="5"/>
  <c r="G1432" i="5" s="1"/>
  <c r="AB1432" i="5"/>
  <c r="V1424" i="5"/>
  <c r="E1424" i="5" s="1"/>
  <c r="X1424" i="5" s="1"/>
  <c r="AB1424" i="5"/>
  <c r="V1416" i="5"/>
  <c r="G1416" i="5" s="1"/>
  <c r="V1408" i="5"/>
  <c r="AB1408" i="5"/>
  <c r="V1400" i="5"/>
  <c r="G1400" i="5" s="1"/>
  <c r="AB1400" i="5"/>
  <c r="V1392" i="5"/>
  <c r="G1392" i="5" s="1"/>
  <c r="V1384" i="5"/>
  <c r="I1384" i="5" s="1"/>
  <c r="AB1384" i="5"/>
  <c r="V1368" i="5"/>
  <c r="AB1368" i="5"/>
  <c r="V1360" i="5"/>
  <c r="G1360" i="5" s="1"/>
  <c r="E1352" i="5"/>
  <c r="X1352" i="5" s="1"/>
  <c r="R1352" i="5"/>
  <c r="I1352" i="5"/>
  <c r="V1344" i="5"/>
  <c r="H1344" i="5" s="1"/>
  <c r="AB1344" i="5"/>
  <c r="V1336" i="5"/>
  <c r="G1336" i="5" s="1"/>
  <c r="H1328" i="5"/>
  <c r="R1328" i="5"/>
  <c r="J1328" i="5"/>
  <c r="I1328" i="5"/>
  <c r="F1328" i="5"/>
  <c r="E1312" i="5"/>
  <c r="X1312" i="5" s="1"/>
  <c r="F1312" i="5"/>
  <c r="J1312" i="5"/>
  <c r="I1312" i="5"/>
  <c r="E1304" i="5"/>
  <c r="X1304" i="5" s="1"/>
  <c r="H1304" i="5"/>
  <c r="V1296" i="5"/>
  <c r="G1296" i="5" s="1"/>
  <c r="V1288" i="5"/>
  <c r="G1288" i="5" s="1"/>
  <c r="E1280" i="5"/>
  <c r="X1280" i="5" s="1"/>
  <c r="F1280" i="5"/>
  <c r="V1272" i="5"/>
  <c r="G1272" i="5" s="1"/>
  <c r="H1264" i="5"/>
  <c r="R1264" i="5"/>
  <c r="J1264" i="5"/>
  <c r="I1264" i="5"/>
  <c r="F1264" i="5"/>
  <c r="E1256" i="5"/>
  <c r="X1256" i="5" s="1"/>
  <c r="H1256" i="5"/>
  <c r="R1256" i="5"/>
  <c r="J1256" i="5"/>
  <c r="I1256" i="5"/>
  <c r="F1256" i="5"/>
  <c r="V1248" i="5"/>
  <c r="G1248" i="5" s="1"/>
  <c r="V1240" i="5"/>
  <c r="J1240" i="5" s="1"/>
  <c r="AB1240" i="5"/>
  <c r="V1232" i="5"/>
  <c r="G1232" i="5" s="1"/>
  <c r="V1224" i="5"/>
  <c r="AB1224" i="5"/>
  <c r="E1216" i="5"/>
  <c r="X1216" i="5" s="1"/>
  <c r="I1216" i="5"/>
  <c r="H1216" i="5"/>
  <c r="F1216" i="5"/>
  <c r="J1216" i="5"/>
  <c r="V1208" i="5"/>
  <c r="G1208" i="5" s="1"/>
  <c r="AB1208" i="5"/>
  <c r="V1192" i="5"/>
  <c r="AB1192" i="5"/>
  <c r="V1184" i="5"/>
  <c r="G1184" i="5" s="1"/>
  <c r="V1176" i="5"/>
  <c r="G1176" i="5" s="1"/>
  <c r="AB1176" i="5"/>
  <c r="V1160" i="5"/>
  <c r="G1160" i="5" s="1"/>
  <c r="AB1160" i="5"/>
  <c r="E1152" i="5"/>
  <c r="X1152" i="5" s="1"/>
  <c r="I1152" i="5"/>
  <c r="V1144" i="5"/>
  <c r="H1144" i="5" s="1"/>
  <c r="AB1144" i="5"/>
  <c r="V1136" i="5"/>
  <c r="R1136" i="5" s="1"/>
  <c r="AB1136" i="5"/>
  <c r="V1128" i="5"/>
  <c r="G1128" i="5" s="1"/>
  <c r="AB1128" i="5"/>
  <c r="V1112" i="5"/>
  <c r="AB1112" i="5"/>
  <c r="V1096" i="5"/>
  <c r="G1096" i="5" s="1"/>
  <c r="AB1096" i="5"/>
  <c r="V1080" i="5"/>
  <c r="E1080" i="5" s="1"/>
  <c r="X1080" i="5" s="1"/>
  <c r="AB1080" i="5"/>
  <c r="V1048" i="5"/>
  <c r="E1048" i="5" s="1"/>
  <c r="X1048" i="5" s="1"/>
  <c r="AB1048" i="5"/>
  <c r="V1032" i="5"/>
  <c r="E1032" i="5" s="1"/>
  <c r="X1032" i="5" s="1"/>
  <c r="AB1032" i="5"/>
  <c r="V1016" i="5"/>
  <c r="G1016" i="5" s="1"/>
  <c r="AB1016" i="5"/>
  <c r="V1000" i="5"/>
  <c r="E1000" i="5" s="1"/>
  <c r="X1000" i="5" s="1"/>
  <c r="AB1000" i="5"/>
  <c r="V992" i="5"/>
  <c r="G992" i="5" s="1"/>
  <c r="V984" i="5"/>
  <c r="G984" i="5" s="1"/>
  <c r="AB984" i="5"/>
  <c r="J704" i="5"/>
  <c r="I704" i="5"/>
  <c r="H2376" i="5"/>
  <c r="AB2224" i="5"/>
  <c r="I2472" i="5"/>
  <c r="AB2424" i="5"/>
  <c r="H2360" i="5"/>
  <c r="R2064" i="5"/>
  <c r="V1680" i="5"/>
  <c r="G1680" i="5" s="1"/>
  <c r="R2360" i="5"/>
  <c r="J2368" i="5"/>
  <c r="J2056" i="5"/>
  <c r="F1944" i="5"/>
  <c r="R2080" i="5"/>
  <c r="J2040" i="5"/>
  <c r="J2072" i="5"/>
  <c r="AB2144" i="5"/>
  <c r="H2248" i="5"/>
  <c r="S1958" i="5"/>
  <c r="J784" i="5"/>
  <c r="S2230" i="5"/>
  <c r="V952" i="5"/>
  <c r="G952" i="5" s="1"/>
  <c r="V944" i="5"/>
  <c r="E936" i="5"/>
  <c r="X936" i="5" s="1"/>
  <c r="R936" i="5"/>
  <c r="H936" i="5"/>
  <c r="I936" i="5"/>
  <c r="V904" i="5"/>
  <c r="G904" i="5" s="1"/>
  <c r="E896" i="5"/>
  <c r="X896" i="5" s="1"/>
  <c r="H896" i="5"/>
  <c r="J896" i="5"/>
  <c r="F896" i="5"/>
  <c r="V888" i="5"/>
  <c r="G888" i="5" s="1"/>
  <c r="E880" i="5"/>
  <c r="X880" i="5" s="1"/>
  <c r="H880" i="5"/>
  <c r="I880" i="5"/>
  <c r="F880" i="5"/>
  <c r="R880" i="5"/>
  <c r="J880" i="5"/>
  <c r="E872" i="5"/>
  <c r="X872" i="5" s="1"/>
  <c r="H872" i="5"/>
  <c r="J856" i="5"/>
  <c r="I856" i="5"/>
  <c r="H856" i="5"/>
  <c r="R856" i="5"/>
  <c r="F856" i="5"/>
  <c r="E848" i="5"/>
  <c r="X848" i="5" s="1"/>
  <c r="F848" i="5"/>
  <c r="R848" i="5"/>
  <c r="I848" i="5"/>
  <c r="J848" i="5"/>
  <c r="H848" i="5"/>
  <c r="E840" i="5"/>
  <c r="X840" i="5" s="1"/>
  <c r="F840" i="5"/>
  <c r="J840" i="5"/>
  <c r="H840" i="5"/>
  <c r="I840" i="5"/>
  <c r="E832" i="5"/>
  <c r="X832" i="5" s="1"/>
  <c r="H832" i="5"/>
  <c r="I832" i="5"/>
  <c r="F832" i="5"/>
  <c r="E824" i="5"/>
  <c r="X824" i="5" s="1"/>
  <c r="J824" i="5"/>
  <c r="F824" i="5"/>
  <c r="R824" i="5"/>
  <c r="I824" i="5"/>
  <c r="H824" i="5"/>
  <c r="V816" i="5"/>
  <c r="G816" i="5" s="1"/>
  <c r="V808" i="5"/>
  <c r="G808" i="5" s="1"/>
  <c r="G800" i="5"/>
  <c r="F800" i="5"/>
  <c r="I800" i="5"/>
  <c r="J800" i="5"/>
  <c r="H800" i="5"/>
  <c r="R800" i="5"/>
  <c r="E792" i="5"/>
  <c r="X792" i="5" s="1"/>
  <c r="F792" i="5"/>
  <c r="I792" i="5"/>
  <c r="R792" i="5"/>
  <c r="H792" i="5"/>
  <c r="R776" i="5"/>
  <c r="I776" i="5"/>
  <c r="H776" i="5"/>
  <c r="J776" i="5"/>
  <c r="F776" i="5"/>
  <c r="F768" i="5"/>
  <c r="R768" i="5"/>
  <c r="I768" i="5"/>
  <c r="H768" i="5"/>
  <c r="J768" i="5"/>
  <c r="G760" i="5"/>
  <c r="R760" i="5"/>
  <c r="I760" i="5"/>
  <c r="F760" i="5"/>
  <c r="V744" i="5"/>
  <c r="G744" i="5" s="1"/>
  <c r="J728" i="5"/>
  <c r="R728" i="5"/>
  <c r="F728" i="5"/>
  <c r="H728" i="5"/>
  <c r="I728" i="5"/>
  <c r="V696" i="5"/>
  <c r="G696" i="5" s="1"/>
  <c r="G688" i="5"/>
  <c r="R688" i="5"/>
  <c r="E688" i="5"/>
  <c r="X688" i="5" s="1"/>
  <c r="I688" i="5"/>
  <c r="J688" i="5"/>
  <c r="H688" i="5"/>
  <c r="E656" i="5"/>
  <c r="X656" i="5" s="1"/>
  <c r="R656" i="5"/>
  <c r="F656" i="5"/>
  <c r="H656" i="5"/>
  <c r="J656" i="5"/>
  <c r="V632" i="5"/>
  <c r="AB632" i="5"/>
  <c r="R616" i="5"/>
  <c r="F616" i="5"/>
  <c r="J616" i="5"/>
  <c r="H616" i="5"/>
  <c r="I616" i="5"/>
  <c r="E600" i="5"/>
  <c r="X600" i="5" s="1"/>
  <c r="I600" i="5"/>
  <c r="E592" i="5"/>
  <c r="X592" i="5" s="1"/>
  <c r="I592" i="5"/>
  <c r="V584" i="5"/>
  <c r="G584" i="5" s="1"/>
  <c r="E568" i="5"/>
  <c r="X568" i="5" s="1"/>
  <c r="F568" i="5"/>
  <c r="J568" i="5"/>
  <c r="I568" i="5"/>
  <c r="R568" i="5"/>
  <c r="H568" i="5"/>
  <c r="R560" i="5"/>
  <c r="I560" i="5"/>
  <c r="E552" i="5"/>
  <c r="X552" i="5" s="1"/>
  <c r="J552" i="5"/>
  <c r="H552" i="5"/>
  <c r="F552" i="5"/>
  <c r="I552" i="5"/>
  <c r="R552" i="5"/>
  <c r="E544" i="5"/>
  <c r="X544" i="5" s="1"/>
  <c r="R544" i="5"/>
  <c r="J544" i="5"/>
  <c r="F544" i="5"/>
  <c r="I544" i="5"/>
  <c r="F536" i="5"/>
  <c r="R536" i="5"/>
  <c r="I536" i="5"/>
  <c r="H536" i="5"/>
  <c r="E528" i="5"/>
  <c r="X528" i="5" s="1"/>
  <c r="R528" i="5"/>
  <c r="J528" i="5"/>
  <c r="H528" i="5"/>
  <c r="I528" i="5"/>
  <c r="F528" i="5"/>
  <c r="E520" i="5"/>
  <c r="X520" i="5" s="1"/>
  <c r="J520" i="5"/>
  <c r="I520" i="5"/>
  <c r="V512" i="5"/>
  <c r="G512" i="5" s="1"/>
  <c r="R504" i="5"/>
  <c r="H504" i="5"/>
  <c r="F504" i="5"/>
  <c r="I504" i="5"/>
  <c r="V488" i="5"/>
  <c r="I488" i="5" s="1"/>
  <c r="V480" i="5"/>
  <c r="G480" i="5" s="1"/>
  <c r="V464" i="5"/>
  <c r="G464" i="5" s="1"/>
  <c r="H456" i="5"/>
  <c r="F456" i="5"/>
  <c r="J456" i="5"/>
  <c r="R456" i="5"/>
  <c r="I456" i="5"/>
  <c r="E448" i="5"/>
  <c r="X448" i="5" s="1"/>
  <c r="I448" i="5"/>
  <c r="H448" i="5"/>
  <c r="R448" i="5"/>
  <c r="J448" i="5"/>
  <c r="F448" i="5"/>
  <c r="G440" i="5"/>
  <c r="R440" i="5"/>
  <c r="H440" i="5"/>
  <c r="F440" i="5"/>
  <c r="V432" i="5"/>
  <c r="G432" i="5" s="1"/>
  <c r="G424" i="5"/>
  <c r="F424" i="5"/>
  <c r="H424" i="5"/>
  <c r="J424" i="5"/>
  <c r="I424" i="5"/>
  <c r="R416" i="5"/>
  <c r="J416" i="5"/>
  <c r="F408" i="5"/>
  <c r="I408" i="5"/>
  <c r="H408" i="5"/>
  <c r="R408" i="5"/>
  <c r="R400" i="5"/>
  <c r="J400" i="5"/>
  <c r="E392" i="5"/>
  <c r="X392" i="5" s="1"/>
  <c r="I392" i="5"/>
  <c r="F392" i="5"/>
  <c r="R392" i="5"/>
  <c r="J392" i="5"/>
  <c r="H392" i="5"/>
  <c r="J384" i="5"/>
  <c r="R384" i="5"/>
  <c r="I384" i="5"/>
  <c r="H384" i="5"/>
  <c r="F384" i="5"/>
  <c r="V376" i="5"/>
  <c r="G376" i="5" s="1"/>
  <c r="V360" i="5"/>
  <c r="G360" i="5" s="1"/>
  <c r="H352" i="5"/>
  <c r="F352" i="5"/>
  <c r="R352" i="5"/>
  <c r="I352" i="5"/>
  <c r="T2462" i="5"/>
  <c r="AB2462" i="5"/>
  <c r="S2462" i="5"/>
  <c r="T2454" i="5"/>
  <c r="S2454" i="5"/>
  <c r="AB2454" i="5"/>
  <c r="T2446" i="5"/>
  <c r="AB2446" i="5"/>
  <c r="S2446" i="5"/>
  <c r="T2438" i="5"/>
  <c r="AB2438" i="5"/>
  <c r="S2438" i="5"/>
  <c r="T2422" i="5"/>
  <c r="AB2422" i="5"/>
  <c r="T2414" i="5"/>
  <c r="AB2414" i="5"/>
  <c r="T2406" i="5"/>
  <c r="AB2406" i="5"/>
  <c r="T2398" i="5"/>
  <c r="AB2398" i="5"/>
  <c r="T2350" i="5"/>
  <c r="AB2350" i="5"/>
  <c r="T2342" i="5"/>
  <c r="S2342" i="5"/>
  <c r="AB2342" i="5"/>
  <c r="T2334" i="5"/>
  <c r="S2334" i="5"/>
  <c r="AB2334" i="5"/>
  <c r="T2326" i="5"/>
  <c r="AB2326" i="5"/>
  <c r="S2326" i="5"/>
  <c r="T2318" i="5"/>
  <c r="AB2318" i="5"/>
  <c r="S2318" i="5"/>
  <c r="T2310" i="5"/>
  <c r="S2310" i="5"/>
  <c r="AB2310" i="5"/>
  <c r="T2302" i="5"/>
  <c r="S2302" i="5"/>
  <c r="AB2302" i="5"/>
  <c r="T2294" i="5"/>
  <c r="S2294" i="5"/>
  <c r="T2278" i="5"/>
  <c r="S2278" i="5"/>
  <c r="T2270" i="5"/>
  <c r="S2270" i="5"/>
  <c r="T2262" i="5"/>
  <c r="S2262" i="5"/>
  <c r="T2254" i="5"/>
  <c r="S2254" i="5"/>
  <c r="T2246" i="5"/>
  <c r="S2246" i="5"/>
  <c r="T2238" i="5"/>
  <c r="S2238" i="5"/>
  <c r="T2222" i="5"/>
  <c r="AB2222" i="5"/>
  <c r="S2222" i="5"/>
  <c r="T2214" i="5"/>
  <c r="AB2214" i="5"/>
  <c r="S2214" i="5"/>
  <c r="T2206" i="5"/>
  <c r="AB2206" i="5"/>
  <c r="S2206" i="5"/>
  <c r="T2198" i="5"/>
  <c r="S2198" i="5"/>
  <c r="AB2198" i="5"/>
  <c r="T2166" i="5"/>
  <c r="AB2166" i="5"/>
  <c r="T2158" i="5"/>
  <c r="AB2158" i="5"/>
  <c r="T2150" i="5"/>
  <c r="AB2150" i="5"/>
  <c r="T2134" i="5"/>
  <c r="AB2134" i="5"/>
  <c r="T2110" i="5"/>
  <c r="AB2110" i="5"/>
  <c r="T2102" i="5"/>
  <c r="AB2102" i="5"/>
  <c r="T2094" i="5"/>
  <c r="AB2094" i="5"/>
  <c r="T2078" i="5"/>
  <c r="AB2078" i="5"/>
  <c r="S2078" i="5"/>
  <c r="T2070" i="5"/>
  <c r="S2070" i="5"/>
  <c r="AB2070" i="5"/>
  <c r="T2062" i="5"/>
  <c r="AB2062" i="5"/>
  <c r="T2054" i="5"/>
  <c r="AB2054" i="5"/>
  <c r="T2046" i="5"/>
  <c r="S2046" i="5"/>
  <c r="T2038" i="5"/>
  <c r="S2038" i="5"/>
  <c r="T2030" i="5"/>
  <c r="AB2030" i="5"/>
  <c r="S2030" i="5"/>
  <c r="T2022" i="5"/>
  <c r="S2022" i="5"/>
  <c r="AB2022" i="5"/>
  <c r="T2014" i="5"/>
  <c r="S2014" i="5"/>
  <c r="T2006" i="5"/>
  <c r="S2006" i="5"/>
  <c r="T1998" i="5"/>
  <c r="AB1998" i="5"/>
  <c r="T1990" i="5"/>
  <c r="AB1990" i="5"/>
  <c r="T1982" i="5"/>
  <c r="S1982" i="5"/>
  <c r="T1974" i="5"/>
  <c r="S1974" i="5"/>
  <c r="T1966" i="5"/>
  <c r="AB1966" i="5"/>
  <c r="S1966" i="5"/>
  <c r="T1934" i="5"/>
  <c r="AB1934" i="5"/>
  <c r="S1934" i="5"/>
  <c r="T1926" i="5"/>
  <c r="AB1926" i="5"/>
  <c r="S1926" i="5"/>
  <c r="T1870" i="5"/>
  <c r="S1870" i="5"/>
  <c r="T1854" i="5"/>
  <c r="S1854" i="5"/>
  <c r="T1838" i="5"/>
  <c r="S1838" i="5"/>
  <c r="AB1838" i="5"/>
  <c r="T1830" i="5"/>
  <c r="S1830" i="5"/>
  <c r="T1822" i="5"/>
  <c r="AB1822" i="5"/>
  <c r="S1822" i="5"/>
  <c r="T1814" i="5"/>
  <c r="AB1814" i="5"/>
  <c r="S1814" i="5"/>
  <c r="T1806" i="5"/>
  <c r="S1806" i="5"/>
  <c r="AB1806" i="5"/>
  <c r="T1790" i="5"/>
  <c r="AB1790" i="5"/>
  <c r="S1790" i="5"/>
  <c r="T1782" i="5"/>
  <c r="S1782" i="5"/>
  <c r="AB1782" i="5"/>
  <c r="T1774" i="5"/>
  <c r="S1774" i="5"/>
  <c r="AB1774" i="5"/>
  <c r="T1766" i="5"/>
  <c r="S1766" i="5"/>
  <c r="AB1766" i="5"/>
  <c r="T1758" i="5"/>
  <c r="S1758" i="5"/>
  <c r="AB1758" i="5"/>
  <c r="T1750" i="5"/>
  <c r="S1750" i="5"/>
  <c r="T1742" i="5"/>
  <c r="S1742" i="5"/>
  <c r="T1622" i="5"/>
  <c r="AB1622" i="5"/>
  <c r="T1614" i="5"/>
  <c r="AB1614" i="5"/>
  <c r="T1606" i="5"/>
  <c r="AB1606" i="5"/>
  <c r="T1598" i="5"/>
  <c r="AB1598" i="5"/>
  <c r="T1590" i="5"/>
  <c r="AB1590" i="5"/>
  <c r="T1582" i="5"/>
  <c r="AB1582" i="5"/>
  <c r="T1574" i="5"/>
  <c r="AB1574" i="5"/>
  <c r="T1566" i="5"/>
  <c r="AB1566" i="5"/>
  <c r="T1558" i="5"/>
  <c r="AB1558" i="5"/>
  <c r="T1550" i="5"/>
  <c r="S1550" i="5"/>
  <c r="T1542" i="5"/>
  <c r="S1542" i="5"/>
  <c r="AB1542" i="5"/>
  <c r="T1526" i="5"/>
  <c r="AB1526" i="5"/>
  <c r="T1470" i="5"/>
  <c r="S1470" i="5"/>
  <c r="T1454" i="5"/>
  <c r="AB1454" i="5"/>
  <c r="S1454" i="5"/>
  <c r="T1438" i="5"/>
  <c r="S1438" i="5"/>
  <c r="T1430" i="5"/>
  <c r="S1430" i="5"/>
  <c r="T1422" i="5"/>
  <c r="S1422" i="5"/>
  <c r="T1414" i="5"/>
  <c r="S1414" i="5"/>
  <c r="T1406" i="5"/>
  <c r="S1406" i="5"/>
  <c r="T1398" i="5"/>
  <c r="S1398" i="5"/>
  <c r="T1390" i="5"/>
  <c r="AB1390" i="5"/>
  <c r="S1390" i="5"/>
  <c r="T1382" i="5"/>
  <c r="AB1382" i="5"/>
  <c r="S1382" i="5"/>
  <c r="T1374" i="5"/>
  <c r="S1374" i="5"/>
  <c r="AB1374" i="5"/>
  <c r="T1366" i="5"/>
  <c r="AB1366" i="5"/>
  <c r="S1366" i="5"/>
  <c r="T1358" i="5"/>
  <c r="S1358" i="5"/>
  <c r="AB1358" i="5"/>
  <c r="T1350" i="5"/>
  <c r="S1350" i="5"/>
  <c r="T1342" i="5"/>
  <c r="S1342" i="5"/>
  <c r="AB1342" i="5"/>
  <c r="T1334" i="5"/>
  <c r="S1334" i="5"/>
  <c r="AB1334" i="5"/>
  <c r="T1326" i="5"/>
  <c r="S1326" i="5"/>
  <c r="T1318" i="5"/>
  <c r="S1318" i="5"/>
  <c r="AB1318" i="5"/>
  <c r="T1310" i="5"/>
  <c r="S1310" i="5"/>
  <c r="AB1310" i="5"/>
  <c r="T1294" i="5"/>
  <c r="AB1294" i="5"/>
  <c r="T1278" i="5"/>
  <c r="S1278" i="5"/>
  <c r="T1270" i="5"/>
  <c r="AB1270" i="5"/>
  <c r="S1270" i="5"/>
  <c r="T1262" i="5"/>
  <c r="S1262" i="5"/>
  <c r="AB1262" i="5"/>
  <c r="T1254" i="5"/>
  <c r="AB1254" i="5"/>
  <c r="S1254" i="5"/>
  <c r="T1246" i="5"/>
  <c r="S1246" i="5"/>
  <c r="T1222" i="5"/>
  <c r="S1222" i="5"/>
  <c r="T1214" i="5"/>
  <c r="S1214" i="5"/>
  <c r="T1206" i="5"/>
  <c r="AB1206" i="5"/>
  <c r="T1182" i="5"/>
  <c r="S1182" i="5"/>
  <c r="AB1182" i="5"/>
  <c r="T1158" i="5"/>
  <c r="S1158" i="5"/>
  <c r="T1150" i="5"/>
  <c r="S1150" i="5"/>
  <c r="T1126" i="5"/>
  <c r="AB1126" i="5"/>
  <c r="S1126" i="5"/>
  <c r="T1118" i="5"/>
  <c r="AB1118" i="5"/>
  <c r="S1118" i="5"/>
  <c r="T1110" i="5"/>
  <c r="S1110" i="5"/>
  <c r="AB1110" i="5"/>
  <c r="T1102" i="5"/>
  <c r="AB1102" i="5"/>
  <c r="S1102" i="5"/>
  <c r="T1094" i="5"/>
  <c r="AB1094" i="5"/>
  <c r="S1094" i="5"/>
  <c r="T1086" i="5"/>
  <c r="AB1086" i="5"/>
  <c r="S1086" i="5"/>
  <c r="T1078" i="5"/>
  <c r="S1078" i="5"/>
  <c r="AB1078" i="5"/>
  <c r="T1070" i="5"/>
  <c r="AB1070" i="5"/>
  <c r="S1070" i="5"/>
  <c r="T1062" i="5"/>
  <c r="S1062" i="5"/>
  <c r="AB1062" i="5"/>
  <c r="T1054" i="5"/>
  <c r="AB1054" i="5"/>
  <c r="S1054" i="5"/>
  <c r="T1046" i="5"/>
  <c r="AB1046" i="5"/>
  <c r="S1046" i="5"/>
  <c r="T1038" i="5"/>
  <c r="AB1038" i="5"/>
  <c r="S1038" i="5"/>
  <c r="T1030" i="5"/>
  <c r="S1030" i="5"/>
  <c r="T1022" i="5"/>
  <c r="AB1022" i="5"/>
  <c r="S1022" i="5"/>
  <c r="T1014" i="5"/>
  <c r="S1014" i="5"/>
  <c r="AB1014" i="5"/>
  <c r="T1006" i="5"/>
  <c r="S1006" i="5"/>
  <c r="T998" i="5"/>
  <c r="S998" i="5"/>
  <c r="AB998" i="5"/>
  <c r="T990" i="5"/>
  <c r="AB990" i="5"/>
  <c r="S990" i="5"/>
  <c r="T982" i="5"/>
  <c r="AB982" i="5"/>
  <c r="S982" i="5"/>
  <c r="T974" i="5"/>
  <c r="S974" i="5"/>
  <c r="AB974" i="5"/>
  <c r="T966" i="5"/>
  <c r="AB966" i="5"/>
  <c r="T958" i="5"/>
  <c r="AB958" i="5"/>
  <c r="S958" i="5"/>
  <c r="T950" i="5"/>
  <c r="AB950" i="5"/>
  <c r="S950" i="5"/>
  <c r="T942" i="5"/>
  <c r="S942" i="5"/>
  <c r="AB942" i="5"/>
  <c r="T934" i="5"/>
  <c r="S934" i="5"/>
  <c r="AB934" i="5"/>
  <c r="T926" i="5"/>
  <c r="S926" i="5"/>
  <c r="AB926" i="5"/>
  <c r="T918" i="5"/>
  <c r="S918" i="5"/>
  <c r="AB918" i="5"/>
  <c r="T910" i="5"/>
  <c r="S910" i="5"/>
  <c r="AB910" i="5"/>
  <c r="T902" i="5"/>
  <c r="AB902" i="5"/>
  <c r="S902" i="5"/>
  <c r="T894" i="5"/>
  <c r="AB894" i="5"/>
  <c r="T886" i="5"/>
  <c r="S886" i="5"/>
  <c r="AB886" i="5"/>
  <c r="T878" i="5"/>
  <c r="AB878" i="5"/>
  <c r="T870" i="5"/>
  <c r="S870" i="5"/>
  <c r="AB870" i="5"/>
  <c r="T862" i="5"/>
  <c r="AB862" i="5"/>
  <c r="S862" i="5"/>
  <c r="T854" i="5"/>
  <c r="AB854" i="5"/>
  <c r="S854" i="5"/>
  <c r="T846" i="5"/>
  <c r="AB846" i="5"/>
  <c r="T838" i="5"/>
  <c r="AB838" i="5"/>
  <c r="T830" i="5"/>
  <c r="S830" i="5"/>
  <c r="AB830" i="5"/>
  <c r="T822" i="5"/>
  <c r="S822" i="5"/>
  <c r="AB822" i="5"/>
  <c r="T814" i="5"/>
  <c r="S814" i="5"/>
  <c r="AB814" i="5"/>
  <c r="T806" i="5"/>
  <c r="AB806" i="5"/>
  <c r="T798" i="5"/>
  <c r="S798" i="5"/>
  <c r="AB798" i="5"/>
  <c r="T790" i="5"/>
  <c r="S790" i="5"/>
  <c r="T782" i="5"/>
  <c r="AB782" i="5"/>
  <c r="S782" i="5"/>
  <c r="T774" i="5"/>
  <c r="S774" i="5"/>
  <c r="AB774" i="5"/>
  <c r="T766" i="5"/>
  <c r="S766" i="5"/>
  <c r="T758" i="5"/>
  <c r="AB758" i="5"/>
  <c r="S758" i="5"/>
  <c r="T750" i="5"/>
  <c r="S750" i="5"/>
  <c r="AB750" i="5"/>
  <c r="T742" i="5"/>
  <c r="AB742" i="5"/>
  <c r="S742" i="5"/>
  <c r="T734" i="5"/>
  <c r="S734" i="5"/>
  <c r="AB734" i="5"/>
  <c r="T726" i="5"/>
  <c r="S726" i="5"/>
  <c r="AB726" i="5"/>
  <c r="T718" i="5"/>
  <c r="AB718" i="5"/>
  <c r="S718" i="5"/>
  <c r="T710" i="5"/>
  <c r="AB710" i="5"/>
  <c r="S710" i="5"/>
  <c r="T702" i="5"/>
  <c r="S702" i="5"/>
  <c r="AB702" i="5"/>
  <c r="T694" i="5"/>
  <c r="S694" i="5"/>
  <c r="AB694" i="5"/>
  <c r="T686" i="5"/>
  <c r="S686" i="5"/>
  <c r="AB686" i="5"/>
  <c r="T678" i="5"/>
  <c r="S678" i="5"/>
  <c r="AB678" i="5"/>
  <c r="T670" i="5"/>
  <c r="S670" i="5"/>
  <c r="T662" i="5"/>
  <c r="S662" i="5"/>
  <c r="AB662" i="5"/>
  <c r="T654" i="5"/>
  <c r="AB654" i="5"/>
  <c r="S654" i="5"/>
  <c r="T646" i="5"/>
  <c r="AB646" i="5"/>
  <c r="S646" i="5"/>
  <c r="T638" i="5"/>
  <c r="AB638" i="5"/>
  <c r="S638" i="5"/>
  <c r="T630" i="5"/>
  <c r="AB630" i="5"/>
  <c r="S630" i="5"/>
  <c r="T622" i="5"/>
  <c r="AB622" i="5"/>
  <c r="S622" i="5"/>
  <c r="T614" i="5"/>
  <c r="AB614" i="5"/>
  <c r="S614" i="5"/>
  <c r="T606" i="5"/>
  <c r="AB606" i="5"/>
  <c r="T598" i="5"/>
  <c r="AB598" i="5"/>
  <c r="T558" i="5"/>
  <c r="AB558" i="5"/>
  <c r="T550" i="5"/>
  <c r="AB550" i="5"/>
  <c r="T542" i="5"/>
  <c r="AB542" i="5"/>
  <c r="T526" i="5"/>
  <c r="AB526" i="5"/>
  <c r="T518" i="5"/>
  <c r="AB518" i="5"/>
  <c r="T510" i="5"/>
  <c r="AB510" i="5"/>
  <c r="T502" i="5"/>
  <c r="AB502" i="5"/>
  <c r="T494" i="5"/>
  <c r="AB494" i="5"/>
  <c r="T486" i="5"/>
  <c r="AB486" i="5"/>
  <c r="T478" i="5"/>
  <c r="AB478" i="5"/>
  <c r="T470" i="5"/>
  <c r="AB470" i="5"/>
  <c r="T462" i="5"/>
  <c r="AB462" i="5"/>
  <c r="T454" i="5"/>
  <c r="AB454" i="5"/>
  <c r="T446" i="5"/>
  <c r="AB446" i="5"/>
  <c r="T438" i="5"/>
  <c r="AB438" i="5"/>
  <c r="T430" i="5"/>
  <c r="AB430" i="5"/>
  <c r="T422" i="5"/>
  <c r="AB422" i="5"/>
  <c r="T414" i="5"/>
  <c r="AB414" i="5"/>
  <c r="T406" i="5"/>
  <c r="AB406" i="5"/>
  <c r="T398" i="5"/>
  <c r="AB398" i="5"/>
  <c r="T390" i="5"/>
  <c r="AB390" i="5"/>
  <c r="T382" i="5"/>
  <c r="AB382" i="5"/>
  <c r="T374" i="5"/>
  <c r="AB374" i="5"/>
  <c r="T366" i="5"/>
  <c r="AB366" i="5"/>
  <c r="T358" i="5"/>
  <c r="AB358" i="5"/>
  <c r="R896" i="5"/>
  <c r="I656" i="5"/>
  <c r="AB2430" i="5"/>
  <c r="H544" i="5"/>
  <c r="I440" i="5"/>
  <c r="I416" i="5"/>
  <c r="J536" i="5"/>
  <c r="E1735" i="5"/>
  <c r="X1735" i="5" s="1"/>
  <c r="R1735" i="5"/>
  <c r="H1735" i="5"/>
  <c r="R840" i="5"/>
  <c r="F688" i="5"/>
  <c r="J408" i="5"/>
  <c r="E1054" i="5"/>
  <c r="X1054" i="5" s="1"/>
  <c r="G1054" i="5"/>
  <c r="F1054" i="5"/>
  <c r="J1054" i="5"/>
  <c r="I1054" i="5"/>
  <c r="E527" i="5"/>
  <c r="X527" i="5" s="1"/>
  <c r="H527" i="5"/>
  <c r="G527" i="5"/>
  <c r="F527" i="5"/>
  <c r="I527" i="5"/>
  <c r="J527" i="5"/>
  <c r="R832" i="5"/>
  <c r="J760" i="5"/>
  <c r="S2350" i="5"/>
  <c r="I472" i="5"/>
  <c r="E1471" i="5"/>
  <c r="X1471" i="5" s="1"/>
  <c r="G1471" i="5"/>
  <c r="H1471" i="5"/>
  <c r="E1119" i="5"/>
  <c r="X1119" i="5" s="1"/>
  <c r="J1119" i="5"/>
  <c r="F936" i="5"/>
  <c r="E1526" i="5"/>
  <c r="X1526" i="5" s="1"/>
  <c r="G1526" i="5"/>
  <c r="E1199" i="5"/>
  <c r="X1199" i="5" s="1"/>
  <c r="R1199" i="5"/>
  <c r="F1199" i="5"/>
  <c r="I1199" i="5"/>
  <c r="J936" i="5"/>
  <c r="J792" i="5"/>
  <c r="J440" i="5"/>
  <c r="J832" i="5"/>
  <c r="E2206" i="5"/>
  <c r="X2206" i="5" s="1"/>
  <c r="G2206" i="5"/>
  <c r="E1454" i="5"/>
  <c r="X1454" i="5" s="1"/>
  <c r="G1454" i="5"/>
  <c r="F1454" i="5"/>
  <c r="E1431" i="5"/>
  <c r="X1431" i="5" s="1"/>
  <c r="H1431" i="5"/>
  <c r="G1431" i="5"/>
  <c r="E1175" i="5"/>
  <c r="X1175" i="5" s="1"/>
  <c r="G1175" i="5"/>
  <c r="E990" i="5"/>
  <c r="X990" i="5" s="1"/>
  <c r="G990" i="5"/>
  <c r="H990" i="5"/>
  <c r="E950" i="5"/>
  <c r="X950" i="5" s="1"/>
  <c r="G950" i="5"/>
  <c r="E687" i="5"/>
  <c r="X687" i="5" s="1"/>
  <c r="G687" i="5"/>
  <c r="E2118" i="5"/>
  <c r="X2118" i="5" s="1"/>
  <c r="J2118" i="5"/>
  <c r="G2254" i="5"/>
  <c r="E2254" i="5"/>
  <c r="X2254" i="5" s="1"/>
  <c r="E1070" i="5"/>
  <c r="X1070" i="5" s="1"/>
  <c r="G1070" i="5"/>
  <c r="E942" i="5"/>
  <c r="X942" i="5" s="1"/>
  <c r="J942" i="5"/>
  <c r="E726" i="5"/>
  <c r="X726" i="5" s="1"/>
  <c r="F726" i="5"/>
  <c r="E630" i="5"/>
  <c r="X630" i="5" s="1"/>
  <c r="G630" i="5"/>
  <c r="R630" i="5"/>
  <c r="F2295" i="5"/>
  <c r="E1369" i="5"/>
  <c r="X1369" i="5" s="1"/>
  <c r="H1369" i="5"/>
  <c r="J1369" i="5"/>
  <c r="R1369" i="5"/>
  <c r="E959" i="5"/>
  <c r="X959" i="5" s="1"/>
  <c r="J959" i="5"/>
  <c r="G934" i="5"/>
  <c r="E934" i="5"/>
  <c r="X934" i="5" s="1"/>
  <c r="H934" i="5"/>
  <c r="E2239" i="5"/>
  <c r="X2239" i="5" s="1"/>
  <c r="R2239" i="5"/>
  <c r="E2183" i="5"/>
  <c r="X2183" i="5" s="1"/>
  <c r="G2183" i="5"/>
  <c r="E1615" i="5"/>
  <c r="X1615" i="5" s="1"/>
  <c r="G1615" i="5"/>
  <c r="E1414" i="5"/>
  <c r="X1414" i="5" s="1"/>
  <c r="G1414" i="5"/>
  <c r="E2414" i="5"/>
  <c r="X2414" i="5" s="1"/>
  <c r="G2414" i="5"/>
  <c r="E1951" i="5"/>
  <c r="X1951" i="5" s="1"/>
  <c r="G1951" i="5"/>
  <c r="H1972" i="5"/>
  <c r="G2348" i="5"/>
  <c r="G2260" i="5"/>
  <c r="G2164" i="5"/>
  <c r="G2124" i="5"/>
  <c r="G1900" i="5"/>
  <c r="G431" i="5"/>
  <c r="G409" i="5"/>
  <c r="G2431" i="5"/>
  <c r="G2036" i="5"/>
  <c r="G1932" i="5"/>
  <c r="G447" i="5"/>
  <c r="H2380" i="5"/>
  <c r="R2484" i="5"/>
  <c r="G2196" i="5"/>
  <c r="G2084" i="5"/>
  <c r="G1996" i="5"/>
  <c r="G1956" i="5"/>
  <c r="F2388" i="5"/>
  <c r="G2412" i="5"/>
  <c r="G2316" i="5"/>
  <c r="G462" i="5"/>
  <c r="G375" i="5"/>
  <c r="G2220" i="5"/>
  <c r="G2076" i="5"/>
  <c r="G814" i="5"/>
  <c r="G2140" i="5"/>
  <c r="C12" i="5"/>
  <c r="C13" i="5"/>
  <c r="C14" i="5"/>
  <c r="C15" i="5"/>
  <c r="C16" i="5"/>
  <c r="C17" i="5"/>
  <c r="C18" i="5"/>
  <c r="E368" i="5"/>
  <c r="X368" i="5" s="1"/>
  <c r="F368" i="5"/>
  <c r="R368" i="5"/>
  <c r="I368" i="5"/>
  <c r="J368" i="5"/>
  <c r="E2498" i="5"/>
  <c r="J2498" i="5"/>
  <c r="V2490" i="5"/>
  <c r="AB2490" i="5"/>
  <c r="V2482" i="5"/>
  <c r="G2482" i="5" s="1"/>
  <c r="AB2482" i="5"/>
  <c r="V2474" i="5"/>
  <c r="R2474" i="5" s="1"/>
  <c r="AB2474" i="5"/>
  <c r="V2466" i="5"/>
  <c r="G2466" i="5" s="1"/>
  <c r="AB2466" i="5"/>
  <c r="V2458" i="5"/>
  <c r="G2458" i="5" s="1"/>
  <c r="AB2458" i="5"/>
  <c r="V2450" i="5"/>
  <c r="G2450" i="5" s="1"/>
  <c r="AB2450" i="5"/>
  <c r="V2442" i="5"/>
  <c r="G2442" i="5" s="1"/>
  <c r="AB2442" i="5"/>
  <c r="V2434" i="5"/>
  <c r="G2434" i="5" s="1"/>
  <c r="AB2434" i="5"/>
  <c r="V2426" i="5"/>
  <c r="G2426" i="5" s="1"/>
  <c r="AB2426" i="5"/>
  <c r="V2418" i="5"/>
  <c r="G2418" i="5" s="1"/>
  <c r="AB2418" i="5"/>
  <c r="V2410" i="5"/>
  <c r="AB2410" i="5"/>
  <c r="V2402" i="5"/>
  <c r="G2402" i="5" s="1"/>
  <c r="AB2402" i="5"/>
  <c r="V2394" i="5"/>
  <c r="G2394" i="5" s="1"/>
  <c r="AB2394" i="5"/>
  <c r="V2386" i="5"/>
  <c r="AB2386" i="5"/>
  <c r="V2378" i="5"/>
  <c r="G2378" i="5" s="1"/>
  <c r="AB2378" i="5"/>
  <c r="V2370" i="5"/>
  <c r="G2370" i="5" s="1"/>
  <c r="AB2370" i="5"/>
  <c r="V2362" i="5"/>
  <c r="G2362" i="5" s="1"/>
  <c r="AB2362" i="5"/>
  <c r="V2354" i="5"/>
  <c r="AB2354" i="5"/>
  <c r="V2346" i="5"/>
  <c r="G2346" i="5" s="1"/>
  <c r="AB2346" i="5"/>
  <c r="V2338" i="5"/>
  <c r="AB2338" i="5"/>
  <c r="V2330" i="5"/>
  <c r="G2330" i="5" s="1"/>
  <c r="AB2330" i="5"/>
  <c r="V2322" i="5"/>
  <c r="AB2322" i="5"/>
  <c r="V2314" i="5"/>
  <c r="G2314" i="5" s="1"/>
  <c r="AB2314" i="5"/>
  <c r="V2306" i="5"/>
  <c r="G2306" i="5" s="1"/>
  <c r="AB2306" i="5"/>
  <c r="V2298" i="5"/>
  <c r="G2298" i="5" s="1"/>
  <c r="AB2298" i="5"/>
  <c r="V2290" i="5"/>
  <c r="AB2290" i="5"/>
  <c r="V2282" i="5"/>
  <c r="G2282" i="5" s="1"/>
  <c r="AB2282" i="5"/>
  <c r="V2274" i="5"/>
  <c r="G2274" i="5" s="1"/>
  <c r="AB2274" i="5"/>
  <c r="V2266" i="5"/>
  <c r="G2266" i="5" s="1"/>
  <c r="AB2266" i="5"/>
  <c r="V2258" i="5"/>
  <c r="G2258" i="5" s="1"/>
  <c r="AB2258" i="5"/>
  <c r="V2250" i="5"/>
  <c r="G2250" i="5" s="1"/>
  <c r="AB2250" i="5"/>
  <c r="V2242" i="5"/>
  <c r="G2242" i="5" s="1"/>
  <c r="AB2242" i="5"/>
  <c r="V2234" i="5"/>
  <c r="G2234" i="5" s="1"/>
  <c r="AB2234" i="5"/>
  <c r="V2226" i="5"/>
  <c r="G2226" i="5" s="1"/>
  <c r="AB2226" i="5"/>
  <c r="V2218" i="5"/>
  <c r="G2218" i="5" s="1"/>
  <c r="AB2218" i="5"/>
  <c r="V2210" i="5"/>
  <c r="G2210" i="5" s="1"/>
  <c r="AB2210" i="5"/>
  <c r="V2202" i="5"/>
  <c r="G2202" i="5" s="1"/>
  <c r="AB2202" i="5"/>
  <c r="V2194" i="5"/>
  <c r="G2194" i="5" s="1"/>
  <c r="AB2194" i="5"/>
  <c r="V2186" i="5"/>
  <c r="G2186" i="5" s="1"/>
  <c r="AB2186" i="5"/>
  <c r="V2178" i="5"/>
  <c r="G2178" i="5" s="1"/>
  <c r="AB2178" i="5"/>
  <c r="V2170" i="5"/>
  <c r="G2170" i="5" s="1"/>
  <c r="AB2170" i="5"/>
  <c r="V2162" i="5"/>
  <c r="G2162" i="5" s="1"/>
  <c r="AB2162" i="5"/>
  <c r="V2154" i="5"/>
  <c r="G2154" i="5" s="1"/>
  <c r="AB2154" i="5"/>
  <c r="V2146" i="5"/>
  <c r="G2146" i="5" s="1"/>
  <c r="AB2146" i="5"/>
  <c r="V2138" i="5"/>
  <c r="G2138" i="5" s="1"/>
  <c r="AB2138" i="5"/>
  <c r="V2130" i="5"/>
  <c r="G2130" i="5" s="1"/>
  <c r="AB2130" i="5"/>
  <c r="V2122" i="5"/>
  <c r="G2122" i="5" s="1"/>
  <c r="AB2122" i="5"/>
  <c r="V2114" i="5"/>
  <c r="G2114" i="5" s="1"/>
  <c r="AB2114" i="5"/>
  <c r="V2106" i="5"/>
  <c r="G2106" i="5" s="1"/>
  <c r="AB2106" i="5"/>
  <c r="V2098" i="5"/>
  <c r="G2098" i="5" s="1"/>
  <c r="AB2098" i="5"/>
  <c r="V2090" i="5"/>
  <c r="G2090" i="5" s="1"/>
  <c r="AB2090" i="5"/>
  <c r="V2082" i="5"/>
  <c r="G2082" i="5" s="1"/>
  <c r="AB2082" i="5"/>
  <c r="V2074" i="5"/>
  <c r="G2074" i="5" s="1"/>
  <c r="AB2074" i="5"/>
  <c r="V2066" i="5"/>
  <c r="G2066" i="5" s="1"/>
  <c r="AB2066" i="5"/>
  <c r="V2058" i="5"/>
  <c r="G2058" i="5" s="1"/>
  <c r="AB2058" i="5"/>
  <c r="V2050" i="5"/>
  <c r="G2050" i="5" s="1"/>
  <c r="V2042" i="5"/>
  <c r="G2042" i="5" s="1"/>
  <c r="AB2042" i="5"/>
  <c r="V2034" i="5"/>
  <c r="G2034" i="5" s="1"/>
  <c r="AB2034" i="5"/>
  <c r="V2026" i="5"/>
  <c r="G2026" i="5" s="1"/>
  <c r="AB2026" i="5"/>
  <c r="V2018" i="5"/>
  <c r="AB2018" i="5"/>
  <c r="V2010" i="5"/>
  <c r="G2010" i="5" s="1"/>
  <c r="AB2010" i="5"/>
  <c r="V2002" i="5"/>
  <c r="G2002" i="5" s="1"/>
  <c r="AB2002" i="5"/>
  <c r="V1994" i="5"/>
  <c r="G1994" i="5" s="1"/>
  <c r="AB1994" i="5"/>
  <c r="V1986" i="5"/>
  <c r="G1986" i="5" s="1"/>
  <c r="AB1986" i="5"/>
  <c r="V1978" i="5"/>
  <c r="G1978" i="5" s="1"/>
  <c r="AB1978" i="5"/>
  <c r="V1970" i="5"/>
  <c r="G1970" i="5" s="1"/>
  <c r="AB1970" i="5"/>
  <c r="V1962" i="5"/>
  <c r="G1962" i="5" s="1"/>
  <c r="AB1962" i="5"/>
  <c r="V1954" i="5"/>
  <c r="AB1954" i="5"/>
  <c r="V1946" i="5"/>
  <c r="G1946" i="5" s="1"/>
  <c r="V1938" i="5"/>
  <c r="G1938" i="5" s="1"/>
  <c r="AB1938" i="5"/>
  <c r="V1930" i="5"/>
  <c r="AB1930" i="5"/>
  <c r="V1922" i="5"/>
  <c r="G1922" i="5" s="1"/>
  <c r="AB1922" i="5"/>
  <c r="V1914" i="5"/>
  <c r="G1914" i="5" s="1"/>
  <c r="AB1914" i="5"/>
  <c r="V1906" i="5"/>
  <c r="G1906" i="5" s="1"/>
  <c r="AB1906" i="5"/>
  <c r="V1898" i="5"/>
  <c r="G1898" i="5" s="1"/>
  <c r="AB1898" i="5"/>
  <c r="V1890" i="5"/>
  <c r="G1890" i="5" s="1"/>
  <c r="V1882" i="5"/>
  <c r="G1882" i="5" s="1"/>
  <c r="AB1882" i="5"/>
  <c r="V1874" i="5"/>
  <c r="G1874" i="5" s="1"/>
  <c r="AB1874" i="5"/>
  <c r="V1866" i="5"/>
  <c r="G1866" i="5" s="1"/>
  <c r="AB1866" i="5"/>
  <c r="V1858" i="5"/>
  <c r="G1858" i="5" s="1"/>
  <c r="AB1858" i="5"/>
  <c r="V1850" i="5"/>
  <c r="G1850" i="5" s="1"/>
  <c r="AB1850" i="5"/>
  <c r="V1842" i="5"/>
  <c r="AB1842" i="5"/>
  <c r="V1834" i="5"/>
  <c r="G1834" i="5" s="1"/>
  <c r="AB1834" i="5"/>
  <c r="V1826" i="5"/>
  <c r="G1826" i="5" s="1"/>
  <c r="V1818" i="5"/>
  <c r="AB1818" i="5"/>
  <c r="V1810" i="5"/>
  <c r="G1810" i="5" s="1"/>
  <c r="AB1810" i="5"/>
  <c r="V1802" i="5"/>
  <c r="G1802" i="5" s="1"/>
  <c r="AB1802" i="5"/>
  <c r="V1794" i="5"/>
  <c r="G1794" i="5" s="1"/>
  <c r="AB1794" i="5"/>
  <c r="V1786" i="5"/>
  <c r="G1786" i="5" s="1"/>
  <c r="AB1786" i="5"/>
  <c r="V1778" i="5"/>
  <c r="G1778" i="5" s="1"/>
  <c r="AB1778" i="5"/>
  <c r="V1770" i="5"/>
  <c r="G1770" i="5" s="1"/>
  <c r="AB1770" i="5"/>
  <c r="V1762" i="5"/>
  <c r="G1762" i="5" s="1"/>
  <c r="AB1762" i="5"/>
  <c r="V1754" i="5"/>
  <c r="AB1754" i="5"/>
  <c r="V1746" i="5"/>
  <c r="G1746" i="5" s="1"/>
  <c r="AB1746" i="5"/>
  <c r="V1738" i="5"/>
  <c r="G1738" i="5" s="1"/>
  <c r="AB1738" i="5"/>
  <c r="V1730" i="5"/>
  <c r="G1730" i="5" s="1"/>
  <c r="AB1730" i="5"/>
  <c r="V1722" i="5"/>
  <c r="G1722" i="5" s="1"/>
  <c r="AB1722" i="5"/>
  <c r="V1714" i="5"/>
  <c r="G1714" i="5" s="1"/>
  <c r="AB1714" i="5"/>
  <c r="V1706" i="5"/>
  <c r="G1706" i="5" s="1"/>
  <c r="V1698" i="5"/>
  <c r="G1698" i="5" s="1"/>
  <c r="AB1698" i="5"/>
  <c r="V1690" i="5"/>
  <c r="G1690" i="5" s="1"/>
  <c r="AB1690" i="5"/>
  <c r="V1682" i="5"/>
  <c r="G1682" i="5" s="1"/>
  <c r="AB1682" i="5"/>
  <c r="V1674" i="5"/>
  <c r="G1674" i="5" s="1"/>
  <c r="AB1674" i="5"/>
  <c r="V1666" i="5"/>
  <c r="V1658" i="5"/>
  <c r="G1658" i="5" s="1"/>
  <c r="AB1658" i="5"/>
  <c r="V1650" i="5"/>
  <c r="G1650" i="5" s="1"/>
  <c r="AB1650" i="5"/>
  <c r="V1642" i="5"/>
  <c r="AB1642" i="5"/>
  <c r="V1634" i="5"/>
  <c r="G1634" i="5" s="1"/>
  <c r="AB1634" i="5"/>
  <c r="V1626" i="5"/>
  <c r="G1626" i="5" s="1"/>
  <c r="AB1626" i="5"/>
  <c r="V1618" i="5"/>
  <c r="G1618" i="5" s="1"/>
  <c r="AB1618" i="5"/>
  <c r="V1610" i="5"/>
  <c r="G1610" i="5" s="1"/>
  <c r="AB1610" i="5"/>
  <c r="V1602" i="5"/>
  <c r="G1602" i="5" s="1"/>
  <c r="AB1602" i="5"/>
  <c r="V1594" i="5"/>
  <c r="G1594" i="5" s="1"/>
  <c r="AB1594" i="5"/>
  <c r="V1586" i="5"/>
  <c r="G1586" i="5" s="1"/>
  <c r="AB1586" i="5"/>
  <c r="V1578" i="5"/>
  <c r="AB1578" i="5"/>
  <c r="V1570" i="5"/>
  <c r="G1570" i="5" s="1"/>
  <c r="AB1570" i="5"/>
  <c r="V1562" i="5"/>
  <c r="G1562" i="5" s="1"/>
  <c r="AB1562" i="5"/>
  <c r="V1554" i="5"/>
  <c r="G1554" i="5" s="1"/>
  <c r="AB1554" i="5"/>
  <c r="V1546" i="5"/>
  <c r="G1546" i="5" s="1"/>
  <c r="AB1546" i="5"/>
  <c r="V1538" i="5"/>
  <c r="H1538" i="5" s="1"/>
  <c r="AB1538" i="5"/>
  <c r="V1530" i="5"/>
  <c r="G1530" i="5" s="1"/>
  <c r="AB1530" i="5"/>
  <c r="V1522" i="5"/>
  <c r="G1522" i="5" s="1"/>
  <c r="AB1522" i="5"/>
  <c r="V1514" i="5"/>
  <c r="G1514" i="5" s="1"/>
  <c r="AB1514" i="5"/>
  <c r="V1506" i="5"/>
  <c r="G1506" i="5" s="1"/>
  <c r="AB1506" i="5"/>
  <c r="V1498" i="5"/>
  <c r="G1498" i="5" s="1"/>
  <c r="AB1498" i="5"/>
  <c r="V1490" i="5"/>
  <c r="AB1490" i="5"/>
  <c r="V1482" i="5"/>
  <c r="E1482" i="5" s="1"/>
  <c r="X1482" i="5" s="1"/>
  <c r="AB1482" i="5"/>
  <c r="V1474" i="5"/>
  <c r="G1474" i="5" s="1"/>
  <c r="AB1474" i="5"/>
  <c r="V1466" i="5"/>
  <c r="AB1466" i="5"/>
  <c r="V1458" i="5"/>
  <c r="G1458" i="5" s="1"/>
  <c r="AB1458" i="5"/>
  <c r="V1450" i="5"/>
  <c r="G1450" i="5" s="1"/>
  <c r="AB1450" i="5"/>
  <c r="V1442" i="5"/>
  <c r="G1442" i="5" s="1"/>
  <c r="AB1442" i="5"/>
  <c r="V1434" i="5"/>
  <c r="G1434" i="5" s="1"/>
  <c r="AB1434" i="5"/>
  <c r="V1426" i="5"/>
  <c r="G1426" i="5" s="1"/>
  <c r="AB1426" i="5"/>
  <c r="V1418" i="5"/>
  <c r="G1418" i="5" s="1"/>
  <c r="AB1418" i="5"/>
  <c r="V1410" i="5"/>
  <c r="G1410" i="5" s="1"/>
  <c r="AB1410" i="5"/>
  <c r="V1402" i="5"/>
  <c r="AB1402" i="5"/>
  <c r="V1394" i="5"/>
  <c r="G1394" i="5" s="1"/>
  <c r="AB1394" i="5"/>
  <c r="V1386" i="5"/>
  <c r="G1386" i="5" s="1"/>
  <c r="AB1386" i="5"/>
  <c r="V1378" i="5"/>
  <c r="G1378" i="5" s="1"/>
  <c r="AB1378" i="5"/>
  <c r="V1370" i="5"/>
  <c r="E1370" i="5" s="1"/>
  <c r="X1370" i="5" s="1"/>
  <c r="AB1370" i="5"/>
  <c r="V1362" i="5"/>
  <c r="E1362" i="5" s="1"/>
  <c r="X1362" i="5" s="1"/>
  <c r="AB1362" i="5"/>
  <c r="V1354" i="5"/>
  <c r="AB1354" i="5"/>
  <c r="V1346" i="5"/>
  <c r="E1346" i="5" s="1"/>
  <c r="X1346" i="5" s="1"/>
  <c r="AB1346" i="5"/>
  <c r="V1338" i="5"/>
  <c r="E1338" i="5" s="1"/>
  <c r="X1338" i="5" s="1"/>
  <c r="AB1338" i="5"/>
  <c r="V1330" i="5"/>
  <c r="G1330" i="5" s="1"/>
  <c r="AB1330" i="5"/>
  <c r="V1322" i="5"/>
  <c r="E1322" i="5" s="1"/>
  <c r="X1322" i="5" s="1"/>
  <c r="AB1322" i="5"/>
  <c r="V1314" i="5"/>
  <c r="E1314" i="5" s="1"/>
  <c r="X1314" i="5" s="1"/>
  <c r="AB1314" i="5"/>
  <c r="V1306" i="5"/>
  <c r="E1306" i="5" s="1"/>
  <c r="X1306" i="5" s="1"/>
  <c r="AB1306" i="5"/>
  <c r="V1298" i="5"/>
  <c r="AB1298" i="5"/>
  <c r="V1290" i="5"/>
  <c r="E1290" i="5" s="1"/>
  <c r="X1290" i="5" s="1"/>
  <c r="AB1290" i="5"/>
  <c r="V1282" i="5"/>
  <c r="G1282" i="5" s="1"/>
  <c r="AB1282" i="5"/>
  <c r="V1274" i="5"/>
  <c r="E1274" i="5" s="1"/>
  <c r="X1274" i="5" s="1"/>
  <c r="AB1274" i="5"/>
  <c r="V1266" i="5"/>
  <c r="AB1266" i="5"/>
  <c r="V1258" i="5"/>
  <c r="E1258" i="5" s="1"/>
  <c r="X1258" i="5" s="1"/>
  <c r="AB1258" i="5"/>
  <c r="V1250" i="5"/>
  <c r="G1250" i="5" s="1"/>
  <c r="AB1250" i="5"/>
  <c r="V1242" i="5"/>
  <c r="G1242" i="5" s="1"/>
  <c r="AB1242" i="5"/>
  <c r="V1234" i="5"/>
  <c r="G1234" i="5" s="1"/>
  <c r="AB1234" i="5"/>
  <c r="V1226" i="5"/>
  <c r="G1226" i="5" s="1"/>
  <c r="AB1226" i="5"/>
  <c r="V1218" i="5"/>
  <c r="AB1218" i="5"/>
  <c r="V1210" i="5"/>
  <c r="G1210" i="5" s="1"/>
  <c r="AB1210" i="5"/>
  <c r="V1202" i="5"/>
  <c r="G1202" i="5" s="1"/>
  <c r="AB1202" i="5"/>
  <c r="V1194" i="5"/>
  <c r="G1194" i="5" s="1"/>
  <c r="AB1194" i="5"/>
  <c r="V1186" i="5"/>
  <c r="G1186" i="5" s="1"/>
  <c r="AB1186" i="5"/>
  <c r="V1178" i="5"/>
  <c r="G1178" i="5" s="1"/>
  <c r="AB1178" i="5"/>
  <c r="V1170" i="5"/>
  <c r="G1170" i="5" s="1"/>
  <c r="AB1170" i="5"/>
  <c r="V1162" i="5"/>
  <c r="G1162" i="5" s="1"/>
  <c r="AB1162" i="5"/>
  <c r="V1154" i="5"/>
  <c r="AB1154" i="5"/>
  <c r="V1146" i="5"/>
  <c r="G1146" i="5" s="1"/>
  <c r="AB1146" i="5"/>
  <c r="V1138" i="5"/>
  <c r="G1138" i="5" s="1"/>
  <c r="AB1138" i="5"/>
  <c r="V1130" i="5"/>
  <c r="G1130" i="5" s="1"/>
  <c r="AB1130" i="5"/>
  <c r="V1122" i="5"/>
  <c r="G1122" i="5" s="1"/>
  <c r="AB1122" i="5"/>
  <c r="V1114" i="5"/>
  <c r="G1114" i="5" s="1"/>
  <c r="AB1114" i="5"/>
  <c r="V1106" i="5"/>
  <c r="G1106" i="5" s="1"/>
  <c r="AB1106" i="5"/>
  <c r="V1098" i="5"/>
  <c r="G1098" i="5" s="1"/>
  <c r="AB1098" i="5"/>
  <c r="V1090" i="5"/>
  <c r="AB1090" i="5"/>
  <c r="V1082" i="5"/>
  <c r="G1082" i="5" s="1"/>
  <c r="AB1082" i="5"/>
  <c r="V1074" i="5"/>
  <c r="G1074" i="5" s="1"/>
  <c r="AB1074" i="5"/>
  <c r="V1066" i="5"/>
  <c r="G1066" i="5" s="1"/>
  <c r="AB1066" i="5"/>
  <c r="V1058" i="5"/>
  <c r="G1058" i="5" s="1"/>
  <c r="AB1058" i="5"/>
  <c r="V1050" i="5"/>
  <c r="G1050" i="5" s="1"/>
  <c r="AB1050" i="5"/>
  <c r="V1042" i="5"/>
  <c r="G1042" i="5" s="1"/>
  <c r="AB1042" i="5"/>
  <c r="V1034" i="5"/>
  <c r="G1034" i="5" s="1"/>
  <c r="AB1034" i="5"/>
  <c r="V1026" i="5"/>
  <c r="AB1026" i="5"/>
  <c r="V1018" i="5"/>
  <c r="G1018" i="5" s="1"/>
  <c r="AB1018" i="5"/>
  <c r="V1010" i="5"/>
  <c r="G1010" i="5" s="1"/>
  <c r="AB1010" i="5"/>
  <c r="V1002" i="5"/>
  <c r="G1002" i="5" s="1"/>
  <c r="AB1002" i="5"/>
  <c r="V994" i="5"/>
  <c r="G994" i="5" s="1"/>
  <c r="AB994" i="5"/>
  <c r="V986" i="5"/>
  <c r="G986" i="5" s="1"/>
  <c r="AB986" i="5"/>
  <c r="V978" i="5"/>
  <c r="G978" i="5" s="1"/>
  <c r="AB978" i="5"/>
  <c r="V970" i="5"/>
  <c r="G970" i="5" s="1"/>
  <c r="AB970" i="5"/>
  <c r="V962" i="5"/>
  <c r="AB962" i="5"/>
  <c r="V954" i="5"/>
  <c r="G954" i="5" s="1"/>
  <c r="AB954" i="5"/>
  <c r="V946" i="5"/>
  <c r="G946" i="5" s="1"/>
  <c r="AB946" i="5"/>
  <c r="V938" i="5"/>
  <c r="G938" i="5" s="1"/>
  <c r="AB938" i="5"/>
  <c r="V930" i="5"/>
  <c r="G930" i="5" s="1"/>
  <c r="AB930" i="5"/>
  <c r="V922" i="5"/>
  <c r="G922" i="5" s="1"/>
  <c r="AB922" i="5"/>
  <c r="V914" i="5"/>
  <c r="G914" i="5" s="1"/>
  <c r="AB914" i="5"/>
  <c r="V906" i="5"/>
  <c r="G906" i="5" s="1"/>
  <c r="AB906" i="5"/>
  <c r="V898" i="5"/>
  <c r="AB898" i="5"/>
  <c r="V890" i="5"/>
  <c r="G890" i="5" s="1"/>
  <c r="AB890" i="5"/>
  <c r="V882" i="5"/>
  <c r="G882" i="5" s="1"/>
  <c r="AB882" i="5"/>
  <c r="V874" i="5"/>
  <c r="G874" i="5" s="1"/>
  <c r="AB874" i="5"/>
  <c r="V866" i="5"/>
  <c r="G866" i="5" s="1"/>
  <c r="AB866" i="5"/>
  <c r="V858" i="5"/>
  <c r="AB858" i="5"/>
  <c r="V850" i="5"/>
  <c r="G850" i="5" s="1"/>
  <c r="AB850" i="5"/>
  <c r="V842" i="5"/>
  <c r="G842" i="5" s="1"/>
  <c r="AB842" i="5"/>
  <c r="V834" i="5"/>
  <c r="G834" i="5" s="1"/>
  <c r="V826" i="5"/>
  <c r="AB826" i="5"/>
  <c r="V818" i="5"/>
  <c r="G818" i="5" s="1"/>
  <c r="AB818" i="5"/>
  <c r="V810" i="5"/>
  <c r="G810" i="5" s="1"/>
  <c r="AB810" i="5"/>
  <c r="V802" i="5"/>
  <c r="G802" i="5" s="1"/>
  <c r="AB802" i="5"/>
  <c r="V794" i="5"/>
  <c r="G794" i="5" s="1"/>
  <c r="AB794" i="5"/>
  <c r="V786" i="5"/>
  <c r="E786" i="5" s="1"/>
  <c r="X786" i="5" s="1"/>
  <c r="AB786" i="5"/>
  <c r="V778" i="5"/>
  <c r="G778" i="5" s="1"/>
  <c r="AB778" i="5"/>
  <c r="V770" i="5"/>
  <c r="G770" i="5" s="1"/>
  <c r="AB770" i="5"/>
  <c r="V762" i="5"/>
  <c r="AB762" i="5"/>
  <c r="V754" i="5"/>
  <c r="E754" i="5" s="1"/>
  <c r="X754" i="5" s="1"/>
  <c r="AB754" i="5"/>
  <c r="V746" i="5"/>
  <c r="G746" i="5" s="1"/>
  <c r="AB746" i="5"/>
  <c r="V738" i="5"/>
  <c r="G738" i="5" s="1"/>
  <c r="AB738" i="5"/>
  <c r="V730" i="5"/>
  <c r="G730" i="5" s="1"/>
  <c r="AB730" i="5"/>
  <c r="V722" i="5"/>
  <c r="E722" i="5" s="1"/>
  <c r="X722" i="5" s="1"/>
  <c r="AB722" i="5"/>
  <c r="V714" i="5"/>
  <c r="G714" i="5" s="1"/>
  <c r="AB714" i="5"/>
  <c r="V706" i="5"/>
  <c r="G706" i="5" s="1"/>
  <c r="AB706" i="5"/>
  <c r="V698" i="5"/>
  <c r="G698" i="5" s="1"/>
  <c r="AB698" i="5"/>
  <c r="V690" i="5"/>
  <c r="G690" i="5" s="1"/>
  <c r="AB690" i="5"/>
  <c r="V682" i="5"/>
  <c r="AB682" i="5"/>
  <c r="V674" i="5"/>
  <c r="G674" i="5" s="1"/>
  <c r="AB674" i="5"/>
  <c r="V666" i="5"/>
  <c r="G666" i="5" s="1"/>
  <c r="AB666" i="5"/>
  <c r="V658" i="5"/>
  <c r="G658" i="5" s="1"/>
  <c r="AB658" i="5"/>
  <c r="V650" i="5"/>
  <c r="G650" i="5" s="1"/>
  <c r="AB650" i="5"/>
  <c r="V642" i="5"/>
  <c r="G642" i="5" s="1"/>
  <c r="AB642" i="5"/>
  <c r="V634" i="5"/>
  <c r="G634" i="5" s="1"/>
  <c r="AB634" i="5"/>
  <c r="V626" i="5"/>
  <c r="G626" i="5" s="1"/>
  <c r="AB626" i="5"/>
  <c r="V618" i="5"/>
  <c r="G618" i="5" s="1"/>
  <c r="AB618" i="5"/>
  <c r="V610" i="5"/>
  <c r="G610" i="5" s="1"/>
  <c r="AB610" i="5"/>
  <c r="V602" i="5"/>
  <c r="G602" i="5" s="1"/>
  <c r="AB602" i="5"/>
  <c r="V594" i="5"/>
  <c r="AB594" i="5"/>
  <c r="V586" i="5"/>
  <c r="G586" i="5" s="1"/>
  <c r="AB586" i="5"/>
  <c r="V578" i="5"/>
  <c r="G578" i="5" s="1"/>
  <c r="AB578" i="5"/>
  <c r="V570" i="5"/>
  <c r="AB570" i="5"/>
  <c r="V562" i="5"/>
  <c r="E562" i="5" s="1"/>
  <c r="X562" i="5" s="1"/>
  <c r="AB562" i="5"/>
  <c r="V554" i="5"/>
  <c r="G554" i="5" s="1"/>
  <c r="AB554" i="5"/>
  <c r="V546" i="5"/>
  <c r="AB546" i="5"/>
  <c r="V538" i="5"/>
  <c r="G538" i="5" s="1"/>
  <c r="AB538" i="5"/>
  <c r="V530" i="5"/>
  <c r="G530" i="5" s="1"/>
  <c r="AB530" i="5"/>
  <c r="V522" i="5"/>
  <c r="E522" i="5" s="1"/>
  <c r="X522" i="5" s="1"/>
  <c r="AB522" i="5"/>
  <c r="V514" i="5"/>
  <c r="G514" i="5" s="1"/>
  <c r="AB514" i="5"/>
  <c r="V506" i="5"/>
  <c r="G506" i="5" s="1"/>
  <c r="AB506" i="5"/>
  <c r="V498" i="5"/>
  <c r="E498" i="5" s="1"/>
  <c r="X498" i="5" s="1"/>
  <c r="AB498" i="5"/>
  <c r="V490" i="5"/>
  <c r="G490" i="5" s="1"/>
  <c r="AB490" i="5"/>
  <c r="V482" i="5"/>
  <c r="G482" i="5" s="1"/>
  <c r="AB482" i="5"/>
  <c r="V474" i="5"/>
  <c r="AB474" i="5"/>
  <c r="V466" i="5"/>
  <c r="G466" i="5" s="1"/>
  <c r="AB466" i="5"/>
  <c r="V458" i="5"/>
  <c r="G458" i="5" s="1"/>
  <c r="AB458" i="5"/>
  <c r="V450" i="5"/>
  <c r="G450" i="5" s="1"/>
  <c r="AB450" i="5"/>
  <c r="V442" i="5"/>
  <c r="AB442" i="5"/>
  <c r="V434" i="5"/>
  <c r="G434" i="5" s="1"/>
  <c r="AB434" i="5"/>
  <c r="V426" i="5"/>
  <c r="AB426" i="5"/>
  <c r="V418" i="5"/>
  <c r="G418" i="5" s="1"/>
  <c r="AB418" i="5"/>
  <c r="V410" i="5"/>
  <c r="G410" i="5" s="1"/>
  <c r="AB410" i="5"/>
  <c r="V402" i="5"/>
  <c r="G402" i="5" s="1"/>
  <c r="AB402" i="5"/>
  <c r="V394" i="5"/>
  <c r="G394" i="5" s="1"/>
  <c r="AB394" i="5"/>
  <c r="V386" i="5"/>
  <c r="G386" i="5" s="1"/>
  <c r="AB386" i="5"/>
  <c r="V378" i="5"/>
  <c r="AB378" i="5"/>
  <c r="V370" i="5"/>
  <c r="G370" i="5" s="1"/>
  <c r="AB370" i="5"/>
  <c r="V362" i="5"/>
  <c r="G362" i="5" s="1"/>
  <c r="AB362" i="5"/>
  <c r="V354" i="5"/>
  <c r="AB354" i="5"/>
  <c r="T2504" i="5"/>
  <c r="AB2504" i="5"/>
  <c r="T2488" i="5"/>
  <c r="S2488" i="5"/>
  <c r="AB2488" i="5"/>
  <c r="T2480" i="5"/>
  <c r="AB2480" i="5"/>
  <c r="S2480" i="5"/>
  <c r="T2472" i="5"/>
  <c r="AB2472" i="5"/>
  <c r="S2472" i="5"/>
  <c r="T2464" i="5"/>
  <c r="S2464" i="5"/>
  <c r="AB2464" i="5"/>
  <c r="T2456" i="5"/>
  <c r="AB2456" i="5"/>
  <c r="S2456" i="5"/>
  <c r="T2448" i="5"/>
  <c r="AB2448" i="5"/>
  <c r="S2448" i="5"/>
  <c r="T2440" i="5"/>
  <c r="AB2440" i="5"/>
  <c r="S2440" i="5"/>
  <c r="T2432" i="5"/>
  <c r="S2432" i="5"/>
  <c r="T2424" i="5"/>
  <c r="S2424" i="5"/>
  <c r="T2416" i="5"/>
  <c r="S2416" i="5"/>
  <c r="T2408" i="5"/>
  <c r="S2408" i="5"/>
  <c r="T2400" i="5"/>
  <c r="S2400" i="5"/>
  <c r="T2392" i="5"/>
  <c r="S2392" i="5"/>
  <c r="T2376" i="5"/>
  <c r="S2376" i="5"/>
  <c r="AB2376" i="5"/>
  <c r="T2368" i="5"/>
  <c r="S2368" i="5"/>
  <c r="T2360" i="5"/>
  <c r="S2360" i="5"/>
  <c r="AB2360" i="5"/>
  <c r="T2352" i="5"/>
  <c r="S2352" i="5"/>
  <c r="T2336" i="5"/>
  <c r="S2336" i="5"/>
  <c r="T2328" i="5"/>
  <c r="S2328" i="5"/>
  <c r="T2296" i="5"/>
  <c r="AB2296" i="5"/>
  <c r="S2296" i="5"/>
  <c r="T2288" i="5"/>
  <c r="S2288" i="5"/>
  <c r="AB2288" i="5"/>
  <c r="T2280" i="5"/>
  <c r="AB2280" i="5"/>
  <c r="S2280" i="5"/>
  <c r="T2272" i="5"/>
  <c r="S2272" i="5"/>
  <c r="T2264" i="5"/>
  <c r="S2264" i="5"/>
  <c r="AB2264" i="5"/>
  <c r="T2256" i="5"/>
  <c r="S2256" i="5"/>
  <c r="T2248" i="5"/>
  <c r="S2248" i="5"/>
  <c r="AB2248" i="5"/>
  <c r="T2240" i="5"/>
  <c r="S2240" i="5"/>
  <c r="AB2240" i="5"/>
  <c r="T2232" i="5"/>
  <c r="S2232" i="5"/>
  <c r="AB2232" i="5"/>
  <c r="T2224" i="5"/>
  <c r="S2224" i="5"/>
  <c r="T2216" i="5"/>
  <c r="AB2216" i="5"/>
  <c r="T2200" i="5"/>
  <c r="AB2200" i="5"/>
  <c r="T2192" i="5"/>
  <c r="AB2192" i="5"/>
  <c r="T2184" i="5"/>
  <c r="S2184" i="5"/>
  <c r="AB2184" i="5"/>
  <c r="T2176" i="5"/>
  <c r="S2176" i="5"/>
  <c r="T2168" i="5"/>
  <c r="S2168" i="5"/>
  <c r="T2160" i="5"/>
  <c r="AB2160" i="5"/>
  <c r="S2160" i="5"/>
  <c r="T2152" i="5"/>
  <c r="AB2152" i="5"/>
  <c r="S2152" i="5"/>
  <c r="T2144" i="5"/>
  <c r="S2144" i="5"/>
  <c r="T2136" i="5"/>
  <c r="S2136" i="5"/>
  <c r="T2128" i="5"/>
  <c r="S2128" i="5"/>
  <c r="AB2128" i="5"/>
  <c r="T2112" i="5"/>
  <c r="S2112" i="5"/>
  <c r="AB2112" i="5"/>
  <c r="T2104" i="5"/>
  <c r="S2104" i="5"/>
  <c r="AB2104" i="5"/>
  <c r="T2096" i="5"/>
  <c r="AB2096" i="5"/>
  <c r="S2096" i="5"/>
  <c r="T2088" i="5"/>
  <c r="S2088" i="5"/>
  <c r="AB2088" i="5"/>
  <c r="T2080" i="5"/>
  <c r="S2080" i="5"/>
  <c r="AB2080" i="5"/>
  <c r="T2072" i="5"/>
  <c r="S2072" i="5"/>
  <c r="AB2072" i="5"/>
  <c r="T2064" i="5"/>
  <c r="S2064" i="5"/>
  <c r="AB2064" i="5"/>
  <c r="T2056" i="5"/>
  <c r="AB2056" i="5"/>
  <c r="S2056" i="5"/>
  <c r="T2048" i="5"/>
  <c r="AB2048" i="5"/>
  <c r="T2040" i="5"/>
  <c r="AB2040" i="5"/>
  <c r="T2032" i="5"/>
  <c r="AB2032" i="5"/>
  <c r="T2024" i="5"/>
  <c r="AB2024" i="5"/>
  <c r="T2016" i="5"/>
  <c r="AB2016" i="5"/>
  <c r="T2008" i="5"/>
  <c r="AB2008" i="5"/>
  <c r="T2000" i="5"/>
  <c r="AB2000" i="5"/>
  <c r="T1992" i="5"/>
  <c r="AB1992" i="5"/>
  <c r="T1984" i="5"/>
  <c r="AB1984" i="5"/>
  <c r="T1976" i="5"/>
  <c r="AB1976" i="5"/>
  <c r="T1968" i="5"/>
  <c r="AB1968" i="5"/>
  <c r="T1960" i="5"/>
  <c r="AB1960" i="5"/>
  <c r="T1952" i="5"/>
  <c r="AB1952" i="5"/>
  <c r="T1944" i="5"/>
  <c r="AB1944" i="5"/>
  <c r="T1936" i="5"/>
  <c r="AB1936" i="5"/>
  <c r="T1928" i="5"/>
  <c r="AB1928" i="5"/>
  <c r="T1904" i="5"/>
  <c r="S1904" i="5"/>
  <c r="AB1904" i="5"/>
  <c r="T1896" i="5"/>
  <c r="S1896" i="5"/>
  <c r="AB1896" i="5"/>
  <c r="T1888" i="5"/>
  <c r="S1888" i="5"/>
  <c r="AB1888" i="5"/>
  <c r="T1880" i="5"/>
  <c r="S1880" i="5"/>
  <c r="AB1880" i="5"/>
  <c r="T1872" i="5"/>
  <c r="AB1872" i="5"/>
  <c r="T1864" i="5"/>
  <c r="AB1864" i="5"/>
  <c r="T1856" i="5"/>
  <c r="AB1856" i="5"/>
  <c r="T1832" i="5"/>
  <c r="S1832" i="5"/>
  <c r="T1808" i="5"/>
  <c r="S1808" i="5"/>
  <c r="T1800" i="5"/>
  <c r="S1800" i="5"/>
  <c r="T1792" i="5"/>
  <c r="S1792" i="5"/>
  <c r="T1784" i="5"/>
  <c r="S1784" i="5"/>
  <c r="T1776" i="5"/>
  <c r="S1776" i="5"/>
  <c r="T1768" i="5"/>
  <c r="S1768" i="5"/>
  <c r="T1760" i="5"/>
  <c r="S1760" i="5"/>
  <c r="T1752" i="5"/>
  <c r="S1752" i="5"/>
  <c r="T1728" i="5"/>
  <c r="S1728" i="5"/>
  <c r="AB1728" i="5"/>
  <c r="T1720" i="5"/>
  <c r="AB1720" i="5"/>
  <c r="S1720" i="5"/>
  <c r="T1712" i="5"/>
  <c r="AB1712" i="5"/>
  <c r="S1712" i="5"/>
  <c r="T1704" i="5"/>
  <c r="S1704" i="5"/>
  <c r="AB1704" i="5"/>
  <c r="T1696" i="5"/>
  <c r="S1696" i="5"/>
  <c r="T1688" i="5"/>
  <c r="AB1688" i="5"/>
  <c r="S1688" i="5"/>
  <c r="T1680" i="5"/>
  <c r="AB1680" i="5"/>
  <c r="S1680" i="5"/>
  <c r="T1672" i="5"/>
  <c r="AB1672" i="5"/>
  <c r="S1672" i="5"/>
  <c r="T1664" i="5"/>
  <c r="S1664" i="5"/>
  <c r="AB1664" i="5"/>
  <c r="T1656" i="5"/>
  <c r="S1656" i="5"/>
  <c r="T1648" i="5"/>
  <c r="S1648" i="5"/>
  <c r="AB1648" i="5"/>
  <c r="T1640" i="5"/>
  <c r="AB1640" i="5"/>
  <c r="S1640" i="5"/>
  <c r="T1632" i="5"/>
  <c r="AB1632" i="5"/>
  <c r="S1632" i="5"/>
  <c r="T1624" i="5"/>
  <c r="S1624" i="5"/>
  <c r="AB1624" i="5"/>
  <c r="T1616" i="5"/>
  <c r="S1616" i="5"/>
  <c r="T1608" i="5"/>
  <c r="S1608" i="5"/>
  <c r="T1600" i="5"/>
  <c r="S1600" i="5"/>
  <c r="T1592" i="5"/>
  <c r="S1592" i="5"/>
  <c r="T1584" i="5"/>
  <c r="S1584" i="5"/>
  <c r="T1576" i="5"/>
  <c r="S1576" i="5"/>
  <c r="T1568" i="5"/>
  <c r="S1568" i="5"/>
  <c r="T1560" i="5"/>
  <c r="S1560" i="5"/>
  <c r="T1552" i="5"/>
  <c r="S1552" i="5"/>
  <c r="T1536" i="5"/>
  <c r="S1536" i="5"/>
  <c r="T1528" i="5"/>
  <c r="S1528" i="5"/>
  <c r="T1512" i="5"/>
  <c r="S1512" i="5"/>
  <c r="T1496" i="5"/>
  <c r="S1496" i="5"/>
  <c r="T1480" i="5"/>
  <c r="S1480" i="5"/>
  <c r="T1464" i="5"/>
  <c r="S1464" i="5"/>
  <c r="T1456" i="5"/>
  <c r="AB1456" i="5"/>
  <c r="S1456" i="5"/>
  <c r="T1448" i="5"/>
  <c r="S1448" i="5"/>
  <c r="T1416" i="5"/>
  <c r="AB1416" i="5"/>
  <c r="T1392" i="5"/>
  <c r="S1392" i="5"/>
  <c r="AB1392" i="5"/>
  <c r="T1384" i="5"/>
  <c r="S1384" i="5"/>
  <c r="T1376" i="5"/>
  <c r="S1376" i="5"/>
  <c r="AB1376" i="5"/>
  <c r="T1368" i="5"/>
  <c r="S1368" i="5"/>
  <c r="T1360" i="5"/>
  <c r="AB1360" i="5"/>
  <c r="T1352" i="5"/>
  <c r="AB1352" i="5"/>
  <c r="S1352" i="5"/>
  <c r="T1344" i="5"/>
  <c r="S1344" i="5"/>
  <c r="T1336" i="5"/>
  <c r="S1336" i="5"/>
  <c r="AB1336" i="5"/>
  <c r="T1328" i="5"/>
  <c r="AB1328" i="5"/>
  <c r="S1328" i="5"/>
  <c r="T1320" i="5"/>
  <c r="AB1320" i="5"/>
  <c r="S1320" i="5"/>
  <c r="T1312" i="5"/>
  <c r="S1312" i="5"/>
  <c r="AB1312" i="5"/>
  <c r="T1304" i="5"/>
  <c r="S1304" i="5"/>
  <c r="AB1304" i="5"/>
  <c r="T1296" i="5"/>
  <c r="AB1296" i="5"/>
  <c r="S1296" i="5"/>
  <c r="T1288" i="5"/>
  <c r="AB1288" i="5"/>
  <c r="S1288" i="5"/>
  <c r="T1280" i="5"/>
  <c r="AB1280" i="5"/>
  <c r="S1280" i="5"/>
  <c r="T1272" i="5"/>
  <c r="AB1272" i="5"/>
  <c r="S1272" i="5"/>
  <c r="T1264" i="5"/>
  <c r="AB1264" i="5"/>
  <c r="S1264" i="5"/>
  <c r="T1256" i="5"/>
  <c r="S1256" i="5"/>
  <c r="AB1256" i="5"/>
  <c r="T1248" i="5"/>
  <c r="AB1248" i="5"/>
  <c r="T1240" i="5"/>
  <c r="S1240" i="5"/>
  <c r="T1232" i="5"/>
  <c r="S1232" i="5"/>
  <c r="AB1232" i="5"/>
  <c r="T1216" i="5"/>
  <c r="AB1216" i="5"/>
  <c r="T1200" i="5"/>
  <c r="AB1200" i="5"/>
  <c r="T1184" i="5"/>
  <c r="AB1184" i="5"/>
  <c r="T1168" i="5"/>
  <c r="AB1168" i="5"/>
  <c r="S1168" i="5"/>
  <c r="T1152" i="5"/>
  <c r="S1152" i="5"/>
  <c r="AB1152" i="5"/>
  <c r="T1144" i="5"/>
  <c r="S1144" i="5"/>
  <c r="T1136" i="5"/>
  <c r="S1136" i="5"/>
  <c r="T1128" i="5"/>
  <c r="S1128" i="5"/>
  <c r="T1120" i="5"/>
  <c r="S1120" i="5"/>
  <c r="AB1120" i="5"/>
  <c r="T1112" i="5"/>
  <c r="S1112" i="5"/>
  <c r="T1104" i="5"/>
  <c r="S1104" i="5"/>
  <c r="AB1104" i="5"/>
  <c r="T1096" i="5"/>
  <c r="S1096" i="5"/>
  <c r="T1088" i="5"/>
  <c r="S1088" i="5"/>
  <c r="AB1088" i="5"/>
  <c r="T1080" i="5"/>
  <c r="S1080" i="5"/>
  <c r="T1072" i="5"/>
  <c r="S1072" i="5"/>
  <c r="AB1072" i="5"/>
  <c r="T1064" i="5"/>
  <c r="S1064" i="5"/>
  <c r="T1056" i="5"/>
  <c r="S1056" i="5"/>
  <c r="AB1056" i="5"/>
  <c r="T1048" i="5"/>
  <c r="S1048" i="5"/>
  <c r="T1040" i="5"/>
  <c r="S1040" i="5"/>
  <c r="AB1040" i="5"/>
  <c r="T1032" i="5"/>
  <c r="S1032" i="5"/>
  <c r="T1024" i="5"/>
  <c r="S1024" i="5"/>
  <c r="AB1024" i="5"/>
  <c r="T1016" i="5"/>
  <c r="S1016" i="5"/>
  <c r="T1008" i="5"/>
  <c r="S1008" i="5"/>
  <c r="AB1008" i="5"/>
  <c r="T1000" i="5"/>
  <c r="S1000" i="5"/>
  <c r="T992" i="5"/>
  <c r="S992" i="5"/>
  <c r="AB992" i="5"/>
  <c r="T984" i="5"/>
  <c r="S984" i="5"/>
  <c r="T976" i="5"/>
  <c r="S976" i="5"/>
  <c r="AB976" i="5"/>
  <c r="T968" i="5"/>
  <c r="AB968" i="5"/>
  <c r="T960" i="5"/>
  <c r="AB960" i="5"/>
  <c r="S960" i="5"/>
  <c r="T952" i="5"/>
  <c r="S952" i="5"/>
  <c r="AB952" i="5"/>
  <c r="T944" i="5"/>
  <c r="S944" i="5"/>
  <c r="AB944" i="5"/>
  <c r="T936" i="5"/>
  <c r="AB936" i="5"/>
  <c r="S936" i="5"/>
  <c r="T928" i="5"/>
  <c r="S928" i="5"/>
  <c r="AB928" i="5"/>
  <c r="T920" i="5"/>
  <c r="S920" i="5"/>
  <c r="AB920" i="5"/>
  <c r="T912" i="5"/>
  <c r="AB912" i="5"/>
  <c r="S912" i="5"/>
  <c r="T904" i="5"/>
  <c r="AB904" i="5"/>
  <c r="S904" i="5"/>
  <c r="T896" i="5"/>
  <c r="S896" i="5"/>
  <c r="AB896" i="5"/>
  <c r="T888" i="5"/>
  <c r="AB888" i="5"/>
  <c r="S888" i="5"/>
  <c r="T880" i="5"/>
  <c r="S880" i="5"/>
  <c r="AB880" i="5"/>
  <c r="T872" i="5"/>
  <c r="AB872" i="5"/>
  <c r="S872" i="5"/>
  <c r="T864" i="5"/>
  <c r="S864" i="5"/>
  <c r="AB864" i="5"/>
  <c r="T856" i="5"/>
  <c r="AB856" i="5"/>
  <c r="S856" i="5"/>
  <c r="T848" i="5"/>
  <c r="S848" i="5"/>
  <c r="AB848" i="5"/>
  <c r="T840" i="5"/>
  <c r="S840" i="5"/>
  <c r="AB840" i="5"/>
  <c r="T832" i="5"/>
  <c r="S832" i="5"/>
  <c r="AB832" i="5"/>
  <c r="T824" i="5"/>
  <c r="S824" i="5"/>
  <c r="AB824" i="5"/>
  <c r="T816" i="5"/>
  <c r="S816" i="5"/>
  <c r="AB816" i="5"/>
  <c r="T808" i="5"/>
  <c r="S808" i="5"/>
  <c r="AB808" i="5"/>
  <c r="T800" i="5"/>
  <c r="S800" i="5"/>
  <c r="AB800" i="5"/>
  <c r="T792" i="5"/>
  <c r="S792" i="5"/>
  <c r="AB792" i="5"/>
  <c r="T784" i="5"/>
  <c r="S784" i="5"/>
  <c r="AB784" i="5"/>
  <c r="T776" i="5"/>
  <c r="S776" i="5"/>
  <c r="AB776" i="5"/>
  <c r="T768" i="5"/>
  <c r="S768" i="5"/>
  <c r="AB768" i="5"/>
  <c r="T760" i="5"/>
  <c r="S760" i="5"/>
  <c r="AB760" i="5"/>
  <c r="T752" i="5"/>
  <c r="S752" i="5"/>
  <c r="AB752" i="5"/>
  <c r="T744" i="5"/>
  <c r="AB744" i="5"/>
  <c r="S744" i="5"/>
  <c r="T736" i="5"/>
  <c r="S736" i="5"/>
  <c r="AB736" i="5"/>
  <c r="T728" i="5"/>
  <c r="S728" i="5"/>
  <c r="AB728" i="5"/>
  <c r="T720" i="5"/>
  <c r="S720" i="5"/>
  <c r="AB720" i="5"/>
  <c r="T712" i="5"/>
  <c r="S712" i="5"/>
  <c r="AB712" i="5"/>
  <c r="T704" i="5"/>
  <c r="S704" i="5"/>
  <c r="AB704" i="5"/>
  <c r="T696" i="5"/>
  <c r="S696" i="5"/>
  <c r="AB696" i="5"/>
  <c r="T688" i="5"/>
  <c r="S688" i="5"/>
  <c r="AB688" i="5"/>
  <c r="T680" i="5"/>
  <c r="S680" i="5"/>
  <c r="AB680" i="5"/>
  <c r="T672" i="5"/>
  <c r="AB672" i="5"/>
  <c r="S672" i="5"/>
  <c r="T664" i="5"/>
  <c r="S664" i="5"/>
  <c r="AB664" i="5"/>
  <c r="T656" i="5"/>
  <c r="AB656" i="5"/>
  <c r="S656" i="5"/>
  <c r="T648" i="5"/>
  <c r="AB648" i="5"/>
  <c r="S648" i="5"/>
  <c r="T640" i="5"/>
  <c r="AB640" i="5"/>
  <c r="T632" i="5"/>
  <c r="S632" i="5"/>
  <c r="T624" i="5"/>
  <c r="S624" i="5"/>
  <c r="AB624" i="5"/>
  <c r="T616" i="5"/>
  <c r="AB616" i="5"/>
  <c r="S616" i="5"/>
  <c r="T608" i="5"/>
  <c r="AB608" i="5"/>
  <c r="T600" i="5"/>
  <c r="AB600" i="5"/>
  <c r="T592" i="5"/>
  <c r="AB592" i="5"/>
  <c r="T584" i="5"/>
  <c r="AB584" i="5"/>
  <c r="T576" i="5"/>
  <c r="AB576" i="5"/>
  <c r="T568" i="5"/>
  <c r="AB568" i="5"/>
  <c r="T560" i="5"/>
  <c r="AB560" i="5"/>
  <c r="T552" i="5"/>
  <c r="AB552" i="5"/>
  <c r="T544" i="5"/>
  <c r="AB544" i="5"/>
  <c r="T536" i="5"/>
  <c r="AB536" i="5"/>
  <c r="T528" i="5"/>
  <c r="AB528" i="5"/>
  <c r="T520" i="5"/>
  <c r="AB520" i="5"/>
  <c r="T512" i="5"/>
  <c r="AB512" i="5"/>
  <c r="T504" i="5"/>
  <c r="AB504" i="5"/>
  <c r="T496" i="5"/>
  <c r="AB496" i="5"/>
  <c r="T488" i="5"/>
  <c r="AB488" i="5"/>
  <c r="T480" i="5"/>
  <c r="AB480" i="5"/>
  <c r="T472" i="5"/>
  <c r="AB472" i="5"/>
  <c r="T464" i="5"/>
  <c r="AB464" i="5"/>
  <c r="T456" i="5"/>
  <c r="AB456" i="5"/>
  <c r="T448" i="5"/>
  <c r="AB448" i="5"/>
  <c r="T440" i="5"/>
  <c r="AB440" i="5"/>
  <c r="T432" i="5"/>
  <c r="AB432" i="5"/>
  <c r="T424" i="5"/>
  <c r="AB424" i="5"/>
  <c r="T416" i="5"/>
  <c r="AB416" i="5"/>
  <c r="T408" i="5"/>
  <c r="AB408" i="5"/>
  <c r="T400" i="5"/>
  <c r="AB400" i="5"/>
  <c r="T392" i="5"/>
  <c r="AB392" i="5"/>
  <c r="T384" i="5"/>
  <c r="AB384" i="5"/>
  <c r="T376" i="5"/>
  <c r="AB376" i="5"/>
  <c r="T368" i="5"/>
  <c r="AB368" i="5"/>
  <c r="T360" i="5"/>
  <c r="AB360" i="5"/>
  <c r="T352" i="5"/>
  <c r="AB352" i="5"/>
  <c r="AB2256" i="5"/>
  <c r="AB2272" i="5"/>
  <c r="AB2368" i="5"/>
  <c r="E2033" i="5"/>
  <c r="X2033" i="5" s="1"/>
  <c r="F2033" i="5"/>
  <c r="R2033" i="5"/>
  <c r="J2033" i="5"/>
  <c r="E1969" i="5"/>
  <c r="X1969" i="5" s="1"/>
  <c r="R1969" i="5"/>
  <c r="G1969" i="5"/>
  <c r="H1969" i="5"/>
  <c r="E784" i="5"/>
  <c r="X784" i="5" s="1"/>
  <c r="I784" i="5"/>
  <c r="G784" i="5"/>
  <c r="R784" i="5"/>
  <c r="F784" i="5"/>
  <c r="E1823" i="5"/>
  <c r="X1823" i="5" s="1"/>
  <c r="G1823" i="5"/>
  <c r="E1664" i="5"/>
  <c r="X1664" i="5" s="1"/>
  <c r="R1664" i="5"/>
  <c r="I2158" i="5"/>
  <c r="E2158" i="5"/>
  <c r="X2158" i="5" s="1"/>
  <c r="G2158" i="5"/>
  <c r="R2158" i="5"/>
  <c r="H2158" i="5"/>
  <c r="E2134" i="5"/>
  <c r="X2134" i="5" s="1"/>
  <c r="H2134" i="5"/>
  <c r="E2094" i="5"/>
  <c r="X2094" i="5" s="1"/>
  <c r="G2094" i="5"/>
  <c r="E2070" i="5"/>
  <c r="X2070" i="5" s="1"/>
  <c r="G2070" i="5"/>
  <c r="E2481" i="5"/>
  <c r="X2481" i="5" s="1"/>
  <c r="J2481" i="5"/>
  <c r="V2401" i="5"/>
  <c r="G2401" i="5" s="1"/>
  <c r="V2345" i="5"/>
  <c r="E2337" i="5"/>
  <c r="X2337" i="5" s="1"/>
  <c r="H2337" i="5"/>
  <c r="V2313" i="5"/>
  <c r="G2313" i="5" s="1"/>
  <c r="E2297" i="5"/>
  <c r="X2297" i="5" s="1"/>
  <c r="H2297" i="5"/>
  <c r="V2273" i="5"/>
  <c r="E2249" i="5"/>
  <c r="X2249" i="5" s="1"/>
  <c r="F2249" i="5"/>
  <c r="R2249" i="5"/>
  <c r="V2193" i="5"/>
  <c r="G2193" i="5" s="1"/>
  <c r="E2129" i="5"/>
  <c r="X2129" i="5" s="1"/>
  <c r="F2129" i="5"/>
  <c r="V2097" i="5"/>
  <c r="G2097" i="5" s="1"/>
  <c r="V2065" i="5"/>
  <c r="G2065" i="5" s="1"/>
  <c r="V2041" i="5"/>
  <c r="G2041" i="5" s="1"/>
  <c r="E2009" i="5"/>
  <c r="X2009" i="5" s="1"/>
  <c r="R2009" i="5"/>
  <c r="E2001" i="5"/>
  <c r="X2001" i="5" s="1"/>
  <c r="I2001" i="5"/>
  <c r="V1937" i="5"/>
  <c r="G1937" i="5" s="1"/>
  <c r="E1921" i="5"/>
  <c r="X1921" i="5" s="1"/>
  <c r="I1921" i="5"/>
  <c r="V1889" i="5"/>
  <c r="G1889" i="5" s="1"/>
  <c r="V1793" i="5"/>
  <c r="AB1793" i="5"/>
  <c r="V1753" i="5"/>
  <c r="G1753" i="5" s="1"/>
  <c r="V1705" i="5"/>
  <c r="G1705" i="5" s="1"/>
  <c r="E1689" i="5"/>
  <c r="X1689" i="5" s="1"/>
  <c r="I1689" i="5"/>
  <c r="V1681" i="5"/>
  <c r="G1681" i="5" s="1"/>
  <c r="V1665" i="5"/>
  <c r="G1665" i="5" s="1"/>
  <c r="V1649" i="5"/>
  <c r="G1649" i="5" s="1"/>
  <c r="AB1649" i="5"/>
  <c r="V1641" i="5"/>
  <c r="G1641" i="5" s="1"/>
  <c r="V1609" i="5"/>
  <c r="G1609" i="5" s="1"/>
  <c r="E1601" i="5"/>
  <c r="X1601" i="5" s="1"/>
  <c r="I1601" i="5"/>
  <c r="AB1593" i="5"/>
  <c r="V1593" i="5"/>
  <c r="J1593" i="5" s="1"/>
  <c r="V1585" i="5"/>
  <c r="G1585" i="5" s="1"/>
  <c r="V1569" i="5"/>
  <c r="G1569" i="5" s="1"/>
  <c r="V1521" i="5"/>
  <c r="G1521" i="5" s="1"/>
  <c r="V1505" i="5"/>
  <c r="G1505" i="5" s="1"/>
  <c r="E2494" i="5"/>
  <c r="G2494" i="5"/>
  <c r="E2423" i="5"/>
  <c r="X2423" i="5" s="1"/>
  <c r="G2423" i="5"/>
  <c r="E2150" i="5"/>
  <c r="X2150" i="5" s="1"/>
  <c r="R2150" i="5"/>
  <c r="E2416" i="5"/>
  <c r="X2416" i="5" s="1"/>
  <c r="G2416" i="5"/>
  <c r="E2303" i="5"/>
  <c r="X2303" i="5" s="1"/>
  <c r="G2303" i="5"/>
  <c r="E2279" i="5"/>
  <c r="X2279" i="5" s="1"/>
  <c r="G2279" i="5"/>
  <c r="E1102" i="5"/>
  <c r="X1102" i="5" s="1"/>
  <c r="G1102" i="5"/>
  <c r="E1040" i="5"/>
  <c r="X1040" i="5" s="1"/>
  <c r="G1040" i="5"/>
  <c r="G504" i="5"/>
  <c r="E504" i="5"/>
  <c r="X504" i="5" s="1"/>
  <c r="G1839" i="5"/>
  <c r="E2302" i="5"/>
  <c r="X2302" i="5" s="1"/>
  <c r="G2302" i="5"/>
  <c r="E1919" i="5"/>
  <c r="X1919" i="5" s="1"/>
  <c r="G1919" i="5"/>
  <c r="E1118" i="5"/>
  <c r="X1118" i="5" s="1"/>
  <c r="G1118" i="5"/>
  <c r="G2249" i="5"/>
  <c r="G2177" i="5"/>
  <c r="G936" i="5"/>
  <c r="E2007" i="5"/>
  <c r="X2007" i="5" s="1"/>
  <c r="G2007" i="5"/>
  <c r="E1983" i="5"/>
  <c r="X1983" i="5" s="1"/>
  <c r="G1983" i="5"/>
  <c r="G2369" i="5"/>
  <c r="G2452" i="5"/>
  <c r="G2072" i="5"/>
  <c r="G1926" i="5"/>
  <c r="G1630" i="5"/>
  <c r="R1504" i="5"/>
  <c r="G2276" i="5"/>
  <c r="G1902" i="5"/>
  <c r="G1489" i="5"/>
  <c r="G472" i="5"/>
  <c r="G2340" i="5"/>
  <c r="G2239" i="5"/>
  <c r="G1752" i="5"/>
  <c r="G1504" i="5"/>
  <c r="G1351" i="5"/>
  <c r="E2119" i="5"/>
  <c r="X2119" i="5" s="1"/>
  <c r="G2380" i="5"/>
  <c r="G1271" i="5"/>
  <c r="G1086" i="5"/>
  <c r="G678" i="5"/>
  <c r="E2350" i="5"/>
  <c r="X2350" i="5" s="1"/>
  <c r="J2350" i="5"/>
  <c r="F2350" i="5"/>
  <c r="I2350" i="5"/>
  <c r="G2350" i="5"/>
  <c r="E1727" i="5"/>
  <c r="X1727" i="5" s="1"/>
  <c r="G1727" i="5"/>
  <c r="E1670" i="5"/>
  <c r="X1670" i="5" s="1"/>
  <c r="G1670" i="5"/>
  <c r="E1648" i="5"/>
  <c r="X1648" i="5" s="1"/>
  <c r="J1648" i="5"/>
  <c r="I1648" i="5"/>
  <c r="H1648" i="5"/>
  <c r="F1648" i="5"/>
  <c r="E1624" i="5"/>
  <c r="X1624" i="5" s="1"/>
  <c r="G1624" i="5"/>
  <c r="E1542" i="5"/>
  <c r="X1542" i="5" s="1"/>
  <c r="R1542" i="5"/>
  <c r="J1542" i="5"/>
  <c r="I1542" i="5"/>
  <c r="H1542" i="5"/>
  <c r="G1542" i="5"/>
  <c r="E1519" i="5"/>
  <c r="X1519" i="5" s="1"/>
  <c r="I1519" i="5"/>
  <c r="J1519" i="5"/>
  <c r="F1519" i="5"/>
  <c r="R1519" i="5"/>
  <c r="E1502" i="5"/>
  <c r="X1502" i="5" s="1"/>
  <c r="H1502" i="5"/>
  <c r="R1502" i="5"/>
  <c r="F1502" i="5"/>
  <c r="F1423" i="5"/>
  <c r="E1407" i="5"/>
  <c r="X1407" i="5" s="1"/>
  <c r="G1407" i="5"/>
  <c r="E1367" i="5"/>
  <c r="X1367" i="5" s="1"/>
  <c r="G1367" i="5"/>
  <c r="R1367" i="5"/>
  <c r="J1367" i="5"/>
  <c r="E1327" i="5"/>
  <c r="X1327" i="5" s="1"/>
  <c r="G1327" i="5"/>
  <c r="E1225" i="5"/>
  <c r="X1225" i="5" s="1"/>
  <c r="H1225" i="5"/>
  <c r="J1225" i="5"/>
  <c r="R1225" i="5"/>
  <c r="I1225" i="5"/>
  <c r="E1198" i="5"/>
  <c r="X1198" i="5" s="1"/>
  <c r="F1198" i="5"/>
  <c r="G1198" i="5"/>
  <c r="H1311" i="5"/>
  <c r="H1670" i="5"/>
  <c r="I1327" i="5"/>
  <c r="H1727" i="5"/>
  <c r="I1564" i="5"/>
  <c r="I1215" i="5"/>
  <c r="I1711" i="5"/>
  <c r="H1582" i="5"/>
  <c r="I1158" i="5"/>
  <c r="H1519" i="5"/>
  <c r="E2479" i="5"/>
  <c r="X2479" i="5" s="1"/>
  <c r="G2479" i="5"/>
  <c r="V2435" i="5"/>
  <c r="E2435" i="5" s="1"/>
  <c r="X2435" i="5" s="1"/>
  <c r="E2391" i="5"/>
  <c r="X2391" i="5" s="1"/>
  <c r="G2391" i="5"/>
  <c r="E2368" i="5"/>
  <c r="X2368" i="5" s="1"/>
  <c r="G2368" i="5"/>
  <c r="E1871" i="5"/>
  <c r="X1871" i="5" s="1"/>
  <c r="I1871" i="5"/>
  <c r="H1871" i="5"/>
  <c r="F1871" i="5"/>
  <c r="F1815" i="5"/>
  <c r="H1815" i="5"/>
  <c r="J1774" i="5"/>
  <c r="I1774" i="5"/>
  <c r="H2350" i="5"/>
  <c r="E1936" i="5"/>
  <c r="X1936" i="5" s="1"/>
  <c r="G1936" i="5"/>
  <c r="E1918" i="5"/>
  <c r="X1918" i="5" s="1"/>
  <c r="G1918" i="5"/>
  <c r="E1894" i="5"/>
  <c r="X1894" i="5" s="1"/>
  <c r="I1894" i="5"/>
  <c r="H1894" i="5"/>
  <c r="R2350" i="5"/>
  <c r="J2023" i="5"/>
  <c r="I2023" i="5"/>
  <c r="E1958" i="5"/>
  <c r="X1958" i="5" s="1"/>
  <c r="G1958" i="5"/>
  <c r="R1727" i="5"/>
  <c r="J1287" i="5"/>
  <c r="I1407" i="5"/>
  <c r="J1174" i="5"/>
  <c r="R1582" i="5"/>
  <c r="I1624" i="5"/>
  <c r="F1687" i="5"/>
  <c r="H1198" i="5"/>
  <c r="F1158" i="5"/>
  <c r="H1479" i="5"/>
  <c r="R1479" i="5"/>
  <c r="F1225" i="5"/>
  <c r="H1367" i="5"/>
  <c r="R1446" i="5"/>
  <c r="I1502" i="5"/>
  <c r="E2199" i="5"/>
  <c r="X2199" i="5" s="1"/>
  <c r="H2199" i="5"/>
  <c r="J1407" i="5"/>
  <c r="R1174" i="5"/>
  <c r="F1582" i="5"/>
  <c r="J1624" i="5"/>
  <c r="F1311" i="5"/>
  <c r="J1670" i="5"/>
  <c r="J1327" i="5"/>
  <c r="H1287" i="5"/>
  <c r="R1215" i="5"/>
  <c r="R1407" i="5"/>
  <c r="F1174" i="5"/>
  <c r="R1624" i="5"/>
  <c r="I1687" i="5"/>
  <c r="R1198" i="5"/>
  <c r="F1479" i="5"/>
  <c r="F1542" i="5"/>
  <c r="I1367" i="5"/>
  <c r="F1446" i="5"/>
  <c r="J1502" i="5"/>
  <c r="E2310" i="5"/>
  <c r="X2310" i="5" s="1"/>
  <c r="G2310" i="5"/>
  <c r="F2310" i="5"/>
  <c r="E1948" i="5"/>
  <c r="X1948" i="5" s="1"/>
  <c r="R1948" i="5"/>
  <c r="E1884" i="5"/>
  <c r="X1884" i="5" s="1"/>
  <c r="R1884" i="5"/>
  <c r="I1884" i="5"/>
  <c r="F1327" i="5"/>
  <c r="R1287" i="5"/>
  <c r="H1687" i="5"/>
  <c r="I1198" i="5"/>
  <c r="J1311" i="5"/>
  <c r="R1670" i="5"/>
  <c r="R1327" i="5"/>
  <c r="I1287" i="5"/>
  <c r="J1215" i="5"/>
  <c r="F1711" i="5"/>
  <c r="F1407" i="5"/>
  <c r="J1687" i="5"/>
  <c r="J1198" i="5"/>
  <c r="I1446" i="5"/>
  <c r="G1174" i="5"/>
  <c r="E1103" i="5"/>
  <c r="X1103" i="5" s="1"/>
  <c r="G1103" i="5"/>
  <c r="H1103" i="5"/>
  <c r="F1103" i="5"/>
  <c r="J1103" i="5"/>
  <c r="E1046" i="5"/>
  <c r="X1046" i="5" s="1"/>
  <c r="H1046" i="5"/>
  <c r="E1023" i="5"/>
  <c r="X1023" i="5" s="1"/>
  <c r="R1023" i="5"/>
  <c r="J1023" i="5"/>
  <c r="I1023" i="5"/>
  <c r="H1023" i="5"/>
  <c r="F1023" i="5"/>
  <c r="F1006" i="5"/>
  <c r="I1006" i="5"/>
  <c r="E958" i="5"/>
  <c r="X958" i="5" s="1"/>
  <c r="G958" i="5"/>
  <c r="E920" i="5"/>
  <c r="X920" i="5" s="1"/>
  <c r="J920" i="5"/>
  <c r="R920" i="5"/>
  <c r="H920" i="5"/>
  <c r="F920" i="5"/>
  <c r="I920" i="5"/>
  <c r="I887" i="5"/>
  <c r="H887" i="5"/>
  <c r="F887" i="5"/>
  <c r="E806" i="5"/>
  <c r="X806" i="5" s="1"/>
  <c r="F806" i="5"/>
  <c r="R806" i="5"/>
  <c r="E785" i="5"/>
  <c r="X785" i="5" s="1"/>
  <c r="H785" i="5"/>
  <c r="R785" i="5"/>
  <c r="F785" i="5"/>
  <c r="J785" i="5"/>
  <c r="I785" i="5"/>
  <c r="J751" i="5"/>
  <c r="I751" i="5"/>
  <c r="H751" i="5"/>
  <c r="R751" i="5"/>
  <c r="F751" i="5"/>
  <c r="E735" i="5"/>
  <c r="X735" i="5" s="1"/>
  <c r="J735" i="5"/>
  <c r="I735" i="5"/>
  <c r="G735" i="5"/>
  <c r="F735" i="5"/>
  <c r="E694" i="5"/>
  <c r="X694" i="5" s="1"/>
  <c r="G694" i="5"/>
  <c r="I694" i="5"/>
  <c r="J694" i="5"/>
  <c r="F694" i="5"/>
  <c r="H694" i="5"/>
  <c r="R622" i="5"/>
  <c r="H622" i="5"/>
  <c r="J622" i="5"/>
  <c r="F622" i="5"/>
  <c r="E599" i="5"/>
  <c r="X599" i="5" s="1"/>
  <c r="G599" i="5"/>
  <c r="E577" i="5"/>
  <c r="X577" i="5" s="1"/>
  <c r="G577" i="5"/>
  <c r="E560" i="5"/>
  <c r="X560" i="5" s="1"/>
  <c r="J560" i="5"/>
  <c r="H560" i="5"/>
  <c r="F560" i="5"/>
  <c r="E543" i="5"/>
  <c r="X543" i="5" s="1"/>
  <c r="I543" i="5"/>
  <c r="G543" i="5"/>
  <c r="J543" i="5"/>
  <c r="H543" i="5"/>
  <c r="F543" i="5"/>
  <c r="I471" i="5"/>
  <c r="E422" i="5"/>
  <c r="X422" i="5" s="1"/>
  <c r="G422" i="5"/>
  <c r="H400" i="5"/>
  <c r="F400" i="5"/>
  <c r="I400" i="5"/>
  <c r="I351" i="5"/>
  <c r="F351" i="5"/>
  <c r="V2483" i="5"/>
  <c r="G2483" i="5" s="1"/>
  <c r="AB2483" i="5"/>
  <c r="V2475" i="5"/>
  <c r="G2475" i="5" s="1"/>
  <c r="V2459" i="5"/>
  <c r="G2459" i="5" s="1"/>
  <c r="E2451" i="5"/>
  <c r="X2451" i="5" s="1"/>
  <c r="F2451" i="5"/>
  <c r="V2443" i="5"/>
  <c r="V2411" i="5"/>
  <c r="G2411" i="5" s="1"/>
  <c r="V2403" i="5"/>
  <c r="G2403" i="5" s="1"/>
  <c r="AB2403" i="5"/>
  <c r="V2395" i="5"/>
  <c r="G2395" i="5" s="1"/>
  <c r="AB2395" i="5"/>
  <c r="V2379" i="5"/>
  <c r="G2379" i="5" s="1"/>
  <c r="AB2379" i="5"/>
  <c r="V2371" i="5"/>
  <c r="AB2371" i="5"/>
  <c r="V2363" i="5"/>
  <c r="G2363" i="5" s="1"/>
  <c r="AB2363" i="5"/>
  <c r="V2355" i="5"/>
  <c r="G2355" i="5" s="1"/>
  <c r="AB2355" i="5"/>
  <c r="AB2339" i="5"/>
  <c r="V2339" i="5"/>
  <c r="V2331" i="5"/>
  <c r="G2331" i="5" s="1"/>
  <c r="V2315" i="5"/>
  <c r="G2315" i="5" s="1"/>
  <c r="V2307" i="5"/>
  <c r="G2307" i="5" s="1"/>
  <c r="G2299" i="5"/>
  <c r="H2299" i="5"/>
  <c r="V2291" i="5"/>
  <c r="G2291" i="5" s="1"/>
  <c r="V2283" i="5"/>
  <c r="E2283" i="5" s="1"/>
  <c r="X2283" i="5" s="1"/>
  <c r="AB2283" i="5"/>
  <c r="V2275" i="5"/>
  <c r="AB2275" i="5"/>
  <c r="V2267" i="5"/>
  <c r="G2267" i="5" s="1"/>
  <c r="V2259" i="5"/>
  <c r="G2259" i="5" s="1"/>
  <c r="V2251" i="5"/>
  <c r="G2251" i="5" s="1"/>
  <c r="V2227" i="5"/>
  <c r="G2227" i="5" s="1"/>
  <c r="V2195" i="5"/>
  <c r="G2195" i="5" s="1"/>
  <c r="V2187" i="5"/>
  <c r="G2187" i="5" s="1"/>
  <c r="AB2187" i="5"/>
  <c r="V2171" i="5"/>
  <c r="G2171" i="5" s="1"/>
  <c r="V2155" i="5"/>
  <c r="G2155" i="5" s="1"/>
  <c r="AB2155" i="5"/>
  <c r="V2131" i="5"/>
  <c r="G2131" i="5" s="1"/>
  <c r="V2123" i="5"/>
  <c r="G2123" i="5" s="1"/>
  <c r="V2107" i="5"/>
  <c r="G2107" i="5" s="1"/>
  <c r="V2099" i="5"/>
  <c r="AB2099" i="5"/>
  <c r="V2091" i="5"/>
  <c r="G2091" i="5" s="1"/>
  <c r="E2083" i="5"/>
  <c r="X2083" i="5" s="1"/>
  <c r="I2083" i="5"/>
  <c r="H2083" i="5"/>
  <c r="V2075" i="5"/>
  <c r="G2075" i="5" s="1"/>
  <c r="V2067" i="5"/>
  <c r="G2067" i="5" s="1"/>
  <c r="V2051" i="5"/>
  <c r="G2175" i="5"/>
  <c r="G1728" i="5"/>
  <c r="G1326" i="5"/>
  <c r="G1171" i="5"/>
  <c r="G919" i="5"/>
  <c r="G886" i="5"/>
  <c r="R2223" i="5"/>
  <c r="G2472" i="5"/>
  <c r="G2392" i="5"/>
  <c r="G2174" i="5"/>
  <c r="G2000" i="5"/>
  <c r="G1606" i="5"/>
  <c r="G1513" i="5"/>
  <c r="G983" i="5"/>
  <c r="G848" i="5"/>
  <c r="G750" i="5"/>
  <c r="G582" i="5"/>
  <c r="G1840" i="5"/>
  <c r="G1072" i="5"/>
  <c r="G1056" i="5"/>
  <c r="H1119" i="5"/>
  <c r="I1503" i="5"/>
  <c r="G2468" i="5"/>
  <c r="G2410" i="5"/>
  <c r="G2311" i="5"/>
  <c r="G2268" i="5"/>
  <c r="G2134" i="5"/>
  <c r="G2092" i="5"/>
  <c r="G2055" i="5"/>
  <c r="G1942" i="5"/>
  <c r="G1751" i="5"/>
  <c r="G1359" i="5"/>
  <c r="G1247" i="5"/>
  <c r="G846" i="5"/>
  <c r="F2081" i="5"/>
  <c r="I1847" i="5"/>
  <c r="H1406" i="5"/>
  <c r="F1119" i="5"/>
  <c r="F1406" i="5"/>
  <c r="I1214" i="5"/>
  <c r="J504" i="5"/>
  <c r="H1142" i="5"/>
  <c r="I1447" i="5"/>
  <c r="I1895" i="5"/>
  <c r="G2484" i="5"/>
  <c r="G2444" i="5"/>
  <c r="G2388" i="5"/>
  <c r="G2324" i="5"/>
  <c r="G2290" i="5"/>
  <c r="G2204" i="5"/>
  <c r="G2132" i="5"/>
  <c r="G1998" i="5"/>
  <c r="G1911" i="5"/>
  <c r="G1798" i="5"/>
  <c r="G1654" i="5"/>
  <c r="G1406" i="5"/>
  <c r="G968" i="5"/>
  <c r="G822" i="5"/>
  <c r="G544" i="5"/>
  <c r="G448" i="5"/>
  <c r="G367" i="5"/>
  <c r="E1126" i="5"/>
  <c r="X1126" i="5" s="1"/>
  <c r="J1953" i="5"/>
  <c r="I1406" i="5"/>
  <c r="R1406" i="5"/>
  <c r="H368" i="5"/>
  <c r="J846" i="5"/>
  <c r="H1312" i="5"/>
  <c r="I2000" i="5"/>
  <c r="F2380" i="5"/>
  <c r="F2450" i="5"/>
  <c r="G2420" i="5"/>
  <c r="G2386" i="5"/>
  <c r="G2343" i="5"/>
  <c r="G2322" i="5"/>
  <c r="G2284" i="5"/>
  <c r="G1704" i="5"/>
  <c r="G1671" i="5"/>
  <c r="G1119" i="5"/>
  <c r="G1104" i="5"/>
  <c r="G1059" i="5"/>
  <c r="R2464" i="5"/>
  <c r="J2464" i="5"/>
  <c r="J2255" i="5"/>
  <c r="I2358" i="5"/>
  <c r="R1886" i="5"/>
  <c r="I2096" i="5"/>
  <c r="H1886" i="5"/>
  <c r="R1928" i="5"/>
  <c r="R1863" i="5"/>
  <c r="I1475" i="5"/>
  <c r="R1475" i="5"/>
  <c r="F1168" i="5"/>
  <c r="I1280" i="5"/>
  <c r="R1022" i="5"/>
  <c r="I1001" i="5"/>
  <c r="J598" i="5"/>
  <c r="R711" i="5"/>
  <c r="H711" i="5"/>
  <c r="H598" i="5"/>
  <c r="H520" i="5"/>
  <c r="I1928" i="5"/>
  <c r="H1022" i="5"/>
  <c r="G2367" i="5"/>
  <c r="G2086" i="5"/>
  <c r="G1294" i="5"/>
  <c r="G1065" i="5"/>
  <c r="E2398" i="5"/>
  <c r="X2398" i="5" s="1"/>
  <c r="E2318" i="5"/>
  <c r="X2318" i="5" s="1"/>
  <c r="G2318" i="5"/>
  <c r="E1551" i="5"/>
  <c r="X1551" i="5" s="1"/>
  <c r="G1551" i="5"/>
  <c r="E1223" i="5"/>
  <c r="X1223" i="5" s="1"/>
  <c r="G1223" i="5"/>
  <c r="E1207" i="5"/>
  <c r="X1207" i="5" s="1"/>
  <c r="G1207" i="5"/>
  <c r="E951" i="5"/>
  <c r="X951" i="5" s="1"/>
  <c r="G951" i="5"/>
  <c r="E558" i="5"/>
  <c r="X558" i="5" s="1"/>
  <c r="G558" i="5"/>
  <c r="R2358" i="5"/>
  <c r="J2096" i="5"/>
  <c r="H1991" i="5"/>
  <c r="F1439" i="5"/>
  <c r="F1475" i="5"/>
  <c r="I1079" i="5"/>
  <c r="H1168" i="5"/>
  <c r="J1280" i="5"/>
  <c r="J1001" i="5"/>
  <c r="F711" i="5"/>
  <c r="H672" i="5"/>
  <c r="H1062" i="5"/>
  <c r="G1462" i="5"/>
  <c r="G520" i="5"/>
  <c r="E2438" i="5"/>
  <c r="X2438" i="5" s="1"/>
  <c r="G2438" i="5"/>
  <c r="E2111" i="5"/>
  <c r="X2111" i="5" s="1"/>
  <c r="G2111" i="5"/>
  <c r="E999" i="5"/>
  <c r="X999" i="5" s="1"/>
  <c r="G999" i="5"/>
  <c r="G1664" i="5"/>
  <c r="E1536" i="5"/>
  <c r="X1536" i="5" s="1"/>
  <c r="G1536" i="5"/>
  <c r="G1192" i="5"/>
  <c r="E1128" i="5"/>
  <c r="X1128" i="5" s="1"/>
  <c r="G832" i="5"/>
  <c r="G776" i="5"/>
  <c r="E776" i="5"/>
  <c r="X776" i="5" s="1"/>
  <c r="G616" i="5"/>
  <c r="E616" i="5"/>
  <c r="X616" i="5" s="1"/>
  <c r="R886" i="5"/>
  <c r="R1382" i="5"/>
  <c r="H2278" i="5"/>
  <c r="F2336" i="5"/>
  <c r="F900" i="5"/>
  <c r="H2115" i="5"/>
  <c r="J1079" i="5"/>
  <c r="F1382" i="5"/>
  <c r="I2278" i="5"/>
  <c r="J1662" i="5"/>
  <c r="R2214" i="5"/>
  <c r="I900" i="5"/>
  <c r="R2054" i="5"/>
  <c r="R2078" i="5"/>
  <c r="I2115" i="5"/>
  <c r="R2319" i="5"/>
  <c r="F2232" i="5"/>
  <c r="J672" i="5"/>
  <c r="J2278" i="5"/>
  <c r="F1662" i="5"/>
  <c r="F2214" i="5"/>
  <c r="R900" i="5"/>
  <c r="F1323" i="5"/>
  <c r="F2054" i="5"/>
  <c r="F2078" i="5"/>
  <c r="J2115" i="5"/>
  <c r="H2319" i="5"/>
  <c r="R2446" i="5"/>
  <c r="H2232" i="5"/>
  <c r="R672" i="5"/>
  <c r="J1304" i="5"/>
  <c r="J1494" i="5"/>
  <c r="H2358" i="5"/>
  <c r="R2096" i="5"/>
  <c r="I1991" i="5"/>
  <c r="J1439" i="5"/>
  <c r="F1462" i="5"/>
  <c r="R1168" i="5"/>
  <c r="I1062" i="5"/>
  <c r="R1280" i="5"/>
  <c r="I711" i="5"/>
  <c r="F1534" i="5"/>
  <c r="F1991" i="5"/>
  <c r="F2128" i="5"/>
  <c r="G2498" i="5"/>
  <c r="G1750" i="5"/>
  <c r="G1519" i="5"/>
  <c r="G1502" i="5"/>
  <c r="G1447" i="5"/>
  <c r="G1312" i="5"/>
  <c r="G598" i="5"/>
  <c r="E1879" i="5"/>
  <c r="X1879" i="5" s="1"/>
  <c r="G1879" i="5"/>
  <c r="E1567" i="5"/>
  <c r="X1567" i="5" s="1"/>
  <c r="G1567" i="5"/>
  <c r="E1334" i="5"/>
  <c r="X1334" i="5" s="1"/>
  <c r="G1334" i="5"/>
  <c r="F2498" i="5"/>
  <c r="F2255" i="5"/>
  <c r="J2358" i="5"/>
  <c r="H2128" i="5"/>
  <c r="J1991" i="5"/>
  <c r="H1785" i="5"/>
  <c r="J1721" i="5"/>
  <c r="F1640" i="5"/>
  <c r="R1462" i="5"/>
  <c r="R1152" i="5"/>
  <c r="I1168" i="5"/>
  <c r="J1062" i="5"/>
  <c r="R2232" i="5"/>
  <c r="R1534" i="5"/>
  <c r="F598" i="5"/>
  <c r="H1152" i="5"/>
  <c r="G2096" i="5"/>
  <c r="G1815" i="5"/>
  <c r="E2286" i="5"/>
  <c r="X2286" i="5" s="1"/>
  <c r="E1143" i="5"/>
  <c r="X1143" i="5" s="1"/>
  <c r="G1143" i="5"/>
  <c r="E928" i="5"/>
  <c r="X928" i="5" s="1"/>
  <c r="G928" i="5"/>
  <c r="E774" i="5"/>
  <c r="X774" i="5" s="1"/>
  <c r="G774" i="5"/>
  <c r="G2382" i="5"/>
  <c r="E2382" i="5"/>
  <c r="X2382" i="5" s="1"/>
  <c r="E711" i="5"/>
  <c r="X711" i="5" s="1"/>
  <c r="G711" i="5"/>
  <c r="I1263" i="5"/>
  <c r="R1662" i="5"/>
  <c r="J2214" i="5"/>
  <c r="J2078" i="5"/>
  <c r="F886" i="5"/>
  <c r="H1662" i="5"/>
  <c r="F1904" i="5"/>
  <c r="H823" i="5"/>
  <c r="I2446" i="5"/>
  <c r="H1494" i="5"/>
  <c r="H1382" i="5"/>
  <c r="F1263" i="5"/>
  <c r="J2296" i="5"/>
  <c r="I1662" i="5"/>
  <c r="H1904" i="5"/>
  <c r="R823" i="5"/>
  <c r="R1323" i="5"/>
  <c r="I2319" i="5"/>
  <c r="J2446" i="5"/>
  <c r="R1494" i="5"/>
  <c r="I1494" i="5"/>
  <c r="H2464" i="5"/>
  <c r="F2464" i="5"/>
  <c r="R2498" i="5"/>
  <c r="I2128" i="5"/>
  <c r="J1886" i="5"/>
  <c r="F1886" i="5"/>
  <c r="R1721" i="5"/>
  <c r="H1640" i="5"/>
  <c r="H1534" i="5"/>
  <c r="I1462" i="5"/>
  <c r="J1168" i="5"/>
  <c r="R1062" i="5"/>
  <c r="R598" i="5"/>
  <c r="J1152" i="5"/>
  <c r="G2358" i="5"/>
  <c r="G2078" i="5"/>
  <c r="E2390" i="5"/>
  <c r="X2390" i="5" s="1"/>
  <c r="G2390" i="5"/>
  <c r="E2062" i="5"/>
  <c r="X2062" i="5" s="1"/>
  <c r="G2062" i="5"/>
  <c r="E2023" i="5"/>
  <c r="X2023" i="5" s="1"/>
  <c r="G2023" i="5"/>
  <c r="E1774" i="5"/>
  <c r="X1774" i="5" s="1"/>
  <c r="G1774" i="5"/>
  <c r="G1328" i="5"/>
  <c r="E1328" i="5"/>
  <c r="X1328" i="5" s="1"/>
  <c r="E473" i="5"/>
  <c r="X473" i="5" s="1"/>
  <c r="G473" i="5"/>
  <c r="E1991" i="5"/>
  <c r="X1991" i="5" s="1"/>
  <c r="G1991" i="5"/>
  <c r="E1593" i="5"/>
  <c r="X1593" i="5" s="1"/>
  <c r="G1593" i="5"/>
  <c r="H1593" i="5"/>
  <c r="F2296" i="5"/>
  <c r="J1323" i="5"/>
  <c r="J2319" i="5"/>
  <c r="I2232" i="5"/>
  <c r="H886" i="5"/>
  <c r="J1263" i="5"/>
  <c r="I1904" i="5"/>
  <c r="F823" i="5"/>
  <c r="F2319" i="5"/>
  <c r="H2446" i="5"/>
  <c r="F1304" i="5"/>
  <c r="R1593" i="5"/>
  <c r="F2382" i="5"/>
  <c r="H2498" i="5"/>
  <c r="J2128" i="5"/>
  <c r="I1886" i="5"/>
  <c r="H1863" i="5"/>
  <c r="J1785" i="5"/>
  <c r="F1593" i="5"/>
  <c r="I1640" i="5"/>
  <c r="I1534" i="5"/>
  <c r="F1152" i="5"/>
  <c r="J1462" i="5"/>
  <c r="I2382" i="5"/>
  <c r="F1721" i="5"/>
  <c r="J2286" i="5"/>
  <c r="G2278" i="5"/>
  <c r="G2263" i="5"/>
  <c r="G2222" i="5"/>
  <c r="G1886" i="5"/>
  <c r="G1304" i="5"/>
  <c r="G1263" i="5"/>
  <c r="G1199" i="5"/>
  <c r="G1022" i="5"/>
  <c r="E1686" i="5"/>
  <c r="X1686" i="5" s="1"/>
  <c r="G1686" i="5"/>
  <c r="E1047" i="5"/>
  <c r="X1047" i="5" s="1"/>
  <c r="G1047" i="5"/>
  <c r="E807" i="5"/>
  <c r="X807" i="5" s="1"/>
  <c r="G807" i="5"/>
  <c r="I2498" i="5"/>
  <c r="H2255" i="5"/>
  <c r="R2128" i="5"/>
  <c r="F2096" i="5"/>
  <c r="I1863" i="5"/>
  <c r="J1640" i="5"/>
  <c r="J1534" i="5"/>
  <c r="F1062" i="5"/>
  <c r="I1022" i="5"/>
  <c r="R1001" i="5"/>
  <c r="I598" i="5"/>
  <c r="F520" i="5"/>
  <c r="J2382" i="5"/>
  <c r="H1721" i="5"/>
  <c r="R520" i="5"/>
  <c r="H1280" i="5"/>
  <c r="G2446" i="5"/>
  <c r="G1582" i="5"/>
  <c r="G1168" i="5"/>
  <c r="G526" i="5"/>
  <c r="E2447" i="5"/>
  <c r="X2447" i="5" s="1"/>
  <c r="I2447" i="5"/>
  <c r="E1495" i="5"/>
  <c r="X1495" i="5" s="1"/>
  <c r="G1495" i="5"/>
  <c r="E1286" i="5"/>
  <c r="X1286" i="5" s="1"/>
  <c r="G1286" i="5"/>
  <c r="E1062" i="5"/>
  <c r="X1062" i="5" s="1"/>
  <c r="E440" i="5"/>
  <c r="X440" i="5" s="1"/>
  <c r="G792" i="5"/>
  <c r="G656" i="5"/>
  <c r="G640" i="5"/>
  <c r="G592" i="5"/>
  <c r="G560" i="5"/>
  <c r="V2288" i="5"/>
  <c r="G2288" i="5" s="1"/>
  <c r="V864" i="5"/>
  <c r="G864" i="5" s="1"/>
  <c r="G2491" i="5"/>
  <c r="G2451" i="5"/>
  <c r="G2419" i="5"/>
  <c r="G2404" i="5"/>
  <c r="G2354" i="5"/>
  <c r="G1807" i="5"/>
  <c r="G1046" i="5"/>
  <c r="G959" i="5"/>
  <c r="G927" i="5"/>
  <c r="G878" i="5"/>
  <c r="G806" i="5"/>
  <c r="G654" i="5"/>
  <c r="G591" i="5"/>
  <c r="E1950" i="5"/>
  <c r="X1950" i="5" s="1"/>
  <c r="G1950" i="5"/>
  <c r="E1246" i="5"/>
  <c r="X1246" i="5" s="1"/>
  <c r="R1246" i="5"/>
  <c r="I1246" i="5"/>
  <c r="G1246" i="5"/>
  <c r="E1230" i="5"/>
  <c r="X1230" i="5" s="1"/>
  <c r="H1230" i="5"/>
  <c r="R1230" i="5"/>
  <c r="I1230" i="5"/>
  <c r="J1230" i="5"/>
  <c r="E1217" i="5"/>
  <c r="X1217" i="5" s="1"/>
  <c r="F1217" i="5"/>
  <c r="J1217" i="5"/>
  <c r="E1200" i="5"/>
  <c r="X1200" i="5" s="1"/>
  <c r="G1200" i="5"/>
  <c r="J1200" i="5"/>
  <c r="I1200" i="5"/>
  <c r="R1200" i="5"/>
  <c r="E1182" i="5"/>
  <c r="X1182" i="5" s="1"/>
  <c r="F1182" i="5"/>
  <c r="G1182" i="5"/>
  <c r="R1182" i="5"/>
  <c r="E1127" i="5"/>
  <c r="X1127" i="5" s="1"/>
  <c r="H1127" i="5"/>
  <c r="J1127" i="5"/>
  <c r="F1127" i="5"/>
  <c r="G1127" i="5"/>
  <c r="E358" i="5"/>
  <c r="X358" i="5" s="1"/>
  <c r="G358" i="5"/>
  <c r="F1230" i="5"/>
  <c r="E2496" i="5"/>
  <c r="G2496" i="5"/>
  <c r="E2478" i="5"/>
  <c r="X2478" i="5" s="1"/>
  <c r="G2478" i="5"/>
  <c r="E1982" i="5"/>
  <c r="X1982" i="5" s="1"/>
  <c r="G1982" i="5"/>
  <c r="E1966" i="5"/>
  <c r="X1966" i="5" s="1"/>
  <c r="G1966" i="5"/>
  <c r="E1511" i="5"/>
  <c r="X1511" i="5" s="1"/>
  <c r="I1511" i="5"/>
  <c r="H1511" i="5"/>
  <c r="E1478" i="5"/>
  <c r="X1478" i="5" s="1"/>
  <c r="R1478" i="5"/>
  <c r="H1478" i="5"/>
  <c r="E1446" i="5"/>
  <c r="X1446" i="5" s="1"/>
  <c r="G1446" i="5"/>
  <c r="E1408" i="5"/>
  <c r="X1408" i="5" s="1"/>
  <c r="G1408" i="5"/>
  <c r="R1408" i="5"/>
  <c r="J1408" i="5"/>
  <c r="E1390" i="5"/>
  <c r="X1390" i="5" s="1"/>
  <c r="G1390" i="5"/>
  <c r="E1372" i="5"/>
  <c r="X1372" i="5" s="1"/>
  <c r="I1372" i="5"/>
  <c r="H1372" i="5"/>
  <c r="G1372" i="5"/>
  <c r="F1372" i="5"/>
  <c r="E1335" i="5"/>
  <c r="X1335" i="5" s="1"/>
  <c r="G1335" i="5"/>
  <c r="E416" i="5"/>
  <c r="X416" i="5" s="1"/>
  <c r="H416" i="5"/>
  <c r="F416" i="5"/>
  <c r="G416" i="5"/>
  <c r="E399" i="5"/>
  <c r="X399" i="5" s="1"/>
  <c r="H399" i="5"/>
  <c r="G399" i="5"/>
  <c r="F399" i="5"/>
  <c r="I399" i="5"/>
  <c r="E384" i="5"/>
  <c r="X384" i="5" s="1"/>
  <c r="G384" i="5"/>
  <c r="E1999" i="5"/>
  <c r="X1999" i="5" s="1"/>
  <c r="F1999" i="5"/>
  <c r="E1583" i="5"/>
  <c r="X1583" i="5" s="1"/>
  <c r="G1583" i="5"/>
  <c r="E1566" i="5"/>
  <c r="X1566" i="5" s="1"/>
  <c r="G1566" i="5"/>
  <c r="H624" i="5"/>
  <c r="F624" i="5"/>
  <c r="R624" i="5"/>
  <c r="J624" i="5"/>
  <c r="E608" i="5"/>
  <c r="X608" i="5" s="1"/>
  <c r="G608" i="5"/>
  <c r="G576" i="5"/>
  <c r="I576" i="5"/>
  <c r="R559" i="5"/>
  <c r="I559" i="5"/>
  <c r="E542" i="5"/>
  <c r="X542" i="5" s="1"/>
  <c r="G542" i="5"/>
  <c r="E521" i="5"/>
  <c r="X521" i="5" s="1"/>
  <c r="E494" i="5"/>
  <c r="X494" i="5" s="1"/>
  <c r="F494" i="5"/>
  <c r="G494" i="5"/>
  <c r="E2499" i="5"/>
  <c r="H2499" i="5"/>
  <c r="G2499" i="5"/>
  <c r="R358" i="5"/>
  <c r="J1950" i="5"/>
  <c r="R1950" i="5"/>
  <c r="J1182" i="5"/>
  <c r="H1182" i="5"/>
  <c r="I1182" i="5"/>
  <c r="E2110" i="5"/>
  <c r="X2110" i="5" s="1"/>
  <c r="G2110" i="5"/>
  <c r="E2088" i="5"/>
  <c r="X2088" i="5" s="1"/>
  <c r="G2088" i="5"/>
  <c r="E2054" i="5"/>
  <c r="X2054" i="5" s="1"/>
  <c r="G2054" i="5"/>
  <c r="E2016" i="5"/>
  <c r="X2016" i="5" s="1"/>
  <c r="R2016" i="5"/>
  <c r="G2016" i="5"/>
  <c r="E1696" i="5"/>
  <c r="X1696" i="5" s="1"/>
  <c r="G1696" i="5"/>
  <c r="E767" i="5"/>
  <c r="X767" i="5" s="1"/>
  <c r="G767" i="5"/>
  <c r="F736" i="5"/>
  <c r="H736" i="5"/>
  <c r="J736" i="5"/>
  <c r="I736" i="5"/>
  <c r="E720" i="5"/>
  <c r="X720" i="5" s="1"/>
  <c r="G720" i="5"/>
  <c r="F720" i="5"/>
  <c r="R704" i="5"/>
  <c r="H704" i="5"/>
  <c r="F704" i="5"/>
  <c r="E672" i="5"/>
  <c r="X672" i="5" s="1"/>
  <c r="G672" i="5"/>
  <c r="E655" i="5"/>
  <c r="X655" i="5" s="1"/>
  <c r="G655" i="5"/>
  <c r="J1246" i="5"/>
  <c r="I1127" i="5"/>
  <c r="E2238" i="5"/>
  <c r="X2238" i="5" s="1"/>
  <c r="G2238" i="5"/>
  <c r="E2215" i="5"/>
  <c r="X2215" i="5" s="1"/>
  <c r="R2215" i="5"/>
  <c r="G2215" i="5"/>
  <c r="E2142" i="5"/>
  <c r="X2142" i="5" s="1"/>
  <c r="R2142" i="5"/>
  <c r="E1718" i="5"/>
  <c r="X1718" i="5" s="1"/>
  <c r="G1718" i="5"/>
  <c r="R798" i="5"/>
  <c r="J798" i="5"/>
  <c r="H798" i="5"/>
  <c r="I798" i="5"/>
  <c r="F798" i="5"/>
  <c r="F782" i="5"/>
  <c r="J782" i="5"/>
  <c r="H782" i="5"/>
  <c r="E2497" i="5"/>
  <c r="G2497" i="5"/>
  <c r="F1950" i="5"/>
  <c r="H1950" i="5"/>
  <c r="H1217" i="5"/>
  <c r="F1200" i="5"/>
  <c r="E2294" i="5"/>
  <c r="X2294" i="5" s="1"/>
  <c r="I2294" i="5"/>
  <c r="G2294" i="5"/>
  <c r="E2272" i="5"/>
  <c r="X2272" i="5" s="1"/>
  <c r="G2272" i="5"/>
  <c r="E1806" i="5"/>
  <c r="X1806" i="5" s="1"/>
  <c r="G1806" i="5"/>
  <c r="E1785" i="5"/>
  <c r="X1785" i="5" s="1"/>
  <c r="J358" i="5"/>
  <c r="I1950" i="5"/>
  <c r="F1246" i="5"/>
  <c r="I1217" i="5"/>
  <c r="H1200" i="5"/>
  <c r="E2383" i="5"/>
  <c r="X2383" i="5" s="1"/>
  <c r="G2383" i="5"/>
  <c r="E2366" i="5"/>
  <c r="X2366" i="5" s="1"/>
  <c r="G2366" i="5"/>
  <c r="F2366" i="5"/>
  <c r="E2344" i="5"/>
  <c r="X2344" i="5" s="1"/>
  <c r="G2344" i="5"/>
  <c r="E1015" i="5"/>
  <c r="X1015" i="5" s="1"/>
  <c r="G1015" i="5"/>
  <c r="E982" i="5"/>
  <c r="X982" i="5" s="1"/>
  <c r="G982" i="5"/>
  <c r="E967" i="5"/>
  <c r="X967" i="5" s="1"/>
  <c r="H967" i="5"/>
  <c r="G967" i="5"/>
  <c r="E912" i="5"/>
  <c r="X912" i="5" s="1"/>
  <c r="G912" i="5"/>
  <c r="E899" i="5"/>
  <c r="X899" i="5" s="1"/>
  <c r="I899" i="5"/>
  <c r="F899" i="5"/>
  <c r="H899" i="5"/>
  <c r="G899" i="5"/>
  <c r="J899" i="5"/>
  <c r="E847" i="5"/>
  <c r="X847" i="5" s="1"/>
  <c r="G847" i="5"/>
  <c r="E825" i="5"/>
  <c r="X825" i="5" s="1"/>
  <c r="H825" i="5"/>
  <c r="F825" i="5"/>
  <c r="J825" i="5"/>
  <c r="R825" i="5"/>
  <c r="H1246" i="5"/>
  <c r="R1217" i="5"/>
  <c r="E2462" i="5"/>
  <c r="X2462" i="5" s="1"/>
  <c r="G2462" i="5"/>
  <c r="E2439" i="5"/>
  <c r="X2439" i="5" s="1"/>
  <c r="G2439" i="5"/>
  <c r="E2399" i="5"/>
  <c r="X2399" i="5" s="1"/>
  <c r="G2399" i="5"/>
  <c r="E1934" i="5"/>
  <c r="X1934" i="5" s="1"/>
  <c r="G1934" i="5"/>
  <c r="E1855" i="5"/>
  <c r="X1855" i="5" s="1"/>
  <c r="G1855" i="5"/>
  <c r="E1838" i="5"/>
  <c r="X1838" i="5" s="1"/>
  <c r="J1838" i="5"/>
  <c r="G1838" i="5"/>
  <c r="E1822" i="5"/>
  <c r="X1822" i="5" s="1"/>
  <c r="G1822" i="5"/>
  <c r="E1115" i="5"/>
  <c r="X1115" i="5" s="1"/>
  <c r="E1095" i="5"/>
  <c r="X1095" i="5" s="1"/>
  <c r="R1095" i="5"/>
  <c r="E1063" i="5"/>
  <c r="X1063" i="5" s="1"/>
  <c r="G1063" i="5"/>
  <c r="H1063" i="5"/>
  <c r="J1063" i="5"/>
  <c r="I1063" i="5"/>
  <c r="F1063" i="5"/>
  <c r="G1048" i="5"/>
  <c r="B318" i="5"/>
  <c r="E1815" i="5"/>
  <c r="X1815" i="5" s="1"/>
  <c r="E823" i="5"/>
  <c r="X823" i="5" s="1"/>
  <c r="E455" i="5"/>
  <c r="X455" i="5" s="1"/>
  <c r="G2209" i="5"/>
  <c r="G2161" i="5"/>
  <c r="G2081" i="5"/>
  <c r="G2049" i="5"/>
  <c r="G2033" i="5"/>
  <c r="G1953" i="5"/>
  <c r="R1216" i="5"/>
  <c r="H1462" i="5"/>
  <c r="F1863" i="5"/>
  <c r="I1903" i="5"/>
  <c r="G2456" i="5"/>
  <c r="G2342" i="5"/>
  <c r="G2192" i="5"/>
  <c r="G2118" i="5"/>
  <c r="G2102" i="5"/>
  <c r="G2064" i="5"/>
  <c r="G2047" i="5"/>
  <c r="G2030" i="5"/>
  <c r="G2015" i="5"/>
  <c r="G1990" i="5"/>
  <c r="G1975" i="5"/>
  <c r="G1726" i="5"/>
  <c r="G1711" i="5"/>
  <c r="G1640" i="5"/>
  <c r="G1599" i="5"/>
  <c r="G1510" i="5"/>
  <c r="G1423" i="5"/>
  <c r="G1256" i="5"/>
  <c r="G1191" i="5"/>
  <c r="G1159" i="5"/>
  <c r="G1135" i="5"/>
  <c r="G1088" i="5"/>
  <c r="G1008" i="5"/>
  <c r="G943" i="5"/>
  <c r="G734" i="5"/>
  <c r="G719" i="5"/>
  <c r="G568" i="5"/>
  <c r="G470" i="5"/>
  <c r="E800" i="5"/>
  <c r="X800" i="5" s="1"/>
  <c r="R2190" i="5"/>
  <c r="F1367" i="5"/>
  <c r="J1487" i="5"/>
  <c r="I2190" i="5"/>
  <c r="R2382" i="5"/>
  <c r="R2472" i="5"/>
  <c r="G2470" i="5"/>
  <c r="G2352" i="5"/>
  <c r="G2327" i="5"/>
  <c r="G2271" i="5"/>
  <c r="G2191" i="5"/>
  <c r="G2115" i="5"/>
  <c r="G2014" i="5"/>
  <c r="G1960" i="5"/>
  <c r="G1948" i="5"/>
  <c r="G1863" i="5"/>
  <c r="G1831" i="5"/>
  <c r="G1672" i="5"/>
  <c r="G1639" i="5"/>
  <c r="G1598" i="5"/>
  <c r="G1382" i="5"/>
  <c r="G1216" i="5"/>
  <c r="G1158" i="5"/>
  <c r="G1112" i="5"/>
  <c r="G1087" i="5"/>
  <c r="G1031" i="5"/>
  <c r="G1007" i="5"/>
  <c r="G961" i="5"/>
  <c r="G942" i="5"/>
  <c r="G911" i="5"/>
  <c r="G897" i="5"/>
  <c r="G840" i="5"/>
  <c r="G824" i="5"/>
  <c r="G745" i="5"/>
  <c r="G607" i="5"/>
  <c r="G567" i="5"/>
  <c r="G528" i="5"/>
  <c r="G503" i="5"/>
  <c r="G383" i="5"/>
  <c r="V2385" i="5"/>
  <c r="G2385" i="5" s="1"/>
  <c r="I1953" i="5"/>
  <c r="R2174" i="5"/>
  <c r="R2191" i="5"/>
  <c r="G2326" i="5"/>
  <c r="G2190" i="5"/>
  <c r="G2128" i="5"/>
  <c r="G2087" i="5"/>
  <c r="G1888" i="5"/>
  <c r="G1695" i="5"/>
  <c r="G1638" i="5"/>
  <c r="G1560" i="5"/>
  <c r="G1455" i="5"/>
  <c r="G1369" i="5"/>
  <c r="G1352" i="5"/>
  <c r="G1302" i="5"/>
  <c r="G1225" i="5"/>
  <c r="G1214" i="5"/>
  <c r="G1120" i="5"/>
  <c r="G1030" i="5"/>
  <c r="G960" i="5"/>
  <c r="G894" i="5"/>
  <c r="G632" i="5"/>
  <c r="G552" i="5"/>
  <c r="G502" i="5"/>
  <c r="G382" i="5"/>
  <c r="G368" i="5"/>
  <c r="E2427" i="5"/>
  <c r="X2427" i="5" s="1"/>
  <c r="G2427" i="5"/>
  <c r="E2449" i="5"/>
  <c r="X2449" i="5" s="1"/>
  <c r="G2449" i="5"/>
  <c r="H2425" i="5"/>
  <c r="G2425" i="5"/>
  <c r="F2425" i="5"/>
  <c r="E2425" i="5"/>
  <c r="X2425" i="5" s="1"/>
  <c r="E2353" i="5"/>
  <c r="X2353" i="5" s="1"/>
  <c r="J2353" i="5"/>
  <c r="I2353" i="5"/>
  <c r="G2353" i="5"/>
  <c r="H2353" i="5"/>
  <c r="R2353" i="5"/>
  <c r="E2321" i="5"/>
  <c r="X2321" i="5" s="1"/>
  <c r="G2321" i="5"/>
  <c r="F2321" i="5"/>
  <c r="E2289" i="5"/>
  <c r="X2289" i="5" s="1"/>
  <c r="J2289" i="5"/>
  <c r="G2289" i="5"/>
  <c r="E2241" i="5"/>
  <c r="X2241" i="5" s="1"/>
  <c r="I2241" i="5"/>
  <c r="R2241" i="5"/>
  <c r="H2241" i="5"/>
  <c r="F2241" i="5"/>
  <c r="G2241" i="5"/>
  <c r="E2217" i="5"/>
  <c r="X2217" i="5" s="1"/>
  <c r="G2217" i="5"/>
  <c r="G2201" i="5"/>
  <c r="E2201" i="5"/>
  <c r="X2201" i="5" s="1"/>
  <c r="F2185" i="5"/>
  <c r="I2185" i="5"/>
  <c r="H2185" i="5"/>
  <c r="E2169" i="5"/>
  <c r="X2169" i="5" s="1"/>
  <c r="I2169" i="5"/>
  <c r="H2169" i="5"/>
  <c r="F2169" i="5"/>
  <c r="G2169" i="5"/>
  <c r="E2145" i="5"/>
  <c r="X2145" i="5" s="1"/>
  <c r="I2145" i="5"/>
  <c r="E2105" i="5"/>
  <c r="X2105" i="5" s="1"/>
  <c r="I2105" i="5"/>
  <c r="E2089" i="5"/>
  <c r="X2089" i="5" s="1"/>
  <c r="J2089" i="5"/>
  <c r="G2089" i="5"/>
  <c r="E2057" i="5"/>
  <c r="X2057" i="5" s="1"/>
  <c r="R2057" i="5"/>
  <c r="J2057" i="5"/>
  <c r="F2057" i="5"/>
  <c r="H2057" i="5"/>
  <c r="G2057" i="5"/>
  <c r="E2017" i="5"/>
  <c r="X2017" i="5" s="1"/>
  <c r="G2017" i="5"/>
  <c r="J2017" i="5"/>
  <c r="F2017" i="5"/>
  <c r="R2017" i="5"/>
  <c r="I2017" i="5"/>
  <c r="H2017" i="5"/>
  <c r="I1993" i="5"/>
  <c r="J1993" i="5"/>
  <c r="R1993" i="5"/>
  <c r="F1993" i="5"/>
  <c r="H1993" i="5"/>
  <c r="I1905" i="5"/>
  <c r="J1905" i="5"/>
  <c r="E1905" i="5"/>
  <c r="X1905" i="5" s="1"/>
  <c r="R1905" i="5"/>
  <c r="G1905" i="5"/>
  <c r="E1873" i="5"/>
  <c r="X1873" i="5" s="1"/>
  <c r="I1873" i="5"/>
  <c r="J1873" i="5"/>
  <c r="R1873" i="5"/>
  <c r="E1849" i="5"/>
  <c r="X1849" i="5" s="1"/>
  <c r="G1849" i="5"/>
  <c r="E1809" i="5"/>
  <c r="X1809" i="5" s="1"/>
  <c r="G1809" i="5"/>
  <c r="E1761" i="5"/>
  <c r="X1761" i="5" s="1"/>
  <c r="R1761" i="5"/>
  <c r="E1745" i="5"/>
  <c r="X1745" i="5" s="1"/>
  <c r="G1745" i="5"/>
  <c r="E1697" i="5"/>
  <c r="X1697" i="5" s="1"/>
  <c r="J1697" i="5"/>
  <c r="G1697" i="5"/>
  <c r="E1633" i="5"/>
  <c r="X1633" i="5" s="1"/>
  <c r="G1633" i="5"/>
  <c r="H1633" i="5"/>
  <c r="E1617" i="5"/>
  <c r="X1617" i="5" s="1"/>
  <c r="I1617" i="5"/>
  <c r="G1617" i="5"/>
  <c r="E1537" i="5"/>
  <c r="X1537" i="5" s="1"/>
  <c r="G1537" i="5"/>
  <c r="R1537" i="5"/>
  <c r="J1537" i="5"/>
  <c r="E1393" i="5"/>
  <c r="X1393" i="5" s="1"/>
  <c r="G1393" i="5"/>
  <c r="R1393" i="5"/>
  <c r="E1345" i="5"/>
  <c r="X1345" i="5" s="1"/>
  <c r="F1345" i="5"/>
  <c r="R1345" i="5"/>
  <c r="G1345" i="5"/>
  <c r="H1345" i="5"/>
  <c r="E1329" i="5"/>
  <c r="X1329" i="5" s="1"/>
  <c r="G1329" i="5"/>
  <c r="E1297" i="5"/>
  <c r="X1297" i="5" s="1"/>
  <c r="R1297" i="5"/>
  <c r="G1297" i="5"/>
  <c r="E1281" i="5"/>
  <c r="X1281" i="5" s="1"/>
  <c r="G1281" i="5"/>
  <c r="J1281" i="5"/>
  <c r="I1281" i="5"/>
  <c r="F1281" i="5"/>
  <c r="J1265" i="5"/>
  <c r="E1249" i="5"/>
  <c r="X1249" i="5" s="1"/>
  <c r="J1249" i="5"/>
  <c r="R1249" i="5"/>
  <c r="E1129" i="5"/>
  <c r="X1129" i="5" s="1"/>
  <c r="G1129" i="5"/>
  <c r="E1033" i="5"/>
  <c r="X1033" i="5" s="1"/>
  <c r="G1033" i="5"/>
  <c r="E921" i="5"/>
  <c r="X921" i="5" s="1"/>
  <c r="I921" i="5"/>
  <c r="F921" i="5"/>
  <c r="R921" i="5"/>
  <c r="G921" i="5"/>
  <c r="H2080" i="5"/>
  <c r="R424" i="5"/>
  <c r="G2465" i="5"/>
  <c r="G2393" i="5"/>
  <c r="G2265" i="5"/>
  <c r="G2255" i="5"/>
  <c r="G2230" i="5"/>
  <c r="G2145" i="5"/>
  <c r="G2135" i="5"/>
  <c r="G2113" i="5"/>
  <c r="G2080" i="5"/>
  <c r="G2071" i="5"/>
  <c r="G2022" i="5"/>
  <c r="G2001" i="5"/>
  <c r="G1894" i="5"/>
  <c r="G1785" i="5"/>
  <c r="G1688" i="5"/>
  <c r="G1527" i="5"/>
  <c r="G1448" i="5"/>
  <c r="G1438" i="5"/>
  <c r="G1385" i="5"/>
  <c r="G1152" i="5"/>
  <c r="G1142" i="5"/>
  <c r="G1121" i="5"/>
  <c r="G1081" i="5"/>
  <c r="G1017" i="5"/>
  <c r="G926" i="5"/>
  <c r="G815" i="5"/>
  <c r="G695" i="5"/>
  <c r="G600" i="5"/>
  <c r="G590" i="5"/>
  <c r="G438" i="5"/>
  <c r="V2305" i="5"/>
  <c r="E2231" i="5"/>
  <c r="X2231" i="5" s="1"/>
  <c r="V1945" i="5"/>
  <c r="G1945" i="5" s="1"/>
  <c r="E1775" i="5"/>
  <c r="X1775" i="5" s="1"/>
  <c r="E870" i="5"/>
  <c r="X870" i="5" s="1"/>
  <c r="E854" i="5"/>
  <c r="X854" i="5" s="1"/>
  <c r="G854" i="5"/>
  <c r="E576" i="5"/>
  <c r="X576" i="5" s="1"/>
  <c r="E415" i="5"/>
  <c r="X415" i="5" s="1"/>
  <c r="G415" i="5"/>
  <c r="G2464" i="5"/>
  <c r="G2032" i="5"/>
  <c r="G1687" i="5"/>
  <c r="G1479" i="5"/>
  <c r="G1110" i="5"/>
  <c r="V2377" i="5"/>
  <c r="V2361" i="5"/>
  <c r="V2137" i="5"/>
  <c r="G2137" i="5" s="1"/>
  <c r="E1790" i="5"/>
  <c r="X1790" i="5" s="1"/>
  <c r="E1497" i="5"/>
  <c r="X1497" i="5" s="1"/>
  <c r="E638" i="5"/>
  <c r="X638" i="5" s="1"/>
  <c r="G638" i="5"/>
  <c r="E559" i="5"/>
  <c r="X559" i="5" s="1"/>
  <c r="G559" i="5"/>
  <c r="E496" i="5"/>
  <c r="X496" i="5" s="1"/>
  <c r="E414" i="5"/>
  <c r="X414" i="5" s="1"/>
  <c r="G414" i="5"/>
  <c r="G2240" i="5"/>
  <c r="G1825" i="5"/>
  <c r="G1592" i="5"/>
  <c r="G1287" i="5"/>
  <c r="G1215" i="5"/>
  <c r="G1079" i="5"/>
  <c r="E2319" i="5"/>
  <c r="X2319" i="5" s="1"/>
  <c r="V2257" i="5"/>
  <c r="E1895" i="5"/>
  <c r="X1895" i="5" s="1"/>
  <c r="E1801" i="5"/>
  <c r="X1801" i="5" s="1"/>
  <c r="E1662" i="5"/>
  <c r="X1662" i="5" s="1"/>
  <c r="E1449" i="5"/>
  <c r="X1449" i="5" s="1"/>
  <c r="E648" i="5"/>
  <c r="X648" i="5" s="1"/>
  <c r="G648" i="5"/>
  <c r="G2203" i="5"/>
  <c r="E2203" i="5"/>
  <c r="X2203" i="5" s="1"/>
  <c r="G1814" i="5"/>
  <c r="G1735" i="5"/>
  <c r="G1511" i="5"/>
  <c r="V2433" i="5"/>
  <c r="G2433" i="5" s="1"/>
  <c r="E799" i="5"/>
  <c r="X799" i="5" s="1"/>
  <c r="G799" i="5"/>
  <c r="E680" i="5"/>
  <c r="X680" i="5" s="1"/>
  <c r="G680" i="5"/>
  <c r="E647" i="5"/>
  <c r="X647" i="5" s="1"/>
  <c r="G647" i="5"/>
  <c r="G536" i="5"/>
  <c r="E536" i="5"/>
  <c r="X536" i="5" s="1"/>
  <c r="E478" i="5"/>
  <c r="X478" i="5" s="1"/>
  <c r="G478" i="5"/>
  <c r="E424" i="5"/>
  <c r="X424" i="5" s="1"/>
  <c r="E798" i="5"/>
  <c r="X798" i="5" s="1"/>
  <c r="G798" i="5"/>
  <c r="E679" i="5"/>
  <c r="X679" i="5" s="1"/>
  <c r="G679" i="5"/>
  <c r="E391" i="5"/>
  <c r="X391" i="5" s="1"/>
  <c r="G391" i="5"/>
  <c r="V833" i="5"/>
  <c r="G833" i="5" s="1"/>
  <c r="G785" i="5"/>
  <c r="V761" i="5"/>
  <c r="V753" i="5"/>
  <c r="G753" i="5" s="1"/>
  <c r="G729" i="5"/>
  <c r="V681" i="5"/>
  <c r="G681" i="5" s="1"/>
  <c r="V657" i="5"/>
  <c r="G657" i="5" s="1"/>
  <c r="G649" i="5"/>
  <c r="G625" i="5"/>
  <c r="G601" i="5"/>
  <c r="V593" i="5"/>
  <c r="V569" i="5"/>
  <c r="G569" i="5" s="1"/>
  <c r="V537" i="5"/>
  <c r="G537" i="5" s="1"/>
  <c r="V529" i="5"/>
  <c r="G529" i="5" s="1"/>
  <c r="G425" i="5"/>
  <c r="J1479" i="5"/>
  <c r="H1166" i="5"/>
  <c r="I1448" i="5"/>
  <c r="R2255" i="5"/>
  <c r="G2481" i="5"/>
  <c r="G2329" i="5"/>
  <c r="G2199" i="5"/>
  <c r="G2129" i="5"/>
  <c r="G2025" i="5"/>
  <c r="G2006" i="5"/>
  <c r="G1921" i="5"/>
  <c r="G1910" i="5"/>
  <c r="G1862" i="5"/>
  <c r="G1847" i="5"/>
  <c r="G1647" i="5"/>
  <c r="G1368" i="5"/>
  <c r="G1311" i="5"/>
  <c r="G1255" i="5"/>
  <c r="G976" i="5"/>
  <c r="G895" i="5"/>
  <c r="G758" i="5"/>
  <c r="G366" i="5"/>
  <c r="E710" i="5"/>
  <c r="X710" i="5" s="1"/>
  <c r="G710" i="5"/>
  <c r="E550" i="5"/>
  <c r="X550" i="5" s="1"/>
  <c r="G550" i="5"/>
  <c r="E519" i="5"/>
  <c r="X519" i="5" s="1"/>
  <c r="G519" i="5"/>
  <c r="E456" i="5"/>
  <c r="X456" i="5" s="1"/>
  <c r="G456" i="5"/>
  <c r="E390" i="5"/>
  <c r="X390" i="5" s="1"/>
  <c r="G390" i="5"/>
  <c r="I1479" i="5"/>
  <c r="H2240" i="5"/>
  <c r="G2457" i="5"/>
  <c r="G2375" i="5"/>
  <c r="G2246" i="5"/>
  <c r="G2233" i="5"/>
  <c r="G2150" i="5"/>
  <c r="G2105" i="5"/>
  <c r="G2073" i="5"/>
  <c r="G1944" i="5"/>
  <c r="G1896" i="5"/>
  <c r="G1646" i="5"/>
  <c r="G1399" i="5"/>
  <c r="G1310" i="5"/>
  <c r="G1230" i="5"/>
  <c r="G1094" i="5"/>
  <c r="G975" i="5"/>
  <c r="E856" i="5"/>
  <c r="X856" i="5" s="1"/>
  <c r="G856" i="5"/>
  <c r="E766" i="5"/>
  <c r="X766" i="5" s="1"/>
  <c r="G766" i="5"/>
  <c r="E487" i="5"/>
  <c r="X487" i="5" s="1"/>
  <c r="G487" i="5"/>
  <c r="E400" i="5"/>
  <c r="X400" i="5" s="1"/>
  <c r="G400" i="5"/>
  <c r="J1448" i="5"/>
  <c r="F2080" i="5"/>
  <c r="G2374" i="5"/>
  <c r="G2337" i="5"/>
  <c r="G2256" i="5"/>
  <c r="G2243" i="5"/>
  <c r="G2184" i="5"/>
  <c r="G2136" i="5"/>
  <c r="G2103" i="5"/>
  <c r="G2048" i="5"/>
  <c r="G1977" i="5"/>
  <c r="G1759" i="5"/>
  <c r="G1607" i="5"/>
  <c r="G1470" i="5"/>
  <c r="G1350" i="5"/>
  <c r="G1239" i="5"/>
  <c r="G1153" i="5"/>
  <c r="G880" i="5"/>
  <c r="G825" i="5"/>
  <c r="G755" i="5"/>
  <c r="G439" i="5"/>
  <c r="E2127" i="5"/>
  <c r="X2127" i="5" s="1"/>
  <c r="E855" i="5"/>
  <c r="X855" i="5" s="1"/>
  <c r="G855" i="5"/>
  <c r="E790" i="5"/>
  <c r="X790" i="5" s="1"/>
  <c r="G790" i="5"/>
  <c r="E763" i="5"/>
  <c r="X763" i="5" s="1"/>
  <c r="G763" i="5"/>
  <c r="E736" i="5"/>
  <c r="X736" i="5" s="1"/>
  <c r="G736" i="5"/>
  <c r="E704" i="5"/>
  <c r="X704" i="5" s="1"/>
  <c r="G704" i="5"/>
  <c r="E639" i="5"/>
  <c r="X639" i="5" s="1"/>
  <c r="E614" i="5"/>
  <c r="X614" i="5" s="1"/>
  <c r="G614" i="5"/>
  <c r="E486" i="5"/>
  <c r="X486" i="5" s="1"/>
  <c r="G486" i="5"/>
  <c r="E374" i="5"/>
  <c r="X374" i="5" s="1"/>
  <c r="G374" i="5"/>
  <c r="G393" i="5"/>
  <c r="G353" i="5"/>
  <c r="V441" i="5"/>
  <c r="G441" i="5" s="1"/>
  <c r="G465" i="5"/>
  <c r="V369" i="5"/>
  <c r="G369" i="5" s="1"/>
  <c r="C321" i="5"/>
  <c r="C281" i="5"/>
  <c r="C346" i="5"/>
  <c r="C239" i="5"/>
  <c r="C345" i="5"/>
  <c r="C313" i="5"/>
  <c r="C238" i="5"/>
  <c r="C338" i="5"/>
  <c r="C306" i="5"/>
  <c r="C337" i="5"/>
  <c r="C305" i="5"/>
  <c r="C330" i="5"/>
  <c r="C298" i="5"/>
  <c r="C131" i="5"/>
  <c r="C329" i="5"/>
  <c r="C297" i="5"/>
  <c r="C129" i="5"/>
  <c r="C322" i="5"/>
  <c r="C282" i="5"/>
  <c r="J2303" i="5"/>
  <c r="G1841" i="5"/>
  <c r="G1249" i="5"/>
  <c r="G910" i="5"/>
  <c r="G1935" i="5"/>
  <c r="E1935" i="5"/>
  <c r="X1935" i="5" s="1"/>
  <c r="E566" i="5"/>
  <c r="X566" i="5" s="1"/>
  <c r="G566" i="5"/>
  <c r="E463" i="5"/>
  <c r="X463" i="5" s="1"/>
  <c r="G1024" i="5"/>
  <c r="G945" i="5"/>
  <c r="G896" i="5"/>
  <c r="G737" i="5"/>
  <c r="G726" i="5"/>
  <c r="E873" i="5"/>
  <c r="X873" i="5" s="1"/>
  <c r="G873" i="5"/>
  <c r="E863" i="5"/>
  <c r="X863" i="5" s="1"/>
  <c r="G863" i="5"/>
  <c r="E561" i="5"/>
  <c r="X561" i="5" s="1"/>
  <c r="G561" i="5"/>
  <c r="R2243" i="5"/>
  <c r="G2441" i="5"/>
  <c r="G2417" i="5"/>
  <c r="G2406" i="5"/>
  <c r="G2281" i="5"/>
  <c r="G2270" i="5"/>
  <c r="G2214" i="5"/>
  <c r="G2167" i="5"/>
  <c r="G1987" i="5"/>
  <c r="G1943" i="5"/>
  <c r="G1878" i="5"/>
  <c r="G1782" i="5"/>
  <c r="G1758" i="5"/>
  <c r="G1648" i="5"/>
  <c r="G1503" i="5"/>
  <c r="G1376" i="5"/>
  <c r="G1217" i="5"/>
  <c r="G1095" i="5"/>
  <c r="G1064" i="5"/>
  <c r="G1014" i="5"/>
  <c r="G872" i="5"/>
  <c r="G703" i="5"/>
  <c r="E2489" i="5"/>
  <c r="X2489" i="5" s="1"/>
  <c r="E2455" i="5"/>
  <c r="X2455" i="5" s="1"/>
  <c r="E2039" i="5"/>
  <c r="X2039" i="5" s="1"/>
  <c r="E1833" i="5"/>
  <c r="X1833" i="5" s="1"/>
  <c r="E862" i="5"/>
  <c r="X862" i="5" s="1"/>
  <c r="G862" i="5"/>
  <c r="E718" i="5"/>
  <c r="X718" i="5" s="1"/>
  <c r="G718" i="5"/>
  <c r="G689" i="5"/>
  <c r="E664" i="5"/>
  <c r="X664" i="5" s="1"/>
  <c r="G664" i="5"/>
  <c r="E624" i="5"/>
  <c r="X624" i="5" s="1"/>
  <c r="G624" i="5"/>
  <c r="E615" i="5"/>
  <c r="X615" i="5" s="1"/>
  <c r="G615" i="5"/>
  <c r="E585" i="5"/>
  <c r="X585" i="5" s="1"/>
  <c r="G585" i="5"/>
  <c r="G1783" i="5"/>
  <c r="E1783" i="5"/>
  <c r="X1783" i="5" s="1"/>
  <c r="E728" i="5"/>
  <c r="X728" i="5" s="1"/>
  <c r="G728" i="5"/>
  <c r="E663" i="5"/>
  <c r="X663" i="5" s="1"/>
  <c r="G663" i="5"/>
  <c r="E352" i="5"/>
  <c r="X352" i="5" s="1"/>
  <c r="G352" i="5"/>
  <c r="G2396" i="5"/>
  <c r="G2332" i="5"/>
  <c r="G2153" i="5"/>
  <c r="G1873" i="5"/>
  <c r="G1295" i="5"/>
  <c r="G1111" i="5"/>
  <c r="E2454" i="5"/>
  <c r="X2454" i="5" s="1"/>
  <c r="E1758" i="5"/>
  <c r="X1758" i="5" s="1"/>
  <c r="E791" i="5"/>
  <c r="X791" i="5" s="1"/>
  <c r="E782" i="5"/>
  <c r="X782" i="5" s="1"/>
  <c r="G782" i="5"/>
  <c r="E760" i="5"/>
  <c r="X760" i="5" s="1"/>
  <c r="E752" i="5"/>
  <c r="X752" i="5" s="1"/>
  <c r="G752" i="5"/>
  <c r="E742" i="5"/>
  <c r="X742" i="5" s="1"/>
  <c r="G742" i="5"/>
  <c r="E702" i="5"/>
  <c r="X702" i="5" s="1"/>
  <c r="G702" i="5"/>
  <c r="E646" i="5"/>
  <c r="X646" i="5" s="1"/>
  <c r="G646" i="5"/>
  <c r="E622" i="5"/>
  <c r="X622" i="5" s="1"/>
  <c r="G622" i="5"/>
  <c r="G1731" i="5"/>
  <c r="E1731" i="5"/>
  <c r="X1731" i="5" s="1"/>
  <c r="E768" i="5"/>
  <c r="X768" i="5" s="1"/>
  <c r="G768" i="5"/>
  <c r="E751" i="5"/>
  <c r="X751" i="5" s="1"/>
  <c r="G751" i="5"/>
  <c r="E408" i="5"/>
  <c r="X408" i="5" s="1"/>
  <c r="G408" i="5"/>
  <c r="E398" i="5"/>
  <c r="X398" i="5" s="1"/>
  <c r="G398" i="5"/>
  <c r="G2422" i="5"/>
  <c r="G1904" i="5"/>
  <c r="G1721" i="5"/>
  <c r="G1623" i="5"/>
  <c r="G1280" i="5"/>
  <c r="G998" i="5"/>
  <c r="G777" i="5"/>
  <c r="G623" i="5"/>
  <c r="E839" i="5"/>
  <c r="X839" i="5" s="1"/>
  <c r="G839" i="5"/>
  <c r="G2487" i="5"/>
  <c r="G1719" i="5"/>
  <c r="G1318" i="5"/>
  <c r="G920" i="5"/>
  <c r="E454" i="5"/>
  <c r="X454" i="5" s="1"/>
  <c r="G454" i="5"/>
  <c r="E406" i="5"/>
  <c r="X406" i="5" s="1"/>
  <c r="G406" i="5"/>
  <c r="C344" i="5"/>
  <c r="C336" i="5"/>
  <c r="C328" i="5"/>
  <c r="C320" i="5"/>
  <c r="C312" i="5"/>
  <c r="C304" i="5"/>
  <c r="C296" i="5"/>
  <c r="C271" i="5"/>
  <c r="C229" i="5"/>
  <c r="C183" i="5"/>
  <c r="C107" i="5"/>
  <c r="E2139" i="5"/>
  <c r="X2139" i="5" s="1"/>
  <c r="E2063" i="5"/>
  <c r="X2063" i="5" s="1"/>
  <c r="C343" i="5"/>
  <c r="C335" i="5"/>
  <c r="C327" i="5"/>
  <c r="C319" i="5"/>
  <c r="C311" i="5"/>
  <c r="C303" i="5"/>
  <c r="C295" i="5"/>
  <c r="C270" i="5"/>
  <c r="C228" i="5"/>
  <c r="C180" i="5"/>
  <c r="C104" i="5"/>
  <c r="C350" i="5"/>
  <c r="C342" i="5"/>
  <c r="C334" i="5"/>
  <c r="C326" i="5"/>
  <c r="C318" i="5"/>
  <c r="C310" i="5"/>
  <c r="C302" i="5"/>
  <c r="C294" i="5"/>
  <c r="C261" i="5"/>
  <c r="C218" i="5"/>
  <c r="C165" i="5"/>
  <c r="C75" i="5"/>
  <c r="C349" i="5"/>
  <c r="C341" i="5"/>
  <c r="C333" i="5"/>
  <c r="C325" i="5"/>
  <c r="C317" i="5"/>
  <c r="C309" i="5"/>
  <c r="C301" i="5"/>
  <c r="C293" i="5"/>
  <c r="C260" i="5"/>
  <c r="C217" i="5"/>
  <c r="C163" i="5"/>
  <c r="C72" i="5"/>
  <c r="G1884" i="5"/>
  <c r="G1820" i="5"/>
  <c r="C348" i="5"/>
  <c r="C340" i="5"/>
  <c r="C332" i="5"/>
  <c r="C324" i="5"/>
  <c r="C316" i="5"/>
  <c r="C308" i="5"/>
  <c r="C300" i="5"/>
  <c r="C292" i="5"/>
  <c r="C207" i="5"/>
  <c r="C150" i="5"/>
  <c r="C43" i="5"/>
  <c r="C347" i="5"/>
  <c r="C339" i="5"/>
  <c r="C331" i="5"/>
  <c r="C323" i="5"/>
  <c r="C315" i="5"/>
  <c r="C307" i="5"/>
  <c r="C299" i="5"/>
  <c r="C291" i="5"/>
  <c r="C249" i="5"/>
  <c r="C206" i="5"/>
  <c r="C146" i="5"/>
  <c r="C40" i="5"/>
  <c r="E2492" i="5"/>
  <c r="X2492" i="5" s="1"/>
  <c r="I2492" i="5"/>
  <c r="H2492" i="5"/>
  <c r="F2492" i="5"/>
  <c r="R2492" i="5"/>
  <c r="J2492" i="5"/>
  <c r="E2460" i="5"/>
  <c r="X2460" i="5" s="1"/>
  <c r="I2460" i="5"/>
  <c r="R2460" i="5"/>
  <c r="H2460" i="5"/>
  <c r="F2460" i="5"/>
  <c r="G2460" i="5"/>
  <c r="J2460" i="5"/>
  <c r="G2248" i="5"/>
  <c r="G2159" i="5"/>
  <c r="G2095" i="5"/>
  <c r="G1574" i="5"/>
  <c r="E1961" i="5"/>
  <c r="X1961" i="5" s="1"/>
  <c r="G1961" i="5"/>
  <c r="E1897" i="5"/>
  <c r="X1897" i="5" s="1"/>
  <c r="G1897" i="5"/>
  <c r="E1769" i="5"/>
  <c r="X1769" i="5" s="1"/>
  <c r="G1769" i="5"/>
  <c r="E1692" i="5"/>
  <c r="X1692" i="5" s="1"/>
  <c r="G1692" i="5"/>
  <c r="E1264" i="5"/>
  <c r="X1264" i="5" s="1"/>
  <c r="G1264" i="5"/>
  <c r="E1071" i="5"/>
  <c r="X1071" i="5" s="1"/>
  <c r="G1071" i="5"/>
  <c r="G2312" i="5"/>
  <c r="G2147" i="5"/>
  <c r="G2031" i="5"/>
  <c r="G1864" i="5"/>
  <c r="G1761" i="5"/>
  <c r="E2504" i="5"/>
  <c r="X2504" i="5" s="1"/>
  <c r="G2504" i="5"/>
  <c r="E2371" i="5"/>
  <c r="X2371" i="5" s="1"/>
  <c r="G2371" i="5"/>
  <c r="E2299" i="5"/>
  <c r="X2299" i="5" s="1"/>
  <c r="E2280" i="5"/>
  <c r="X2280" i="5" s="1"/>
  <c r="G2280" i="5"/>
  <c r="E2235" i="5"/>
  <c r="X2235" i="5" s="1"/>
  <c r="E2216" i="5"/>
  <c r="X2216" i="5" s="1"/>
  <c r="G2216" i="5"/>
  <c r="E1923" i="5"/>
  <c r="X1923" i="5" s="1"/>
  <c r="G1923" i="5"/>
  <c r="E1857" i="5"/>
  <c r="X1857" i="5" s="1"/>
  <c r="E1456" i="5"/>
  <c r="X1456" i="5" s="1"/>
  <c r="G1456" i="5"/>
  <c r="E1417" i="5"/>
  <c r="X1417" i="5" s="1"/>
  <c r="G1417" i="5"/>
  <c r="E879" i="5"/>
  <c r="X879" i="5" s="1"/>
  <c r="G879" i="5"/>
  <c r="I2499" i="5"/>
  <c r="G2376" i="5"/>
  <c r="G2287" i="5"/>
  <c r="G2275" i="5"/>
  <c r="G2223" i="5"/>
  <c r="G2083" i="5"/>
  <c r="G1316" i="5"/>
  <c r="G1305" i="5"/>
  <c r="E2467" i="5"/>
  <c r="X2467" i="5" s="1"/>
  <c r="G2467" i="5"/>
  <c r="E1799" i="5"/>
  <c r="X1799" i="5" s="1"/>
  <c r="E1702" i="5"/>
  <c r="X1702" i="5" s="1"/>
  <c r="G1702" i="5"/>
  <c r="E902" i="5"/>
  <c r="X902" i="5" s="1"/>
  <c r="G902" i="5"/>
  <c r="G2339" i="5"/>
  <c r="G1315" i="5"/>
  <c r="E2440" i="5"/>
  <c r="X2440" i="5" s="1"/>
  <c r="G2440" i="5"/>
  <c r="E2415" i="5"/>
  <c r="X2415" i="5" s="1"/>
  <c r="E2262" i="5"/>
  <c r="X2262" i="5" s="1"/>
  <c r="E2198" i="5"/>
  <c r="X2198" i="5" s="1"/>
  <c r="E1830" i="5"/>
  <c r="X1830" i="5" s="1"/>
  <c r="G1830" i="5"/>
  <c r="E1710" i="5"/>
  <c r="X1710" i="5" s="1"/>
  <c r="G1710" i="5"/>
  <c r="E1700" i="5"/>
  <c r="X1700" i="5" s="1"/>
  <c r="G1700" i="5"/>
  <c r="E1475" i="5"/>
  <c r="X1475" i="5" s="1"/>
  <c r="G1475" i="5"/>
  <c r="E991" i="5"/>
  <c r="X991" i="5" s="1"/>
  <c r="G991" i="5"/>
  <c r="E2486" i="5"/>
  <c r="X2486" i="5" s="1"/>
  <c r="E2351" i="5"/>
  <c r="X2351" i="5" s="1"/>
  <c r="E2185" i="5"/>
  <c r="X2185" i="5" s="1"/>
  <c r="G2185" i="5"/>
  <c r="E2121" i="5"/>
  <c r="X2121" i="5" s="1"/>
  <c r="G2121" i="5"/>
  <c r="E1993" i="5"/>
  <c r="X1993" i="5" s="1"/>
  <c r="G1993" i="5"/>
  <c r="E1903" i="5"/>
  <c r="X1903" i="5" s="1"/>
  <c r="E1655" i="5"/>
  <c r="X1655" i="5" s="1"/>
  <c r="E1575" i="5"/>
  <c r="X1575" i="5" s="1"/>
  <c r="G1575" i="5"/>
  <c r="E1516" i="5"/>
  <c r="X1516" i="5" s="1"/>
  <c r="E1001" i="5"/>
  <c r="X1001" i="5" s="1"/>
  <c r="G1001" i="5"/>
  <c r="E2473" i="5"/>
  <c r="X2473" i="5" s="1"/>
  <c r="G2473" i="5"/>
  <c r="E2019" i="5"/>
  <c r="X2019" i="5" s="1"/>
  <c r="G2019" i="5"/>
  <c r="E1992" i="5"/>
  <c r="X1992" i="5" s="1"/>
  <c r="G1992" i="5"/>
  <c r="E1955" i="5"/>
  <c r="X1955" i="5" s="1"/>
  <c r="G1955" i="5"/>
  <c r="E1928" i="5"/>
  <c r="X1928" i="5" s="1"/>
  <c r="G1928" i="5"/>
  <c r="E1723" i="5"/>
  <c r="X1723" i="5" s="1"/>
  <c r="G1723" i="5"/>
  <c r="V2476" i="5"/>
  <c r="G2476" i="5" s="1"/>
  <c r="E1876" i="5"/>
  <c r="X1876" i="5" s="1"/>
  <c r="G1876" i="5"/>
  <c r="G1844" i="5"/>
  <c r="E1780" i="5"/>
  <c r="X1780" i="5" s="1"/>
  <c r="G1780" i="5"/>
  <c r="E1652" i="5"/>
  <c r="X1652" i="5" s="1"/>
  <c r="G1652" i="5"/>
  <c r="E1612" i="5"/>
  <c r="X1612" i="5" s="1"/>
  <c r="G1612" i="5"/>
  <c r="E1596" i="5"/>
  <c r="X1596" i="5" s="1"/>
  <c r="G1596" i="5"/>
  <c r="E1476" i="5"/>
  <c r="X1476" i="5" s="1"/>
  <c r="G1476" i="5"/>
  <c r="E1404" i="5"/>
  <c r="X1404" i="5" s="1"/>
  <c r="G1404" i="5"/>
  <c r="G1396" i="5"/>
  <c r="E1396" i="5"/>
  <c r="X1396" i="5" s="1"/>
  <c r="E1356" i="5"/>
  <c r="X1356" i="5" s="1"/>
  <c r="G1356" i="5"/>
  <c r="E1212" i="5"/>
  <c r="X1212" i="5" s="1"/>
  <c r="G1212" i="5"/>
  <c r="E1196" i="5"/>
  <c r="X1196" i="5" s="1"/>
  <c r="G1196" i="5"/>
  <c r="G1028" i="5"/>
  <c r="E1028" i="5"/>
  <c r="X1028" i="5" s="1"/>
  <c r="E1012" i="5"/>
  <c r="X1012" i="5" s="1"/>
  <c r="G1012" i="5"/>
  <c r="E892" i="5"/>
  <c r="X892" i="5" s="1"/>
  <c r="G892" i="5"/>
  <c r="E1663" i="5"/>
  <c r="X1663" i="5" s="1"/>
  <c r="G1663" i="5"/>
  <c r="E1584" i="5"/>
  <c r="X1584" i="5" s="1"/>
  <c r="G1584" i="5"/>
  <c r="E1324" i="5"/>
  <c r="X1324" i="5" s="1"/>
  <c r="G1324" i="5"/>
  <c r="E351" i="5"/>
  <c r="X351" i="5" s="1"/>
  <c r="G351" i="5"/>
  <c r="G2387" i="5"/>
  <c r="E2387" i="5"/>
  <c r="X2387" i="5" s="1"/>
  <c r="G2347" i="5"/>
  <c r="E2347" i="5"/>
  <c r="X2347" i="5" s="1"/>
  <c r="G2323" i="5"/>
  <c r="E2323" i="5"/>
  <c r="X2323" i="5" s="1"/>
  <c r="G2163" i="5"/>
  <c r="E2163" i="5"/>
  <c r="X2163" i="5" s="1"/>
  <c r="G2099" i="5"/>
  <c r="E2099" i="5"/>
  <c r="X2099" i="5" s="1"/>
  <c r="G2059" i="5"/>
  <c r="E2059" i="5"/>
  <c r="X2059" i="5" s="1"/>
  <c r="E1995" i="5"/>
  <c r="X1995" i="5" s="1"/>
  <c r="G1995" i="5"/>
  <c r="G1971" i="5"/>
  <c r="E1971" i="5"/>
  <c r="X1971" i="5" s="1"/>
  <c r="G1875" i="5"/>
  <c r="E1875" i="5"/>
  <c r="X1875" i="5" s="1"/>
  <c r="E1867" i="5"/>
  <c r="X1867" i="5" s="1"/>
  <c r="E1859" i="5"/>
  <c r="X1859" i="5" s="1"/>
  <c r="G1859" i="5"/>
  <c r="E1827" i="5"/>
  <c r="X1827" i="5" s="1"/>
  <c r="G1827" i="5"/>
  <c r="E1787" i="5"/>
  <c r="X1787" i="5" s="1"/>
  <c r="G1787" i="5"/>
  <c r="E1771" i="5"/>
  <c r="X1771" i="5" s="1"/>
  <c r="G1771" i="5"/>
  <c r="E1691" i="5"/>
  <c r="X1691" i="5" s="1"/>
  <c r="G1691" i="5"/>
  <c r="E1643" i="5"/>
  <c r="X1643" i="5" s="1"/>
  <c r="G1643" i="5"/>
  <c r="E1603" i="5"/>
  <c r="X1603" i="5" s="1"/>
  <c r="G1603" i="5"/>
  <c r="E1587" i="5"/>
  <c r="X1587" i="5" s="1"/>
  <c r="G1587" i="5"/>
  <c r="E1555" i="5"/>
  <c r="X1555" i="5" s="1"/>
  <c r="G1555" i="5"/>
  <c r="E1547" i="5"/>
  <c r="X1547" i="5" s="1"/>
  <c r="G1547" i="5"/>
  <c r="E1507" i="5"/>
  <c r="X1507" i="5" s="1"/>
  <c r="G1507" i="5"/>
  <c r="E1483" i="5"/>
  <c r="X1483" i="5" s="1"/>
  <c r="G1483" i="5"/>
  <c r="E1395" i="5"/>
  <c r="X1395" i="5" s="1"/>
  <c r="G1395" i="5"/>
  <c r="E1355" i="5"/>
  <c r="X1355" i="5" s="1"/>
  <c r="G1355" i="5"/>
  <c r="E1299" i="5"/>
  <c r="X1299" i="5" s="1"/>
  <c r="G1299" i="5"/>
  <c r="E1291" i="5"/>
  <c r="X1291" i="5" s="1"/>
  <c r="G1291" i="5"/>
  <c r="E1211" i="5"/>
  <c r="X1211" i="5" s="1"/>
  <c r="G1211" i="5"/>
  <c r="E1203" i="5"/>
  <c r="X1203" i="5" s="1"/>
  <c r="G1203" i="5"/>
  <c r="E1195" i="5"/>
  <c r="X1195" i="5" s="1"/>
  <c r="G1195" i="5"/>
  <c r="E1187" i="5"/>
  <c r="X1187" i="5" s="1"/>
  <c r="G1187" i="5"/>
  <c r="E1139" i="5"/>
  <c r="X1139" i="5" s="1"/>
  <c r="G1139" i="5"/>
  <c r="G2056" i="5"/>
  <c r="E2409" i="5"/>
  <c r="X2409" i="5" s="1"/>
  <c r="G2409" i="5"/>
  <c r="E2038" i="5"/>
  <c r="X2038" i="5" s="1"/>
  <c r="E1974" i="5"/>
  <c r="X1974" i="5" s="1"/>
  <c r="E712" i="5"/>
  <c r="X712" i="5" s="1"/>
  <c r="G712" i="5"/>
  <c r="E575" i="5"/>
  <c r="X575" i="5" s="1"/>
  <c r="G575" i="5"/>
  <c r="G2292" i="5"/>
  <c r="G2188" i="5"/>
  <c r="G2148" i="5"/>
  <c r="G2004" i="5"/>
  <c r="G1964" i="5"/>
  <c r="G900" i="5"/>
  <c r="V2252" i="5"/>
  <c r="G2252" i="5" s="1"/>
  <c r="V2028" i="5"/>
  <c r="G2028" i="5" s="1"/>
  <c r="V2212" i="5"/>
  <c r="G2212" i="5" s="1"/>
  <c r="G2356" i="5"/>
  <c r="G2068" i="5"/>
  <c r="G574" i="5"/>
  <c r="C289" i="5"/>
  <c r="C278" i="5"/>
  <c r="C268" i="5"/>
  <c r="C257" i="5"/>
  <c r="C246" i="5"/>
  <c r="C236" i="5"/>
  <c r="C225" i="5"/>
  <c r="C214" i="5"/>
  <c r="C191" i="5"/>
  <c r="C175" i="5"/>
  <c r="C143" i="5"/>
  <c r="C123" i="5"/>
  <c r="C97" i="5"/>
  <c r="C65" i="5"/>
  <c r="C33" i="5"/>
  <c r="C287" i="5"/>
  <c r="C277" i="5"/>
  <c r="C266" i="5"/>
  <c r="C255" i="5"/>
  <c r="C245" i="5"/>
  <c r="C234" i="5"/>
  <c r="C223" i="5"/>
  <c r="C213" i="5"/>
  <c r="C202" i="5"/>
  <c r="C189" i="5"/>
  <c r="C172" i="5"/>
  <c r="C158" i="5"/>
  <c r="C139" i="5"/>
  <c r="C120" i="5"/>
  <c r="C91" i="5"/>
  <c r="C59" i="5"/>
  <c r="C27" i="5"/>
  <c r="C286" i="5"/>
  <c r="C276" i="5"/>
  <c r="C265" i="5"/>
  <c r="C254" i="5"/>
  <c r="C244" i="5"/>
  <c r="C233" i="5"/>
  <c r="C222" i="5"/>
  <c r="C212" i="5"/>
  <c r="C201" i="5"/>
  <c r="C188" i="5"/>
  <c r="C170" i="5"/>
  <c r="C154" i="5"/>
  <c r="C138" i="5"/>
  <c r="C119" i="5"/>
  <c r="C88" i="5"/>
  <c r="C56" i="5"/>
  <c r="C24" i="5"/>
  <c r="C285" i="5"/>
  <c r="C274" i="5"/>
  <c r="C263" i="5"/>
  <c r="C253" i="5"/>
  <c r="C242" i="5"/>
  <c r="C231" i="5"/>
  <c r="C221" i="5"/>
  <c r="C210" i="5"/>
  <c r="C199" i="5"/>
  <c r="C186" i="5"/>
  <c r="C169" i="5"/>
  <c r="C153" i="5"/>
  <c r="C136" i="5"/>
  <c r="C113" i="5"/>
  <c r="C87" i="5"/>
  <c r="C55" i="5"/>
  <c r="C23" i="5"/>
  <c r="C284" i="5"/>
  <c r="C273" i="5"/>
  <c r="C262" i="5"/>
  <c r="C252" i="5"/>
  <c r="C241" i="5"/>
  <c r="C230" i="5"/>
  <c r="C220" i="5"/>
  <c r="C209" i="5"/>
  <c r="C185" i="5"/>
  <c r="C167" i="5"/>
  <c r="C151" i="5"/>
  <c r="C134" i="5"/>
  <c r="C112" i="5"/>
  <c r="C81" i="5"/>
  <c r="C49" i="5"/>
  <c r="C290" i="5"/>
  <c r="C279" i="5"/>
  <c r="C269" i="5"/>
  <c r="C258" i="5"/>
  <c r="C247" i="5"/>
  <c r="C237" i="5"/>
  <c r="C226" i="5"/>
  <c r="C215" i="5"/>
  <c r="C205" i="5"/>
  <c r="C193" i="5"/>
  <c r="C177" i="5"/>
  <c r="C144" i="5"/>
  <c r="C128" i="5"/>
  <c r="C103" i="5"/>
  <c r="C71" i="5"/>
  <c r="C39" i="5"/>
  <c r="V2501" i="5"/>
  <c r="G2501" i="5" s="1"/>
  <c r="V2493" i="5"/>
  <c r="G2493" i="5" s="1"/>
  <c r="V2485" i="5"/>
  <c r="G2485" i="5" s="1"/>
  <c r="AB2485" i="5"/>
  <c r="V2477" i="5"/>
  <c r="AB2477" i="5"/>
  <c r="V2469" i="5"/>
  <c r="G2469" i="5" s="1"/>
  <c r="AB2469" i="5"/>
  <c r="V2461" i="5"/>
  <c r="G2461" i="5" s="1"/>
  <c r="AB2461" i="5"/>
  <c r="V2453" i="5"/>
  <c r="G2453" i="5" s="1"/>
  <c r="AB2453" i="5"/>
  <c r="V2445" i="5"/>
  <c r="G2445" i="5" s="1"/>
  <c r="AB2445" i="5"/>
  <c r="V2437" i="5"/>
  <c r="G2437" i="5" s="1"/>
  <c r="AB2437" i="5"/>
  <c r="V2429" i="5"/>
  <c r="G2429" i="5" s="1"/>
  <c r="AB2429" i="5"/>
  <c r="V2421" i="5"/>
  <c r="G2421" i="5" s="1"/>
  <c r="AB2421" i="5"/>
  <c r="V2413" i="5"/>
  <c r="AB2413" i="5"/>
  <c r="V2405" i="5"/>
  <c r="G2405" i="5" s="1"/>
  <c r="AB2405" i="5"/>
  <c r="V2397" i="5"/>
  <c r="G2397" i="5" s="1"/>
  <c r="V2389" i="5"/>
  <c r="AB2389" i="5"/>
  <c r="V2381" i="5"/>
  <c r="G2381" i="5" s="1"/>
  <c r="AB2381" i="5"/>
  <c r="V2373" i="5"/>
  <c r="G2373" i="5" s="1"/>
  <c r="AB2373" i="5"/>
  <c r="V2365" i="5"/>
  <c r="G2365" i="5" s="1"/>
  <c r="AB2365" i="5"/>
  <c r="V2357" i="5"/>
  <c r="G2357" i="5" s="1"/>
  <c r="AB2357" i="5"/>
  <c r="V2349" i="5"/>
  <c r="G2349" i="5" s="1"/>
  <c r="AB2349" i="5"/>
  <c r="V2341" i="5"/>
  <c r="G2341" i="5" s="1"/>
  <c r="AB2341" i="5"/>
  <c r="V2333" i="5"/>
  <c r="G2333" i="5" s="1"/>
  <c r="AB2333" i="5"/>
  <c r="V2325" i="5"/>
  <c r="AB2325" i="5"/>
  <c r="V2317" i="5"/>
  <c r="G2317" i="5" s="1"/>
  <c r="AB2317" i="5"/>
  <c r="V2309" i="5"/>
  <c r="G2309" i="5" s="1"/>
  <c r="AB2309" i="5"/>
  <c r="V2301" i="5"/>
  <c r="G2301" i="5" s="1"/>
  <c r="AB2301" i="5"/>
  <c r="V2293" i="5"/>
  <c r="G2293" i="5" s="1"/>
  <c r="AB2293" i="5"/>
  <c r="V2285" i="5"/>
  <c r="G2285" i="5" s="1"/>
  <c r="AB2285" i="5"/>
  <c r="V2277" i="5"/>
  <c r="G2277" i="5" s="1"/>
  <c r="AB2277" i="5"/>
  <c r="V2269" i="5"/>
  <c r="G2269" i="5" s="1"/>
  <c r="AB2269" i="5"/>
  <c r="V2261" i="5"/>
  <c r="AB2261" i="5"/>
  <c r="V2253" i="5"/>
  <c r="G2253" i="5" s="1"/>
  <c r="AB2253" i="5"/>
  <c r="V2245" i="5"/>
  <c r="G2245" i="5" s="1"/>
  <c r="AB2245" i="5"/>
  <c r="V2237" i="5"/>
  <c r="G2237" i="5" s="1"/>
  <c r="AB2237" i="5"/>
  <c r="V2229" i="5"/>
  <c r="G2229" i="5" s="1"/>
  <c r="AB2229" i="5"/>
  <c r="V2221" i="5"/>
  <c r="G2221" i="5" s="1"/>
  <c r="AB2221" i="5"/>
  <c r="V2213" i="5"/>
  <c r="G2213" i="5" s="1"/>
  <c r="AB2213" i="5"/>
  <c r="V2205" i="5"/>
  <c r="G2205" i="5" s="1"/>
  <c r="AB2205" i="5"/>
  <c r="V2197" i="5"/>
  <c r="AB2197" i="5"/>
  <c r="V2189" i="5"/>
  <c r="G2189" i="5" s="1"/>
  <c r="AB2189" i="5"/>
  <c r="V2181" i="5"/>
  <c r="G2181" i="5" s="1"/>
  <c r="AB2181" i="5"/>
  <c r="V2173" i="5"/>
  <c r="G2173" i="5" s="1"/>
  <c r="AB2173" i="5"/>
  <c r="V2165" i="5"/>
  <c r="G2165" i="5" s="1"/>
  <c r="AB2165" i="5"/>
  <c r="V2157" i="5"/>
  <c r="G2157" i="5" s="1"/>
  <c r="AB2157" i="5"/>
  <c r="V2149" i="5"/>
  <c r="G2149" i="5" s="1"/>
  <c r="AB2149" i="5"/>
  <c r="V2141" i="5"/>
  <c r="G2141" i="5" s="1"/>
  <c r="AB2141" i="5"/>
  <c r="V2133" i="5"/>
  <c r="AB2133" i="5"/>
  <c r="V2125" i="5"/>
  <c r="G2125" i="5" s="1"/>
  <c r="AB2125" i="5"/>
  <c r="V2117" i="5"/>
  <c r="G2117" i="5" s="1"/>
  <c r="AB2117" i="5"/>
  <c r="V2109" i="5"/>
  <c r="G2109" i="5" s="1"/>
  <c r="AB2109" i="5"/>
  <c r="V2101" i="5"/>
  <c r="G2101" i="5" s="1"/>
  <c r="AB2101" i="5"/>
  <c r="V2093" i="5"/>
  <c r="G2093" i="5" s="1"/>
  <c r="AB2093" i="5"/>
  <c r="V2085" i="5"/>
  <c r="G2085" i="5" s="1"/>
  <c r="AB2085" i="5"/>
  <c r="V2077" i="5"/>
  <c r="G2077" i="5" s="1"/>
  <c r="AB2077" i="5"/>
  <c r="V2069" i="5"/>
  <c r="AB2069" i="5"/>
  <c r="V2061" i="5"/>
  <c r="G2061" i="5" s="1"/>
  <c r="AB2061" i="5"/>
  <c r="V2053" i="5"/>
  <c r="G2053" i="5" s="1"/>
  <c r="AB2053" i="5"/>
  <c r="V2045" i="5"/>
  <c r="G2045" i="5" s="1"/>
  <c r="AB2045" i="5"/>
  <c r="V2037" i="5"/>
  <c r="G2037" i="5" s="1"/>
  <c r="AB2037" i="5"/>
  <c r="V2029" i="5"/>
  <c r="G2029" i="5" s="1"/>
  <c r="AB2029" i="5"/>
  <c r="V2021" i="5"/>
  <c r="G2021" i="5" s="1"/>
  <c r="AB2021" i="5"/>
  <c r="V2013" i="5"/>
  <c r="G2013" i="5" s="1"/>
  <c r="AB2013" i="5"/>
  <c r="V2005" i="5"/>
  <c r="AB2005" i="5"/>
  <c r="V1997" i="5"/>
  <c r="G1997" i="5" s="1"/>
  <c r="AB1997" i="5"/>
  <c r="V1989" i="5"/>
  <c r="G1989" i="5" s="1"/>
  <c r="AB1989" i="5"/>
  <c r="V1981" i="5"/>
  <c r="G1981" i="5" s="1"/>
  <c r="AB1981" i="5"/>
  <c r="V1973" i="5"/>
  <c r="G1973" i="5" s="1"/>
  <c r="AB1973" i="5"/>
  <c r="V1965" i="5"/>
  <c r="G1965" i="5" s="1"/>
  <c r="AB1965" i="5"/>
  <c r="V1957" i="5"/>
  <c r="G1957" i="5" s="1"/>
  <c r="AB1957" i="5"/>
  <c r="V1949" i="5"/>
  <c r="G1949" i="5" s="1"/>
  <c r="AB1949" i="5"/>
  <c r="V1941" i="5"/>
  <c r="AB1941" i="5"/>
  <c r="V1933" i="5"/>
  <c r="G1933" i="5" s="1"/>
  <c r="AB1933" i="5"/>
  <c r="V1925" i="5"/>
  <c r="G1925" i="5" s="1"/>
  <c r="AB1925" i="5"/>
  <c r="V1917" i="5"/>
  <c r="G1917" i="5" s="1"/>
  <c r="AB1917" i="5"/>
  <c r="V1909" i="5"/>
  <c r="G1909" i="5" s="1"/>
  <c r="AB1909" i="5"/>
  <c r="V1901" i="5"/>
  <c r="G1901" i="5" s="1"/>
  <c r="AB1901" i="5"/>
  <c r="V1893" i="5"/>
  <c r="G1893" i="5" s="1"/>
  <c r="AB1893" i="5"/>
  <c r="E2052" i="5"/>
  <c r="X2052" i="5" s="1"/>
  <c r="G2052" i="5"/>
  <c r="V1885" i="5"/>
  <c r="G1885" i="5" s="1"/>
  <c r="AB1885" i="5"/>
  <c r="V1877" i="5"/>
  <c r="G1877" i="5" s="1"/>
  <c r="AB1877" i="5"/>
  <c r="V1869" i="5"/>
  <c r="G1869" i="5" s="1"/>
  <c r="AB1869" i="5"/>
  <c r="V1861" i="5"/>
  <c r="AB1861" i="5"/>
  <c r="V1853" i="5"/>
  <c r="G1853" i="5" s="1"/>
  <c r="AB1853" i="5"/>
  <c r="V1845" i="5"/>
  <c r="G1845" i="5" s="1"/>
  <c r="AB1845" i="5"/>
  <c r="V1837" i="5"/>
  <c r="G1837" i="5" s="1"/>
  <c r="AB1837" i="5"/>
  <c r="V1829" i="5"/>
  <c r="G1829" i="5" s="1"/>
  <c r="AB1829" i="5"/>
  <c r="V1821" i="5"/>
  <c r="G1821" i="5" s="1"/>
  <c r="AB1821" i="5"/>
  <c r="V1813" i="5"/>
  <c r="G1813" i="5" s="1"/>
  <c r="AB1813" i="5"/>
  <c r="V1805" i="5"/>
  <c r="G1805" i="5" s="1"/>
  <c r="AB1805" i="5"/>
  <c r="V1797" i="5"/>
  <c r="AB1797" i="5"/>
  <c r="V1789" i="5"/>
  <c r="G1789" i="5" s="1"/>
  <c r="AB1789" i="5"/>
  <c r="V1781" i="5"/>
  <c r="G1781" i="5" s="1"/>
  <c r="AB1781" i="5"/>
  <c r="V1773" i="5"/>
  <c r="G1773" i="5" s="1"/>
  <c r="AB1773" i="5"/>
  <c r="V1765" i="5"/>
  <c r="G1765" i="5" s="1"/>
  <c r="AB1765" i="5"/>
  <c r="V1757" i="5"/>
  <c r="G1757" i="5" s="1"/>
  <c r="AB1757" i="5"/>
  <c r="V1749" i="5"/>
  <c r="G1749" i="5" s="1"/>
  <c r="AB1749" i="5"/>
  <c r="V1741" i="5"/>
  <c r="G1741" i="5" s="1"/>
  <c r="AB1741" i="5"/>
  <c r="V1733" i="5"/>
  <c r="AB1733" i="5"/>
  <c r="V1725" i="5"/>
  <c r="G1725" i="5" s="1"/>
  <c r="AB1725" i="5"/>
  <c r="V1717" i="5"/>
  <c r="G1717" i="5" s="1"/>
  <c r="AB1717" i="5"/>
  <c r="V1709" i="5"/>
  <c r="G1709" i="5" s="1"/>
  <c r="AB1709" i="5"/>
  <c r="V1701" i="5"/>
  <c r="G1701" i="5" s="1"/>
  <c r="AB1701" i="5"/>
  <c r="V1693" i="5"/>
  <c r="G1693" i="5" s="1"/>
  <c r="AB1693" i="5"/>
  <c r="V1685" i="5"/>
  <c r="G1685" i="5" s="1"/>
  <c r="AB1685" i="5"/>
  <c r="V1677" i="5"/>
  <c r="G1677" i="5" s="1"/>
  <c r="V1669" i="5"/>
  <c r="G1669" i="5" s="1"/>
  <c r="AB1669" i="5"/>
  <c r="V1661" i="5"/>
  <c r="G1661" i="5" s="1"/>
  <c r="AB1661" i="5"/>
  <c r="V1653" i="5"/>
  <c r="G1653" i="5" s="1"/>
  <c r="AB1653" i="5"/>
  <c r="V1645" i="5"/>
  <c r="AB1645" i="5"/>
  <c r="V1637" i="5"/>
  <c r="G1637" i="5" s="1"/>
  <c r="AB1637" i="5"/>
  <c r="V1629" i="5"/>
  <c r="G1629" i="5" s="1"/>
  <c r="AB1629" i="5"/>
  <c r="V1621" i="5"/>
  <c r="G1621" i="5" s="1"/>
  <c r="AB1621" i="5"/>
  <c r="V1613" i="5"/>
  <c r="G1613" i="5" s="1"/>
  <c r="AB1613" i="5"/>
  <c r="V1605" i="5"/>
  <c r="G1605" i="5" s="1"/>
  <c r="AB1605" i="5"/>
  <c r="V1597" i="5"/>
  <c r="G1597" i="5" s="1"/>
  <c r="AB1597" i="5"/>
  <c r="V1589" i="5"/>
  <c r="G1589" i="5" s="1"/>
  <c r="AB1589" i="5"/>
  <c r="V1581" i="5"/>
  <c r="AB1581" i="5"/>
  <c r="V1573" i="5"/>
  <c r="G1573" i="5" s="1"/>
  <c r="AB1573" i="5"/>
  <c r="V1565" i="5"/>
  <c r="G1565" i="5" s="1"/>
  <c r="AB1565" i="5"/>
  <c r="V1557" i="5"/>
  <c r="G1557" i="5" s="1"/>
  <c r="AB1557" i="5"/>
  <c r="V1549" i="5"/>
  <c r="G1549" i="5" s="1"/>
  <c r="AB1549" i="5"/>
  <c r="V1541" i="5"/>
  <c r="G1541" i="5" s="1"/>
  <c r="AB1541" i="5"/>
  <c r="V1533" i="5"/>
  <c r="G1533" i="5" s="1"/>
  <c r="V1525" i="5"/>
  <c r="G1525" i="5" s="1"/>
  <c r="AB1525" i="5"/>
  <c r="V1517" i="5"/>
  <c r="G1517" i="5" s="1"/>
  <c r="AB1517" i="5"/>
  <c r="V1509" i="5"/>
  <c r="G1509" i="5" s="1"/>
  <c r="AB1509" i="5"/>
  <c r="V1501" i="5"/>
  <c r="G1501" i="5" s="1"/>
  <c r="AB1501" i="5"/>
  <c r="V1493" i="5"/>
  <c r="AB1493" i="5"/>
  <c r="V1485" i="5"/>
  <c r="G1485" i="5" s="1"/>
  <c r="V1477" i="5"/>
  <c r="G1477" i="5" s="1"/>
  <c r="AB1477" i="5"/>
  <c r="V1469" i="5"/>
  <c r="AB1469" i="5"/>
  <c r="V1461" i="5"/>
  <c r="G1461" i="5" s="1"/>
  <c r="AB1461" i="5"/>
  <c r="V1453" i="5"/>
  <c r="G1453" i="5" s="1"/>
  <c r="AB1453" i="5"/>
  <c r="V1445" i="5"/>
  <c r="G1445" i="5" s="1"/>
  <c r="AB1445" i="5"/>
  <c r="V1437" i="5"/>
  <c r="G1437" i="5" s="1"/>
  <c r="AB1437" i="5"/>
  <c r="V1429" i="5"/>
  <c r="G1429" i="5" s="1"/>
  <c r="AB1429" i="5"/>
  <c r="V1421" i="5"/>
  <c r="G1421" i="5" s="1"/>
  <c r="AB1421" i="5"/>
  <c r="V1413" i="5"/>
  <c r="G1413" i="5" s="1"/>
  <c r="AB1413" i="5"/>
  <c r="V1405" i="5"/>
  <c r="G1405" i="5" s="1"/>
  <c r="AB1405" i="5"/>
  <c r="V1397" i="5"/>
  <c r="AB1397" i="5"/>
  <c r="V1389" i="5"/>
  <c r="G1389" i="5" s="1"/>
  <c r="AB1389" i="5"/>
  <c r="V1381" i="5"/>
  <c r="G1381" i="5" s="1"/>
  <c r="AB1381" i="5"/>
  <c r="V1373" i="5"/>
  <c r="G1373" i="5" s="1"/>
  <c r="AB1373" i="5"/>
  <c r="V1365" i="5"/>
  <c r="G1365" i="5" s="1"/>
  <c r="AB1365" i="5"/>
  <c r="V1357" i="5"/>
  <c r="G1357" i="5" s="1"/>
  <c r="V1349" i="5"/>
  <c r="G1349" i="5" s="1"/>
  <c r="AB1349" i="5"/>
  <c r="V1341" i="5"/>
  <c r="G1341" i="5" s="1"/>
  <c r="AB1341" i="5"/>
  <c r="V1333" i="5"/>
  <c r="G1333" i="5" s="1"/>
  <c r="V1325" i="5"/>
  <c r="G1325" i="5" s="1"/>
  <c r="AB1325" i="5"/>
  <c r="V1317" i="5"/>
  <c r="G1317" i="5" s="1"/>
  <c r="AB1317" i="5"/>
  <c r="V1309" i="5"/>
  <c r="G1309" i="5" s="1"/>
  <c r="AB1309" i="5"/>
  <c r="V1301" i="5"/>
  <c r="G1301" i="5" s="1"/>
  <c r="AB1301" i="5"/>
  <c r="V1293" i="5"/>
  <c r="G1293" i="5" s="1"/>
  <c r="AB1293" i="5"/>
  <c r="V1285" i="5"/>
  <c r="AB1285" i="5"/>
  <c r="V1277" i="5"/>
  <c r="G1277" i="5" s="1"/>
  <c r="AB1277" i="5"/>
  <c r="V1269" i="5"/>
  <c r="G1269" i="5" s="1"/>
  <c r="AB1269" i="5"/>
  <c r="V1261" i="5"/>
  <c r="G1261" i="5" s="1"/>
  <c r="AB1261" i="5"/>
  <c r="V1253" i="5"/>
  <c r="G1253" i="5" s="1"/>
  <c r="AB1253" i="5"/>
  <c r="V1245" i="5"/>
  <c r="AB1245" i="5"/>
  <c r="V1237" i="5"/>
  <c r="G1237" i="5" s="1"/>
  <c r="AB1237" i="5"/>
  <c r="V1229" i="5"/>
  <c r="G1229" i="5" s="1"/>
  <c r="AB1229" i="5"/>
  <c r="V1221" i="5"/>
  <c r="G1221" i="5" s="1"/>
  <c r="AB1221" i="5"/>
  <c r="V1213" i="5"/>
  <c r="G1213" i="5" s="1"/>
  <c r="AB1213" i="5"/>
  <c r="V1205" i="5"/>
  <c r="G1205" i="5" s="1"/>
  <c r="AB1205" i="5"/>
  <c r="AB1197" i="5"/>
  <c r="V1197" i="5"/>
  <c r="G1197" i="5" s="1"/>
  <c r="V1189" i="5"/>
  <c r="G1189" i="5" s="1"/>
  <c r="AB1189" i="5"/>
  <c r="V1181" i="5"/>
  <c r="G1181" i="5" s="1"/>
  <c r="V1173" i="5"/>
  <c r="AB1173" i="5"/>
  <c r="V1165" i="5"/>
  <c r="G1165" i="5" s="1"/>
  <c r="AB1165" i="5"/>
  <c r="V1157" i="5"/>
  <c r="G1157" i="5" s="1"/>
  <c r="AB1157" i="5"/>
  <c r="V1149" i="5"/>
  <c r="G1149" i="5" s="1"/>
  <c r="AB1149" i="5"/>
  <c r="V1141" i="5"/>
  <c r="G1141" i="5" s="1"/>
  <c r="AB1141" i="5"/>
  <c r="V1133" i="5"/>
  <c r="G1133" i="5" s="1"/>
  <c r="AB1133" i="5"/>
  <c r="V1125" i="5"/>
  <c r="AB1125" i="5"/>
  <c r="V1117" i="5"/>
  <c r="G1117" i="5" s="1"/>
  <c r="AB1117" i="5"/>
  <c r="V1109" i="5"/>
  <c r="AB1109" i="5"/>
  <c r="V1101" i="5"/>
  <c r="G1101" i="5" s="1"/>
  <c r="AB1101" i="5"/>
  <c r="V1093" i="5"/>
  <c r="G1093" i="5" s="1"/>
  <c r="V1085" i="5"/>
  <c r="AB1085" i="5"/>
  <c r="V1077" i="5"/>
  <c r="G1077" i="5" s="1"/>
  <c r="AB1077" i="5"/>
  <c r="V1069" i="5"/>
  <c r="G1069" i="5" s="1"/>
  <c r="AB1069" i="5"/>
  <c r="V1061" i="5"/>
  <c r="G1061" i="5" s="1"/>
  <c r="AB1061" i="5"/>
  <c r="V1053" i="5"/>
  <c r="G1053" i="5" s="1"/>
  <c r="AB1053" i="5"/>
  <c r="V1045" i="5"/>
  <c r="G1045" i="5" s="1"/>
  <c r="AB1045" i="5"/>
  <c r="V1037" i="5"/>
  <c r="G1037" i="5" s="1"/>
  <c r="AB1037" i="5"/>
  <c r="V1029" i="5"/>
  <c r="G1029" i="5" s="1"/>
  <c r="AB1029" i="5"/>
  <c r="V1021" i="5"/>
  <c r="AB1021" i="5"/>
  <c r="V1013" i="5"/>
  <c r="G1013" i="5" s="1"/>
  <c r="AB1013" i="5"/>
  <c r="V1005" i="5"/>
  <c r="G1005" i="5" s="1"/>
  <c r="AB1005" i="5"/>
  <c r="V997" i="5"/>
  <c r="G997" i="5" s="1"/>
  <c r="AB997" i="5"/>
  <c r="V989" i="5"/>
  <c r="G989" i="5" s="1"/>
  <c r="AB989" i="5"/>
  <c r="V981" i="5"/>
  <c r="G981" i="5" s="1"/>
  <c r="AB981" i="5"/>
  <c r="V973" i="5"/>
  <c r="G973" i="5" s="1"/>
  <c r="AB973" i="5"/>
  <c r="V965" i="5"/>
  <c r="G965" i="5" s="1"/>
  <c r="AB965" i="5"/>
  <c r="V957" i="5"/>
  <c r="AB957" i="5"/>
  <c r="V949" i="5"/>
  <c r="G949" i="5" s="1"/>
  <c r="AB949" i="5"/>
  <c r="V941" i="5"/>
  <c r="G941" i="5" s="1"/>
  <c r="AB941" i="5"/>
  <c r="V933" i="5"/>
  <c r="G933" i="5" s="1"/>
  <c r="V925" i="5"/>
  <c r="G925" i="5" s="1"/>
  <c r="AB925" i="5"/>
  <c r="V917" i="5"/>
  <c r="G917" i="5" s="1"/>
  <c r="AB917" i="5"/>
  <c r="V909" i="5"/>
  <c r="G909" i="5" s="1"/>
  <c r="AB909" i="5"/>
  <c r="V901" i="5"/>
  <c r="G901" i="5" s="1"/>
  <c r="AB901" i="5"/>
  <c r="V893" i="5"/>
  <c r="G893" i="5" s="1"/>
  <c r="AB893" i="5"/>
  <c r="V885" i="5"/>
  <c r="G885" i="5" s="1"/>
  <c r="AB885" i="5"/>
  <c r="V877" i="5"/>
  <c r="G877" i="5" s="1"/>
  <c r="AB877" i="5"/>
  <c r="V869" i="5"/>
  <c r="AB869" i="5"/>
  <c r="V861" i="5"/>
  <c r="G861" i="5" s="1"/>
  <c r="AB861" i="5"/>
  <c r="V853" i="5"/>
  <c r="G853" i="5" s="1"/>
  <c r="AB853" i="5"/>
  <c r="V845" i="5"/>
  <c r="G845" i="5" s="1"/>
  <c r="AB845" i="5"/>
  <c r="V837" i="5"/>
  <c r="G837" i="5" s="1"/>
  <c r="AB837" i="5"/>
  <c r="V829" i="5"/>
  <c r="G829" i="5" s="1"/>
  <c r="AB829" i="5"/>
  <c r="V821" i="5"/>
  <c r="G821" i="5" s="1"/>
  <c r="AB821" i="5"/>
  <c r="V813" i="5"/>
  <c r="G813" i="5" s="1"/>
  <c r="AB813" i="5"/>
  <c r="V805" i="5"/>
  <c r="AB805" i="5"/>
  <c r="V797" i="5"/>
  <c r="G797" i="5" s="1"/>
  <c r="AB797" i="5"/>
  <c r="V789" i="5"/>
  <c r="G789" i="5" s="1"/>
  <c r="AB789" i="5"/>
  <c r="V781" i="5"/>
  <c r="G781" i="5" s="1"/>
  <c r="AB781" i="5"/>
  <c r="V773" i="5"/>
  <c r="G773" i="5" s="1"/>
  <c r="AB773" i="5"/>
  <c r="V765" i="5"/>
  <c r="G765" i="5" s="1"/>
  <c r="AB765" i="5"/>
  <c r="V757" i="5"/>
  <c r="G757" i="5" s="1"/>
  <c r="AB757" i="5"/>
  <c r="V749" i="5"/>
  <c r="G749" i="5" s="1"/>
  <c r="AB749" i="5"/>
  <c r="V741" i="5"/>
  <c r="AB741" i="5"/>
  <c r="V733" i="5"/>
  <c r="G733" i="5" s="1"/>
  <c r="AB733" i="5"/>
  <c r="V725" i="5"/>
  <c r="G725" i="5" s="1"/>
  <c r="AB725" i="5"/>
  <c r="V717" i="5"/>
  <c r="G717" i="5" s="1"/>
  <c r="AB717" i="5"/>
  <c r="V709" i="5"/>
  <c r="G709" i="5" s="1"/>
  <c r="AB709" i="5"/>
  <c r="V701" i="5"/>
  <c r="G701" i="5" s="1"/>
  <c r="AB701" i="5"/>
  <c r="V693" i="5"/>
  <c r="G693" i="5" s="1"/>
  <c r="AB693" i="5"/>
  <c r="V685" i="5"/>
  <c r="G685" i="5" s="1"/>
  <c r="AB685" i="5"/>
  <c r="V677" i="5"/>
  <c r="AB677" i="5"/>
  <c r="V669" i="5"/>
  <c r="G669" i="5" s="1"/>
  <c r="AB669" i="5"/>
  <c r="V661" i="5"/>
  <c r="G661" i="5" s="1"/>
  <c r="AB661" i="5"/>
  <c r="V653" i="5"/>
  <c r="G653" i="5" s="1"/>
  <c r="AB653" i="5"/>
  <c r="V645" i="5"/>
  <c r="G645" i="5" s="1"/>
  <c r="AB645" i="5"/>
  <c r="V637" i="5"/>
  <c r="G637" i="5" s="1"/>
  <c r="AB637" i="5"/>
  <c r="V629" i="5"/>
  <c r="G629" i="5" s="1"/>
  <c r="AB629" i="5"/>
  <c r="V621" i="5"/>
  <c r="G621" i="5" s="1"/>
  <c r="AB621" i="5"/>
  <c r="V613" i="5"/>
  <c r="AB613" i="5"/>
  <c r="V605" i="5"/>
  <c r="G605" i="5" s="1"/>
  <c r="AB605" i="5"/>
  <c r="V597" i="5"/>
  <c r="G597" i="5" s="1"/>
  <c r="AB597" i="5"/>
  <c r="V589" i="5"/>
  <c r="G589" i="5" s="1"/>
  <c r="AB589" i="5"/>
  <c r="V581" i="5"/>
  <c r="G581" i="5" s="1"/>
  <c r="V573" i="5"/>
  <c r="G573" i="5" s="1"/>
  <c r="V565" i="5"/>
  <c r="AB565" i="5"/>
  <c r="V557" i="5"/>
  <c r="G557" i="5" s="1"/>
  <c r="AB557" i="5"/>
  <c r="V549" i="5"/>
  <c r="G549" i="5" s="1"/>
  <c r="AB549" i="5"/>
  <c r="V541" i="5"/>
  <c r="G541" i="5" s="1"/>
  <c r="AB541" i="5"/>
  <c r="V533" i="5"/>
  <c r="G533" i="5" s="1"/>
  <c r="AB533" i="5"/>
  <c r="V525" i="5"/>
  <c r="G525" i="5" s="1"/>
  <c r="AB525" i="5"/>
  <c r="V517" i="5"/>
  <c r="G517" i="5" s="1"/>
  <c r="AB517" i="5"/>
  <c r="V509" i="5"/>
  <c r="G509" i="5" s="1"/>
  <c r="AB509" i="5"/>
  <c r="V501" i="5"/>
  <c r="AB501" i="5"/>
  <c r="V493" i="5"/>
  <c r="G493" i="5" s="1"/>
  <c r="AB493" i="5"/>
  <c r="V485" i="5"/>
  <c r="G485" i="5" s="1"/>
  <c r="AB485" i="5"/>
  <c r="V477" i="5"/>
  <c r="G477" i="5" s="1"/>
  <c r="AB477" i="5"/>
  <c r="V469" i="5"/>
  <c r="G469" i="5" s="1"/>
  <c r="AB469" i="5"/>
  <c r="AB461" i="5"/>
  <c r="V461" i="5"/>
  <c r="G461" i="5" s="1"/>
  <c r="V453" i="5"/>
  <c r="G453" i="5" s="1"/>
  <c r="AB453" i="5"/>
  <c r="V445" i="5"/>
  <c r="G445" i="5" s="1"/>
  <c r="AB445" i="5"/>
  <c r="V437" i="5"/>
  <c r="AB437" i="5"/>
  <c r="V429" i="5"/>
  <c r="G429" i="5" s="1"/>
  <c r="AB429" i="5"/>
  <c r="V421" i="5"/>
  <c r="G421" i="5" s="1"/>
  <c r="AB421" i="5"/>
  <c r="V413" i="5"/>
  <c r="G413" i="5" s="1"/>
  <c r="AB413" i="5"/>
  <c r="V405" i="5"/>
  <c r="G405" i="5" s="1"/>
  <c r="AB405" i="5"/>
  <c r="V397" i="5"/>
  <c r="G397" i="5" s="1"/>
  <c r="V389" i="5"/>
  <c r="G389" i="5" s="1"/>
  <c r="AB389" i="5"/>
  <c r="V381" i="5"/>
  <c r="G381" i="5" s="1"/>
  <c r="AB381" i="5"/>
  <c r="V373" i="5"/>
  <c r="G373" i="5" s="1"/>
  <c r="V365" i="5"/>
  <c r="G365" i="5" s="1"/>
  <c r="AB365" i="5"/>
  <c r="V357" i="5"/>
  <c r="G357" i="5" s="1"/>
  <c r="AB357" i="5"/>
  <c r="T2497" i="5"/>
  <c r="S2497" i="5"/>
  <c r="T2489" i="5"/>
  <c r="S2489" i="5"/>
  <c r="AB2489" i="5"/>
  <c r="T2481" i="5"/>
  <c r="S2481" i="5"/>
  <c r="AB2481" i="5"/>
  <c r="T2473" i="5"/>
  <c r="S2473" i="5"/>
  <c r="AB2473" i="5"/>
  <c r="T2465" i="5"/>
  <c r="S2465" i="5"/>
  <c r="AB2465" i="5"/>
  <c r="T2457" i="5"/>
  <c r="S2457" i="5"/>
  <c r="AB2457" i="5"/>
  <c r="T2449" i="5"/>
  <c r="S2449" i="5"/>
  <c r="AB2449" i="5"/>
  <c r="T2441" i="5"/>
  <c r="AB2441" i="5"/>
  <c r="T2433" i="5"/>
  <c r="S2433" i="5"/>
  <c r="AB2433" i="5"/>
  <c r="T2425" i="5"/>
  <c r="S2425" i="5"/>
  <c r="AB2425" i="5"/>
  <c r="T2417" i="5"/>
  <c r="AB2417" i="5"/>
  <c r="T2409" i="5"/>
  <c r="S2409" i="5"/>
  <c r="AB2409" i="5"/>
  <c r="T2401" i="5"/>
  <c r="S2401" i="5"/>
  <c r="AB2401" i="5"/>
  <c r="T2393" i="5"/>
  <c r="S2393" i="5"/>
  <c r="AB2393" i="5"/>
  <c r="T2385" i="5"/>
  <c r="S2385" i="5"/>
  <c r="AB2385" i="5"/>
  <c r="T2377" i="5"/>
  <c r="S2377" i="5"/>
  <c r="AB2377" i="5"/>
  <c r="T2369" i="5"/>
  <c r="S2369" i="5"/>
  <c r="AB2369" i="5"/>
  <c r="T2361" i="5"/>
  <c r="S2361" i="5"/>
  <c r="T2353" i="5"/>
  <c r="S2353" i="5"/>
  <c r="T2345" i="5"/>
  <c r="AB2345" i="5"/>
  <c r="S2345" i="5"/>
  <c r="T2337" i="5"/>
  <c r="AB2337" i="5"/>
  <c r="S2337" i="5"/>
  <c r="T2329" i="5"/>
  <c r="AB2329" i="5"/>
  <c r="S2329" i="5"/>
  <c r="T2321" i="5"/>
  <c r="S2321" i="5"/>
  <c r="AB2321" i="5"/>
  <c r="T2313" i="5"/>
  <c r="AB2313" i="5"/>
  <c r="S2313" i="5"/>
  <c r="T2305" i="5"/>
  <c r="S2305" i="5"/>
  <c r="AB2305" i="5"/>
  <c r="T2297" i="5"/>
  <c r="S2297" i="5"/>
  <c r="AB2297" i="5"/>
  <c r="T2289" i="5"/>
  <c r="S2289" i="5"/>
  <c r="AB2289" i="5"/>
  <c r="T2281" i="5"/>
  <c r="S2281" i="5"/>
  <c r="AB2281" i="5"/>
  <c r="T2273" i="5"/>
  <c r="AB2273" i="5"/>
  <c r="S2273" i="5"/>
  <c r="T2265" i="5"/>
  <c r="AB2265" i="5"/>
  <c r="S2265" i="5"/>
  <c r="T2257" i="5"/>
  <c r="AB2257" i="5"/>
  <c r="S2257" i="5"/>
  <c r="T2249" i="5"/>
  <c r="AB2249" i="5"/>
  <c r="S2249" i="5"/>
  <c r="T2241" i="5"/>
  <c r="S2241" i="5"/>
  <c r="AB2241" i="5"/>
  <c r="T2233" i="5"/>
  <c r="AB2233" i="5"/>
  <c r="S2233" i="5"/>
  <c r="T2225" i="5"/>
  <c r="AB2225" i="5"/>
  <c r="S2225" i="5"/>
  <c r="T2217" i="5"/>
  <c r="S2217" i="5"/>
  <c r="AB2217" i="5"/>
  <c r="T2209" i="5"/>
  <c r="S2209" i="5"/>
  <c r="AB2209" i="5"/>
  <c r="T2201" i="5"/>
  <c r="S2201" i="5"/>
  <c r="AB2201" i="5"/>
  <c r="T2193" i="5"/>
  <c r="S2193" i="5"/>
  <c r="AB2193" i="5"/>
  <c r="T2185" i="5"/>
  <c r="S2185" i="5"/>
  <c r="AB2185" i="5"/>
  <c r="T2177" i="5"/>
  <c r="S2177" i="5"/>
  <c r="AB2177" i="5"/>
  <c r="T2169" i="5"/>
  <c r="AB2169" i="5"/>
  <c r="S2169" i="5"/>
  <c r="T2161" i="5"/>
  <c r="S2161" i="5"/>
  <c r="AB2161" i="5"/>
  <c r="T2153" i="5"/>
  <c r="AB2153" i="5"/>
  <c r="T2145" i="5"/>
  <c r="AB2145" i="5"/>
  <c r="S2145" i="5"/>
  <c r="T2137" i="5"/>
  <c r="S2137" i="5"/>
  <c r="AB2137" i="5"/>
  <c r="T2129" i="5"/>
  <c r="S2129" i="5"/>
  <c r="AB2129" i="5"/>
  <c r="T2121" i="5"/>
  <c r="S2121" i="5"/>
  <c r="T2113" i="5"/>
  <c r="AB2113" i="5"/>
  <c r="S2113" i="5"/>
  <c r="T2105" i="5"/>
  <c r="AB2105" i="5"/>
  <c r="S2105" i="5"/>
  <c r="T2097" i="5"/>
  <c r="S2097" i="5"/>
  <c r="AB2097" i="5"/>
  <c r="T2089" i="5"/>
  <c r="AB2089" i="5"/>
  <c r="S2089" i="5"/>
  <c r="T2081" i="5"/>
  <c r="AB2081" i="5"/>
  <c r="S2081" i="5"/>
  <c r="T2073" i="5"/>
  <c r="AB2073" i="5"/>
  <c r="S2073" i="5"/>
  <c r="T2065" i="5"/>
  <c r="AB2065" i="5"/>
  <c r="T2057" i="5"/>
  <c r="AB2057" i="5"/>
  <c r="S2057" i="5"/>
  <c r="T2049" i="5"/>
  <c r="S2049" i="5"/>
  <c r="AB2049" i="5"/>
  <c r="T2041" i="5"/>
  <c r="AB2041" i="5"/>
  <c r="S2041" i="5"/>
  <c r="AB1533" i="5"/>
  <c r="AB373" i="5"/>
  <c r="AB1093" i="5"/>
  <c r="E1515" i="5"/>
  <c r="X1515" i="5" s="1"/>
  <c r="G1515" i="5"/>
  <c r="J1515" i="5"/>
  <c r="F1515" i="5"/>
  <c r="R1515" i="5"/>
  <c r="I1515" i="5"/>
  <c r="H1515" i="5"/>
  <c r="E1289" i="5"/>
  <c r="X1289" i="5" s="1"/>
  <c r="G1289" i="5"/>
  <c r="H1289" i="5"/>
  <c r="I1289" i="5"/>
  <c r="R1289" i="5"/>
  <c r="F1289" i="5"/>
  <c r="AB573" i="5"/>
  <c r="AB1677" i="5"/>
  <c r="AB1357" i="5"/>
  <c r="AB1485" i="5"/>
  <c r="AB581" i="5"/>
  <c r="AB1181" i="5"/>
  <c r="AB397" i="5"/>
  <c r="E2488" i="5"/>
  <c r="X2488" i="5" s="1"/>
  <c r="G2488" i="5"/>
  <c r="H2488" i="5"/>
  <c r="F2488" i="5"/>
  <c r="R2488" i="5"/>
  <c r="J2488" i="5"/>
  <c r="AB933" i="5"/>
  <c r="AB1333" i="5"/>
  <c r="E1976" i="5"/>
  <c r="X1976" i="5" s="1"/>
  <c r="G1976" i="5"/>
  <c r="J1976" i="5"/>
  <c r="H1976" i="5"/>
  <c r="F1976" i="5"/>
  <c r="E2500" i="5"/>
  <c r="G2500" i="5"/>
  <c r="E2424" i="5"/>
  <c r="X2424" i="5" s="1"/>
  <c r="G2424" i="5"/>
  <c r="E1988" i="5"/>
  <c r="X1988" i="5" s="1"/>
  <c r="G1988" i="5"/>
  <c r="F1988" i="5"/>
  <c r="I1988" i="5"/>
  <c r="H1988" i="5"/>
  <c r="E1912" i="5"/>
  <c r="X1912" i="5" s="1"/>
  <c r="R1912" i="5"/>
  <c r="I1912" i="5"/>
  <c r="G1912" i="5"/>
  <c r="E1564" i="5"/>
  <c r="X1564" i="5" s="1"/>
  <c r="G1564" i="5"/>
  <c r="E1535" i="5"/>
  <c r="X1535" i="5" s="1"/>
  <c r="I1535" i="5"/>
  <c r="E2436" i="5"/>
  <c r="X2436" i="5" s="1"/>
  <c r="G2436" i="5"/>
  <c r="F2436" i="5"/>
  <c r="E2360" i="5"/>
  <c r="X2360" i="5" s="1"/>
  <c r="G2360" i="5"/>
  <c r="E1924" i="5"/>
  <c r="X1924" i="5" s="1"/>
  <c r="G1924" i="5"/>
  <c r="I1924" i="5"/>
  <c r="I1848" i="5"/>
  <c r="H1848" i="5"/>
  <c r="E1320" i="5"/>
  <c r="X1320" i="5" s="1"/>
  <c r="G1320" i="5"/>
  <c r="H1320" i="5"/>
  <c r="E2372" i="5"/>
  <c r="X2372" i="5" s="1"/>
  <c r="G2372" i="5"/>
  <c r="H2372" i="5"/>
  <c r="E2296" i="5"/>
  <c r="X2296" i="5" s="1"/>
  <c r="G2296" i="5"/>
  <c r="E1860" i="5"/>
  <c r="X1860" i="5" s="1"/>
  <c r="G1860" i="5"/>
  <c r="E1620" i="5"/>
  <c r="X1620" i="5" s="1"/>
  <c r="G1620" i="5"/>
  <c r="G641" i="5"/>
  <c r="E2308" i="5"/>
  <c r="X2308" i="5" s="1"/>
  <c r="G2308" i="5"/>
  <c r="J2308" i="5"/>
  <c r="E2232" i="5"/>
  <c r="X2232" i="5" s="1"/>
  <c r="G2232" i="5"/>
  <c r="E1720" i="5"/>
  <c r="X1720" i="5" s="1"/>
  <c r="F1720" i="5"/>
  <c r="G1720" i="5"/>
  <c r="G1057" i="5"/>
  <c r="E1057" i="5"/>
  <c r="X1057" i="5" s="1"/>
  <c r="E2244" i="5"/>
  <c r="X2244" i="5" s="1"/>
  <c r="G2244" i="5"/>
  <c r="E1732" i="5"/>
  <c r="X1732" i="5" s="1"/>
  <c r="G1732" i="5"/>
  <c r="F1732" i="5"/>
  <c r="E865" i="5"/>
  <c r="X865" i="5" s="1"/>
  <c r="G865" i="5"/>
  <c r="F865" i="5"/>
  <c r="R865" i="5"/>
  <c r="E803" i="5"/>
  <c r="X803" i="5" s="1"/>
  <c r="G803" i="5"/>
  <c r="E2104" i="5"/>
  <c r="X2104" i="5" s="1"/>
  <c r="G2104" i="5"/>
  <c r="E1668" i="5"/>
  <c r="X1668" i="5" s="1"/>
  <c r="G1668" i="5"/>
  <c r="E887" i="5"/>
  <c r="X887" i="5" s="1"/>
  <c r="G887" i="5"/>
  <c r="J887" i="5"/>
  <c r="E2116" i="5"/>
  <c r="X2116" i="5" s="1"/>
  <c r="G2116" i="5"/>
  <c r="E2040" i="5"/>
  <c r="X2040" i="5" s="1"/>
  <c r="I2040" i="5"/>
  <c r="F2040" i="5"/>
  <c r="G2040" i="5"/>
  <c r="E1463" i="5"/>
  <c r="X1463" i="5" s="1"/>
  <c r="G1463" i="5"/>
  <c r="E1204" i="5"/>
  <c r="X1204" i="5" s="1"/>
  <c r="I1204" i="5"/>
  <c r="F2364" i="5"/>
  <c r="E1131" i="5"/>
  <c r="X1131" i="5" s="1"/>
  <c r="G1131" i="5"/>
  <c r="E665" i="5"/>
  <c r="X665" i="5" s="1"/>
  <c r="G665" i="5"/>
  <c r="E467" i="5"/>
  <c r="X467" i="5" s="1"/>
  <c r="G467" i="5"/>
  <c r="E1331" i="5"/>
  <c r="X1331" i="5" s="1"/>
  <c r="G1331" i="5"/>
  <c r="E1278" i="5"/>
  <c r="X1278" i="5" s="1"/>
  <c r="G1278" i="5"/>
  <c r="E1366" i="5"/>
  <c r="X1366" i="5" s="1"/>
  <c r="G1366" i="5"/>
  <c r="E1358" i="5"/>
  <c r="X1358" i="5" s="1"/>
  <c r="G1358" i="5"/>
  <c r="E1254" i="5"/>
  <c r="X1254" i="5" s="1"/>
  <c r="G1254" i="5"/>
  <c r="E1179" i="5"/>
  <c r="X1179" i="5" s="1"/>
  <c r="G1179" i="5"/>
  <c r="E1089" i="5"/>
  <c r="X1089" i="5" s="1"/>
  <c r="G1089" i="5"/>
  <c r="E995" i="5"/>
  <c r="X995" i="5" s="1"/>
  <c r="G995" i="5"/>
  <c r="E905" i="5"/>
  <c r="X905" i="5" s="1"/>
  <c r="G905" i="5"/>
  <c r="G1314" i="5"/>
  <c r="E1298" i="5"/>
  <c r="X1298" i="5" s="1"/>
  <c r="G1298" i="5"/>
  <c r="E842" i="5"/>
  <c r="X842" i="5" s="1"/>
  <c r="E826" i="5"/>
  <c r="X826" i="5" s="1"/>
  <c r="G826" i="5"/>
  <c r="E762" i="5"/>
  <c r="X762" i="5" s="1"/>
  <c r="G762" i="5"/>
  <c r="E442" i="5"/>
  <c r="X442" i="5" s="1"/>
  <c r="G442" i="5"/>
  <c r="E1430" i="5"/>
  <c r="X1430" i="5" s="1"/>
  <c r="G1430" i="5"/>
  <c r="E1422" i="5"/>
  <c r="X1422" i="5" s="1"/>
  <c r="G1422" i="5"/>
  <c r="E1275" i="5"/>
  <c r="X1275" i="5" s="1"/>
  <c r="G1275" i="5"/>
  <c r="E1169" i="5"/>
  <c r="X1169" i="5" s="1"/>
  <c r="G1169" i="5"/>
  <c r="G985" i="5"/>
  <c r="E985" i="5"/>
  <c r="X985" i="5" s="1"/>
  <c r="E838" i="5"/>
  <c r="X838" i="5" s="1"/>
  <c r="G838" i="5"/>
  <c r="E830" i="5"/>
  <c r="X830" i="5" s="1"/>
  <c r="G830" i="5"/>
  <c r="E1494" i="5"/>
  <c r="X1494" i="5" s="1"/>
  <c r="G1494" i="5"/>
  <c r="E1486" i="5"/>
  <c r="X1486" i="5" s="1"/>
  <c r="G1486" i="5"/>
  <c r="E1323" i="5"/>
  <c r="X1323" i="5" s="1"/>
  <c r="G1323" i="5"/>
  <c r="E1251" i="5"/>
  <c r="X1251" i="5" s="1"/>
  <c r="G1251" i="5"/>
  <c r="E1035" i="5"/>
  <c r="X1035" i="5" s="1"/>
  <c r="G1035" i="5"/>
  <c r="E1558" i="5"/>
  <c r="X1558" i="5" s="1"/>
  <c r="G1558" i="5"/>
  <c r="E1550" i="5"/>
  <c r="X1550" i="5" s="1"/>
  <c r="G1550" i="5"/>
  <c r="E1233" i="5"/>
  <c r="X1233" i="5" s="1"/>
  <c r="G1233" i="5"/>
  <c r="E1067" i="5"/>
  <c r="X1067" i="5" s="1"/>
  <c r="G1067" i="5"/>
  <c r="E606" i="5"/>
  <c r="X606" i="5" s="1"/>
  <c r="G606" i="5"/>
  <c r="E518" i="5"/>
  <c r="X518" i="5" s="1"/>
  <c r="G518" i="5"/>
  <c r="E510" i="5"/>
  <c r="X510" i="5" s="1"/>
  <c r="G510" i="5"/>
  <c r="E401" i="5"/>
  <c r="X401" i="5" s="1"/>
  <c r="G401" i="5"/>
  <c r="G2492" i="5"/>
  <c r="G2428" i="5"/>
  <c r="G2364" i="5"/>
  <c r="G2300" i="5"/>
  <c r="G2236" i="5"/>
  <c r="G2172" i="5"/>
  <c r="G2108" i="5"/>
  <c r="G2044" i="5"/>
  <c r="G1980" i="5"/>
  <c r="G1916" i="5"/>
  <c r="G1852" i="5"/>
  <c r="G1788" i="5"/>
  <c r="G1724" i="5"/>
  <c r="G1660" i="5"/>
  <c r="E1622" i="5"/>
  <c r="X1622" i="5" s="1"/>
  <c r="G1622" i="5"/>
  <c r="E1614" i="5"/>
  <c r="X1614" i="5" s="1"/>
  <c r="G1614" i="5"/>
  <c r="E1043" i="5"/>
  <c r="X1043" i="5" s="1"/>
  <c r="G1043" i="5"/>
  <c r="G731" i="5"/>
  <c r="G841" i="5"/>
  <c r="C96" i="5"/>
  <c r="C80" i="5"/>
  <c r="C64" i="5"/>
  <c r="C48" i="5"/>
  <c r="C32" i="5"/>
  <c r="C288" i="5"/>
  <c r="C280" i="5"/>
  <c r="C272" i="5"/>
  <c r="C264" i="5"/>
  <c r="C256" i="5"/>
  <c r="C248" i="5"/>
  <c r="C240" i="5"/>
  <c r="C232" i="5"/>
  <c r="C224" i="5"/>
  <c r="C216" i="5"/>
  <c r="C208" i="5"/>
  <c r="C200" i="5"/>
  <c r="C192" i="5"/>
  <c r="C184" i="5"/>
  <c r="C168" i="5"/>
  <c r="C159" i="5"/>
  <c r="C147" i="5"/>
  <c r="C137" i="5"/>
  <c r="C127" i="5"/>
  <c r="C111" i="5"/>
  <c r="C95" i="5"/>
  <c r="C79" i="5"/>
  <c r="C63" i="5"/>
  <c r="C47" i="5"/>
  <c r="C31" i="5"/>
  <c r="B343" i="5"/>
  <c r="C198" i="5"/>
  <c r="C190" i="5"/>
  <c r="C174" i="5"/>
  <c r="C166" i="5"/>
  <c r="C155" i="5"/>
  <c r="C145" i="5"/>
  <c r="C135" i="5"/>
  <c r="C121" i="5"/>
  <c r="C105" i="5"/>
  <c r="C89" i="5"/>
  <c r="C73" i="5"/>
  <c r="C57" i="5"/>
  <c r="C41" i="5"/>
  <c r="C25" i="5"/>
  <c r="C9" i="5"/>
  <c r="B325" i="5"/>
  <c r="B47" i="5"/>
  <c r="B55" i="5"/>
  <c r="B311" i="5"/>
  <c r="B349" i="5"/>
  <c r="B119" i="5"/>
  <c r="B135" i="5"/>
  <c r="B327" i="5"/>
  <c r="B183" i="5"/>
  <c r="B333" i="5"/>
  <c r="B199" i="5"/>
  <c r="B335" i="5"/>
  <c r="B247" i="5"/>
  <c r="B341" i="5"/>
  <c r="B263" i="5"/>
  <c r="C283" i="5"/>
  <c r="C275" i="5"/>
  <c r="C267" i="5"/>
  <c r="C259" i="5"/>
  <c r="C251" i="5"/>
  <c r="C243" i="5"/>
  <c r="C235" i="5"/>
  <c r="C227" i="5"/>
  <c r="C219" i="5"/>
  <c r="C211" i="5"/>
  <c r="C203" i="5"/>
  <c r="C195" i="5"/>
  <c r="C187" i="5"/>
  <c r="C179" i="5"/>
  <c r="C171" i="5"/>
  <c r="C162" i="5"/>
  <c r="C152" i="5"/>
  <c r="C142" i="5"/>
  <c r="C130" i="5"/>
  <c r="C115" i="5"/>
  <c r="C99" i="5"/>
  <c r="C83" i="5"/>
  <c r="C67" i="5"/>
  <c r="C51" i="5"/>
  <c r="C35" i="5"/>
  <c r="C19" i="5"/>
  <c r="B71" i="5"/>
  <c r="B348" i="5"/>
  <c r="B340" i="5"/>
  <c r="B332" i="5"/>
  <c r="B324" i="5"/>
  <c r="B303" i="5"/>
  <c r="B239" i="5"/>
  <c r="B175" i="5"/>
  <c r="B111" i="5"/>
  <c r="C6" i="5"/>
  <c r="B16" i="5"/>
  <c r="B24" i="5"/>
  <c r="B32" i="5"/>
  <c r="B40" i="5"/>
  <c r="B48" i="5"/>
  <c r="B56" i="5"/>
  <c r="B64" i="5"/>
  <c r="B72" i="5"/>
  <c r="B80" i="5"/>
  <c r="B88" i="5"/>
  <c r="B96" i="5"/>
  <c r="B104" i="5"/>
  <c r="B112" i="5"/>
  <c r="B120" i="5"/>
  <c r="B128" i="5"/>
  <c r="B136" i="5"/>
  <c r="B144" i="5"/>
  <c r="B152" i="5"/>
  <c r="B168" i="5"/>
  <c r="B184" i="5"/>
  <c r="B192" i="5"/>
  <c r="B200" i="5"/>
  <c r="B208" i="5"/>
  <c r="B216" i="5"/>
  <c r="B224" i="5"/>
  <c r="B232" i="5"/>
  <c r="B240" i="5"/>
  <c r="B248" i="5"/>
  <c r="B256" i="5"/>
  <c r="B264" i="5"/>
  <c r="B272" i="5"/>
  <c r="B280" i="5"/>
  <c r="B288" i="5"/>
  <c r="B296" i="5"/>
  <c r="B304" i="5"/>
  <c r="B312" i="5"/>
  <c r="B5" i="5"/>
  <c r="B9" i="5"/>
  <c r="B17" i="5"/>
  <c r="B25" i="5"/>
  <c r="B33" i="5"/>
  <c r="B41" i="5"/>
  <c r="B49" i="5"/>
  <c r="B57" i="5"/>
  <c r="B65" i="5"/>
  <c r="B73" i="5"/>
  <c r="B81" i="5"/>
  <c r="B89" i="5"/>
  <c r="B97" i="5"/>
  <c r="B105" i="5"/>
  <c r="B113" i="5"/>
  <c r="B121" i="5"/>
  <c r="B129" i="5"/>
  <c r="B137" i="5"/>
  <c r="B145" i="5"/>
  <c r="B153" i="5"/>
  <c r="B169" i="5"/>
  <c r="B177" i="5"/>
  <c r="B185" i="5"/>
  <c r="B193" i="5"/>
  <c r="B201" i="5"/>
  <c r="B209" i="5"/>
  <c r="B217" i="5"/>
  <c r="B225" i="5"/>
  <c r="B233" i="5"/>
  <c r="B241" i="5"/>
  <c r="B249" i="5"/>
  <c r="B257" i="5"/>
  <c r="B265" i="5"/>
  <c r="B273" i="5"/>
  <c r="B281" i="5"/>
  <c r="B289" i="5"/>
  <c r="B297" i="5"/>
  <c r="B305" i="5"/>
  <c r="B313" i="5"/>
  <c r="B321" i="5"/>
  <c r="B10" i="5"/>
  <c r="B18" i="5"/>
  <c r="B26" i="5"/>
  <c r="B34" i="5"/>
  <c r="B42" i="5"/>
  <c r="B50" i="5"/>
  <c r="B58" i="5"/>
  <c r="B66" i="5"/>
  <c r="B74" i="5"/>
  <c r="B82" i="5"/>
  <c r="B90" i="5"/>
  <c r="B98" i="5"/>
  <c r="B106" i="5"/>
  <c r="B114" i="5"/>
  <c r="B122" i="5"/>
  <c r="B130" i="5"/>
  <c r="B138" i="5"/>
  <c r="B146" i="5"/>
  <c r="B154" i="5"/>
  <c r="B162" i="5"/>
  <c r="B170" i="5"/>
  <c r="B186" i="5"/>
  <c r="B202" i="5"/>
  <c r="B210" i="5"/>
  <c r="B218" i="5"/>
  <c r="B226" i="5"/>
  <c r="B234" i="5"/>
  <c r="B242" i="5"/>
  <c r="B258" i="5"/>
  <c r="B266" i="5"/>
  <c r="B274" i="5"/>
  <c r="B282" i="5"/>
  <c r="B290" i="5"/>
  <c r="B298" i="5"/>
  <c r="B306" i="5"/>
  <c r="C7" i="5"/>
  <c r="B19" i="5"/>
  <c r="B27" i="5"/>
  <c r="B35" i="5"/>
  <c r="B43" i="5"/>
  <c r="B51" i="5"/>
  <c r="B59" i="5"/>
  <c r="B67" i="5"/>
  <c r="B75" i="5"/>
  <c r="B83" i="5"/>
  <c r="B91" i="5"/>
  <c r="B99" i="5"/>
  <c r="B107" i="5"/>
  <c r="B115" i="5"/>
  <c r="B123" i="5"/>
  <c r="B131" i="5"/>
  <c r="B139" i="5"/>
  <c r="B147" i="5"/>
  <c r="B155" i="5"/>
  <c r="B163" i="5"/>
  <c r="B171" i="5"/>
  <c r="B179" i="5"/>
  <c r="B187" i="5"/>
  <c r="B195" i="5"/>
  <c r="B203" i="5"/>
  <c r="B211" i="5"/>
  <c r="B219" i="5"/>
  <c r="B227" i="5"/>
  <c r="B235" i="5"/>
  <c r="B243" i="5"/>
  <c r="B251" i="5"/>
  <c r="B259" i="5"/>
  <c r="B267" i="5"/>
  <c r="B275" i="5"/>
  <c r="B283" i="5"/>
  <c r="B291" i="5"/>
  <c r="B299" i="5"/>
  <c r="B307" i="5"/>
  <c r="B315" i="5"/>
  <c r="B6" i="5"/>
  <c r="B12" i="5"/>
  <c r="B20" i="5"/>
  <c r="B28" i="5"/>
  <c r="B36" i="5"/>
  <c r="B44" i="5"/>
  <c r="B52" i="5"/>
  <c r="B60" i="5"/>
  <c r="B68" i="5"/>
  <c r="B76" i="5"/>
  <c r="B84" i="5"/>
  <c r="B92" i="5"/>
  <c r="B100" i="5"/>
  <c r="B108" i="5"/>
  <c r="B116" i="5"/>
  <c r="B124" i="5"/>
  <c r="B132" i="5"/>
  <c r="B140" i="5"/>
  <c r="B148" i="5"/>
  <c r="B156" i="5"/>
  <c r="B164" i="5"/>
  <c r="B172" i="5"/>
  <c r="B180" i="5"/>
  <c r="B188" i="5"/>
  <c r="B212" i="5"/>
  <c r="B220" i="5"/>
  <c r="B228" i="5"/>
  <c r="B236" i="5"/>
  <c r="B244" i="5"/>
  <c r="B252" i="5"/>
  <c r="B260" i="5"/>
  <c r="B268" i="5"/>
  <c r="B276" i="5"/>
  <c r="B284" i="5"/>
  <c r="B292" i="5"/>
  <c r="B300" i="5"/>
  <c r="B308" i="5"/>
  <c r="B316" i="5"/>
  <c r="B7" i="5"/>
  <c r="B13" i="5"/>
  <c r="B21" i="5"/>
  <c r="B29" i="5"/>
  <c r="B37" i="5"/>
  <c r="B45" i="5"/>
  <c r="B53" i="5"/>
  <c r="B61" i="5"/>
  <c r="B69" i="5"/>
  <c r="B77" i="5"/>
  <c r="B93" i="5"/>
  <c r="B101" i="5"/>
  <c r="B109" i="5"/>
  <c r="B117" i="5"/>
  <c r="B125" i="5"/>
  <c r="B133" i="5"/>
  <c r="B141" i="5"/>
  <c r="B149" i="5"/>
  <c r="B157" i="5"/>
  <c r="B165" i="5"/>
  <c r="B189" i="5"/>
  <c r="B205" i="5"/>
  <c r="B213" i="5"/>
  <c r="B221" i="5"/>
  <c r="B229" i="5"/>
  <c r="B237" i="5"/>
  <c r="B245" i="5"/>
  <c r="B253" i="5"/>
  <c r="B261" i="5"/>
  <c r="B269" i="5"/>
  <c r="B277" i="5"/>
  <c r="B285" i="5"/>
  <c r="B293" i="5"/>
  <c r="B301" i="5"/>
  <c r="B309" i="5"/>
  <c r="B8" i="5"/>
  <c r="C8" i="5"/>
  <c r="B14" i="5"/>
  <c r="B22" i="5"/>
  <c r="B30" i="5"/>
  <c r="B38" i="5"/>
  <c r="B46" i="5"/>
  <c r="B54" i="5"/>
  <c r="B62" i="5"/>
  <c r="B70" i="5"/>
  <c r="B86" i="5"/>
  <c r="B94" i="5"/>
  <c r="B102" i="5"/>
  <c r="B110" i="5"/>
  <c r="B118" i="5"/>
  <c r="B126" i="5"/>
  <c r="B134" i="5"/>
  <c r="B142" i="5"/>
  <c r="B150" i="5"/>
  <c r="B158" i="5"/>
  <c r="B166" i="5"/>
  <c r="B174" i="5"/>
  <c r="B190" i="5"/>
  <c r="B198" i="5"/>
  <c r="B206" i="5"/>
  <c r="B214" i="5"/>
  <c r="B222" i="5"/>
  <c r="B230" i="5"/>
  <c r="B238" i="5"/>
  <c r="B246" i="5"/>
  <c r="B254" i="5"/>
  <c r="B262" i="5"/>
  <c r="B270" i="5"/>
  <c r="B278" i="5"/>
  <c r="B286" i="5"/>
  <c r="B294" i="5"/>
  <c r="B302" i="5"/>
  <c r="B310" i="5"/>
  <c r="B347" i="5"/>
  <c r="B339" i="5"/>
  <c r="B331" i="5"/>
  <c r="B323" i="5"/>
  <c r="B295" i="5"/>
  <c r="B231" i="5"/>
  <c r="B167" i="5"/>
  <c r="B103" i="5"/>
  <c r="B39" i="5"/>
  <c r="C126" i="5"/>
  <c r="C118" i="5"/>
  <c r="C110" i="5"/>
  <c r="C102" i="5"/>
  <c r="C94" i="5"/>
  <c r="C86" i="5"/>
  <c r="C70" i="5"/>
  <c r="C62" i="5"/>
  <c r="C54" i="5"/>
  <c r="C46" i="5"/>
  <c r="C38" i="5"/>
  <c r="C30" i="5"/>
  <c r="C22" i="5"/>
  <c r="B346" i="5"/>
  <c r="B338" i="5"/>
  <c r="B330" i="5"/>
  <c r="B322" i="5"/>
  <c r="B287" i="5"/>
  <c r="B223" i="5"/>
  <c r="B159" i="5"/>
  <c r="B95" i="5"/>
  <c r="B31" i="5"/>
  <c r="C157" i="5"/>
  <c r="C149" i="5"/>
  <c r="C141" i="5"/>
  <c r="C133" i="5"/>
  <c r="C125" i="5"/>
  <c r="C117" i="5"/>
  <c r="C109" i="5"/>
  <c r="C101" i="5"/>
  <c r="C93" i="5"/>
  <c r="C77" i="5"/>
  <c r="C69" i="5"/>
  <c r="C61" i="5"/>
  <c r="C53" i="5"/>
  <c r="C45" i="5"/>
  <c r="C37" i="5"/>
  <c r="C29" i="5"/>
  <c r="C21" i="5"/>
  <c r="B345" i="5"/>
  <c r="B337" i="5"/>
  <c r="B329" i="5"/>
  <c r="B320" i="5"/>
  <c r="B279" i="5"/>
  <c r="B215" i="5"/>
  <c r="B151" i="5"/>
  <c r="B87" i="5"/>
  <c r="B23" i="5"/>
  <c r="C164" i="5"/>
  <c r="C156" i="5"/>
  <c r="C148" i="5"/>
  <c r="C140" i="5"/>
  <c r="C132" i="5"/>
  <c r="C124" i="5"/>
  <c r="C116" i="5"/>
  <c r="C108" i="5"/>
  <c r="C100" i="5"/>
  <c r="C92" i="5"/>
  <c r="C84" i="5"/>
  <c r="C76" i="5"/>
  <c r="C68" i="5"/>
  <c r="C60" i="5"/>
  <c r="C52" i="5"/>
  <c r="C44" i="5"/>
  <c r="C36" i="5"/>
  <c r="C28" i="5"/>
  <c r="C20" i="5"/>
  <c r="B344" i="5"/>
  <c r="B336" i="5"/>
  <c r="B328" i="5"/>
  <c r="B319" i="5"/>
  <c r="B271" i="5"/>
  <c r="B207" i="5"/>
  <c r="B143" i="5"/>
  <c r="B79" i="5"/>
  <c r="B15" i="5"/>
  <c r="C122" i="5"/>
  <c r="C114" i="5"/>
  <c r="C106" i="5"/>
  <c r="C98" i="5"/>
  <c r="C90" i="5"/>
  <c r="C82" i="5"/>
  <c r="C74" i="5"/>
  <c r="C66" i="5"/>
  <c r="C58" i="5"/>
  <c r="C50" i="5"/>
  <c r="C42" i="5"/>
  <c r="C34" i="5"/>
  <c r="C26" i="5"/>
  <c r="C10" i="5"/>
  <c r="B350" i="5"/>
  <c r="B342" i="5"/>
  <c r="B334" i="5"/>
  <c r="B326" i="5"/>
  <c r="B317" i="5"/>
  <c r="B255" i="5"/>
  <c r="B191" i="5"/>
  <c r="B127" i="5"/>
  <c r="B63" i="5"/>
  <c r="C5" i="5"/>
  <c r="A14" i="6"/>
  <c r="C10" i="6"/>
  <c r="H31" i="6"/>
  <c r="D31" i="6" s="1"/>
  <c r="F67" i="6"/>
  <c r="H46" i="6"/>
  <c r="D46" i="6" s="1"/>
  <c r="H24" i="6"/>
  <c r="D24" i="6" s="1"/>
  <c r="F49" i="6"/>
  <c r="H49" i="6" s="1"/>
  <c r="D49" i="6" s="1"/>
  <c r="H20" i="6"/>
  <c r="D20" i="6" s="1"/>
  <c r="F39" i="6"/>
  <c r="H39" i="6" s="1"/>
  <c r="D39" i="6" s="1"/>
  <c r="B34" i="6"/>
  <c r="G34" i="6" s="1"/>
  <c r="H34" i="6" s="1"/>
  <c r="D34" i="6" s="1"/>
  <c r="G19" i="6"/>
  <c r="H19" i="6" s="1"/>
  <c r="D19" i="6" s="1"/>
  <c r="H22" i="6"/>
  <c r="D22" i="6" s="1"/>
  <c r="C17" i="6"/>
  <c r="C22" i="6"/>
  <c r="G22" i="6"/>
  <c r="F27" i="6"/>
  <c r="G17" i="6"/>
  <c r="H17" i="6" s="1"/>
  <c r="B67" i="4"/>
  <c r="A48" i="6" s="1"/>
  <c r="B77" i="4"/>
  <c r="A55" i="6" s="1"/>
  <c r="B89" i="4"/>
  <c r="A63" i="6" s="1"/>
  <c r="B37" i="4"/>
  <c r="A23" i="6" s="1"/>
  <c r="B83" i="4"/>
  <c r="A59" i="6" s="1"/>
  <c r="B79" i="4"/>
  <c r="A57" i="6" s="1"/>
  <c r="B85" i="4"/>
  <c r="A60" i="6" s="1"/>
  <c r="B61" i="4"/>
  <c r="A43" i="6" s="1"/>
  <c r="B49" i="4"/>
  <c r="A33" i="6" s="1"/>
  <c r="B31" i="4"/>
  <c r="A18" i="6" s="1"/>
  <c r="B87" i="4"/>
  <c r="A62" i="6" s="1"/>
  <c r="B75" i="4"/>
  <c r="A54" i="6" s="1"/>
  <c r="B81" i="4"/>
  <c r="A58" i="6" s="1"/>
  <c r="B55" i="4"/>
  <c r="A38" i="6" s="1"/>
  <c r="B43" i="4"/>
  <c r="A28" i="6" s="1"/>
  <c r="D14" i="6"/>
  <c r="K65" i="6"/>
  <c r="F45" i="6"/>
  <c r="H45" i="6" s="1"/>
  <c r="D45" i="6" s="1"/>
  <c r="H25" i="6"/>
  <c r="D25" i="6" s="1"/>
  <c r="F66" i="6"/>
  <c r="F35" i="6"/>
  <c r="H35" i="6" s="1"/>
  <c r="D35" i="6" s="1"/>
  <c r="F40" i="6"/>
  <c r="H40" i="6" s="1"/>
  <c r="D40" i="6" s="1"/>
  <c r="F54" i="6"/>
  <c r="F50" i="6"/>
  <c r="H50" i="6" s="1"/>
  <c r="D50" i="6" s="1"/>
  <c r="F30" i="6"/>
  <c r="K66" i="6"/>
  <c r="D15" i="6"/>
  <c r="D16" i="6"/>
  <c r="K67" i="6"/>
  <c r="C24" i="6"/>
  <c r="C35" i="6"/>
  <c r="C40" i="6"/>
  <c r="C46" i="6"/>
  <c r="F65" i="6"/>
  <c r="B30" i="6"/>
  <c r="G30" i="6" s="1"/>
  <c r="C36" i="6"/>
  <c r="C34" i="6"/>
  <c r="C19" i="6"/>
  <c r="C16" i="6"/>
  <c r="F36" i="6"/>
  <c r="H36" i="6" s="1"/>
  <c r="D36" i="6" s="1"/>
  <c r="C41" i="6"/>
  <c r="C31" i="6"/>
  <c r="C39" i="6"/>
  <c r="C15" i="6"/>
  <c r="C26" i="6"/>
  <c r="C14" i="6"/>
  <c r="F41" i="6"/>
  <c r="H41" i="6" s="1"/>
  <c r="D41" i="6" s="1"/>
  <c r="C21" i="6"/>
  <c r="C50" i="6"/>
  <c r="C20" i="6"/>
  <c r="F29" i="6"/>
  <c r="H29" i="6" s="1"/>
  <c r="D29" i="6" s="1"/>
  <c r="F51" i="6"/>
  <c r="H51" i="6" s="1"/>
  <c r="D51" i="6" s="1"/>
  <c r="C44" i="6"/>
  <c r="C25" i="6"/>
  <c r="C12" i="6"/>
  <c r="C11" i="6"/>
  <c r="C9" i="6"/>
  <c r="C8" i="6"/>
  <c r="C7" i="6"/>
  <c r="G5" i="6"/>
  <c r="H5" i="6" s="1"/>
  <c r="D5" i="6" s="1"/>
  <c r="C6" i="6"/>
  <c r="C5" i="6"/>
  <c r="C4" i="6"/>
  <c r="B53" i="4"/>
  <c r="A37" i="6" s="1"/>
  <c r="A27" i="6"/>
  <c r="G31" i="4"/>
  <c r="B35" i="4"/>
  <c r="A22" i="6" s="1"/>
  <c r="B62" i="4"/>
  <c r="A44" i="6" s="1"/>
  <c r="D49" i="4"/>
  <c r="D61" i="4"/>
  <c r="D37" i="4"/>
  <c r="D74" i="4"/>
  <c r="B33" i="4"/>
  <c r="A20" i="6" s="1"/>
  <c r="B64" i="4"/>
  <c r="A46" i="6" s="1"/>
  <c r="B57" i="4"/>
  <c r="A40" i="6" s="1"/>
  <c r="B50" i="4"/>
  <c r="A34" i="6" s="1"/>
  <c r="B34" i="4"/>
  <c r="A21" i="6" s="1"/>
  <c r="B59" i="4"/>
  <c r="A42" i="6" s="1"/>
  <c r="B52" i="4"/>
  <c r="A36" i="6" s="1"/>
  <c r="A24" i="6"/>
  <c r="B71" i="4"/>
  <c r="A52" i="6" s="1"/>
  <c r="B56" i="4"/>
  <c r="A39" i="6" s="1"/>
  <c r="A25" i="6"/>
  <c r="B51" i="4"/>
  <c r="A35" i="6" s="1"/>
  <c r="B63" i="4"/>
  <c r="A45" i="6" s="1"/>
  <c r="D43" i="4"/>
  <c r="D67" i="4"/>
  <c r="D55" i="4"/>
  <c r="A26" i="6"/>
  <c r="G55" i="4"/>
  <c r="G49" i="4"/>
  <c r="G67" i="4"/>
  <c r="G61" i="4"/>
  <c r="B70" i="4"/>
  <c r="A51" i="6" s="1"/>
  <c r="G37" i="4"/>
  <c r="G64" i="6"/>
  <c r="G74" i="4"/>
  <c r="C51" i="6" l="1"/>
  <c r="C49" i="6"/>
  <c r="C29" i="6"/>
  <c r="C45" i="6"/>
  <c r="E491" i="5"/>
  <c r="X491" i="5" s="1"/>
  <c r="I491" i="5"/>
  <c r="H491" i="5"/>
  <c r="F491" i="5"/>
  <c r="R491" i="5"/>
  <c r="J491" i="5"/>
  <c r="E987" i="5"/>
  <c r="X987" i="5" s="1"/>
  <c r="R987" i="5"/>
  <c r="F987" i="5"/>
  <c r="J987" i="5"/>
  <c r="I987" i="5"/>
  <c r="H987" i="5"/>
  <c r="G1959" i="5"/>
  <c r="E787" i="5"/>
  <c r="X787" i="5" s="1"/>
  <c r="R787" i="5"/>
  <c r="J787" i="5"/>
  <c r="I787" i="5"/>
  <c r="H787" i="5"/>
  <c r="F787" i="5"/>
  <c r="E1164" i="5"/>
  <c r="X1164" i="5" s="1"/>
  <c r="G1164" i="5"/>
  <c r="I1164" i="5"/>
  <c r="F1164" i="5"/>
  <c r="R1164" i="5"/>
  <c r="H1164" i="5"/>
  <c r="J1164" i="5"/>
  <c r="E586" i="5"/>
  <c r="X586" i="5" s="1"/>
  <c r="G1290" i="5"/>
  <c r="G1848" i="5"/>
  <c r="E689" i="5"/>
  <c r="X689" i="5" s="1"/>
  <c r="R2336" i="5"/>
  <c r="H1006" i="5"/>
  <c r="J1136" i="5"/>
  <c r="E395" i="5"/>
  <c r="X395" i="5" s="1"/>
  <c r="G395" i="5"/>
  <c r="H395" i="5"/>
  <c r="R395" i="5"/>
  <c r="I395" i="5"/>
  <c r="J395" i="5"/>
  <c r="F395" i="5"/>
  <c r="E451" i="5"/>
  <c r="X451" i="5" s="1"/>
  <c r="R451" i="5"/>
  <c r="I451" i="5"/>
  <c r="F451" i="5"/>
  <c r="J451" i="5"/>
  <c r="H451" i="5"/>
  <c r="E891" i="5"/>
  <c r="X891" i="5" s="1"/>
  <c r="H891" i="5"/>
  <c r="I891" i="5"/>
  <c r="R891" i="5"/>
  <c r="F891" i="5"/>
  <c r="J891" i="5"/>
  <c r="E931" i="5"/>
  <c r="X931" i="5" s="1"/>
  <c r="F931" i="5"/>
  <c r="I931" i="5"/>
  <c r="R931" i="5"/>
  <c r="H931" i="5"/>
  <c r="J931" i="5"/>
  <c r="E1019" i="5"/>
  <c r="X1019" i="5" s="1"/>
  <c r="R1019" i="5"/>
  <c r="G1019" i="5"/>
  <c r="H1019" i="5"/>
  <c r="F1019" i="5"/>
  <c r="J1019" i="5"/>
  <c r="I1019" i="5"/>
  <c r="E1267" i="5"/>
  <c r="X1267" i="5" s="1"/>
  <c r="I1267" i="5"/>
  <c r="H1267" i="5"/>
  <c r="R1267" i="5"/>
  <c r="F1267" i="5"/>
  <c r="J1267" i="5"/>
  <c r="E1411" i="5"/>
  <c r="X1411" i="5" s="1"/>
  <c r="H1411" i="5"/>
  <c r="I1411" i="5"/>
  <c r="F1411" i="5"/>
  <c r="R1411" i="5"/>
  <c r="J1411" i="5"/>
  <c r="E1803" i="5"/>
  <c r="X1803" i="5" s="1"/>
  <c r="H1803" i="5"/>
  <c r="F1803" i="5"/>
  <c r="R1803" i="5"/>
  <c r="J1803" i="5"/>
  <c r="I1803" i="5"/>
  <c r="E764" i="5"/>
  <c r="X764" i="5" s="1"/>
  <c r="R764" i="5"/>
  <c r="H764" i="5"/>
  <c r="I764" i="5"/>
  <c r="F764" i="5"/>
  <c r="J764" i="5"/>
  <c r="E804" i="5"/>
  <c r="X804" i="5" s="1"/>
  <c r="I804" i="5"/>
  <c r="R804" i="5"/>
  <c r="J804" i="5"/>
  <c r="F804" i="5"/>
  <c r="H804" i="5"/>
  <c r="E1947" i="5"/>
  <c r="X1947" i="5" s="1"/>
  <c r="J1947" i="5"/>
  <c r="R1947" i="5"/>
  <c r="F1947" i="5"/>
  <c r="H1947" i="5"/>
  <c r="I1947" i="5"/>
  <c r="E2003" i="5"/>
  <c r="X2003" i="5" s="1"/>
  <c r="H2003" i="5"/>
  <c r="F2003" i="5"/>
  <c r="R2003" i="5"/>
  <c r="J2003" i="5"/>
  <c r="E1804" i="5"/>
  <c r="X1804" i="5" s="1"/>
  <c r="J1804" i="5"/>
  <c r="I1804" i="5"/>
  <c r="H1804" i="5"/>
  <c r="F1804" i="5"/>
  <c r="R1804" i="5"/>
  <c r="E371" i="5"/>
  <c r="X371" i="5" s="1"/>
  <c r="R371" i="5"/>
  <c r="I371" i="5"/>
  <c r="F371" i="5"/>
  <c r="J371" i="5"/>
  <c r="H371" i="5"/>
  <c r="E563" i="5"/>
  <c r="X563" i="5" s="1"/>
  <c r="I563" i="5"/>
  <c r="R563" i="5"/>
  <c r="H563" i="5"/>
  <c r="J563" i="5"/>
  <c r="F563" i="5"/>
  <c r="E836" i="5"/>
  <c r="X836" i="5" s="1"/>
  <c r="H836" i="5"/>
  <c r="F836" i="5"/>
  <c r="J836" i="5"/>
  <c r="R836" i="5"/>
  <c r="I836" i="5"/>
  <c r="R1920" i="5"/>
  <c r="E723" i="5"/>
  <c r="X723" i="5" s="1"/>
  <c r="J723" i="5"/>
  <c r="R723" i="5"/>
  <c r="H723" i="5"/>
  <c r="I723" i="5"/>
  <c r="F723" i="5"/>
  <c r="E876" i="5"/>
  <c r="X876" i="5" s="1"/>
  <c r="R876" i="5"/>
  <c r="I876" i="5"/>
  <c r="H876" i="5"/>
  <c r="J876" i="5"/>
  <c r="F876" i="5"/>
  <c r="F1848" i="5"/>
  <c r="I1920" i="5"/>
  <c r="E1006" i="5"/>
  <c r="X1006" i="5" s="1"/>
  <c r="R425" i="5"/>
  <c r="R495" i="5"/>
  <c r="J2471" i="5"/>
  <c r="E595" i="5"/>
  <c r="X595" i="5" s="1"/>
  <c r="R595" i="5"/>
  <c r="J595" i="5"/>
  <c r="I595" i="5"/>
  <c r="F595" i="5"/>
  <c r="H595" i="5"/>
  <c r="E835" i="5"/>
  <c r="X835" i="5" s="1"/>
  <c r="J835" i="5"/>
  <c r="I835" i="5"/>
  <c r="R835" i="5"/>
  <c r="F835" i="5"/>
  <c r="E388" i="5"/>
  <c r="X388" i="5" s="1"/>
  <c r="H388" i="5"/>
  <c r="G388" i="5"/>
  <c r="I388" i="5"/>
  <c r="F388" i="5"/>
  <c r="R388" i="5"/>
  <c r="J388" i="5"/>
  <c r="E420" i="5"/>
  <c r="X420" i="5" s="1"/>
  <c r="F420" i="5"/>
  <c r="H420" i="5"/>
  <c r="J420" i="5"/>
  <c r="G420" i="5"/>
  <c r="R420" i="5"/>
  <c r="I420" i="5"/>
  <c r="E564" i="5"/>
  <c r="X564" i="5" s="1"/>
  <c r="R564" i="5"/>
  <c r="J564" i="5"/>
  <c r="F564" i="5"/>
  <c r="H564" i="5"/>
  <c r="I564" i="5"/>
  <c r="E676" i="5"/>
  <c r="X676" i="5" s="1"/>
  <c r="F676" i="5"/>
  <c r="I676" i="5"/>
  <c r="H676" i="5"/>
  <c r="J676" i="5"/>
  <c r="R676" i="5"/>
  <c r="E844" i="5"/>
  <c r="X844" i="5" s="1"/>
  <c r="F844" i="5"/>
  <c r="R844" i="5"/>
  <c r="H844" i="5"/>
  <c r="I844" i="5"/>
  <c r="J844" i="5"/>
  <c r="E972" i="5"/>
  <c r="X972" i="5" s="1"/>
  <c r="J972" i="5"/>
  <c r="I972" i="5"/>
  <c r="H972" i="5"/>
  <c r="F972" i="5"/>
  <c r="R972" i="5"/>
  <c r="E1084" i="5"/>
  <c r="X1084" i="5" s="1"/>
  <c r="R1084" i="5"/>
  <c r="I1084" i="5"/>
  <c r="J1084" i="5"/>
  <c r="H1084" i="5"/>
  <c r="F1084" i="5"/>
  <c r="E1500" i="5"/>
  <c r="X1500" i="5" s="1"/>
  <c r="H1500" i="5"/>
  <c r="J1500" i="5"/>
  <c r="F1500" i="5"/>
  <c r="R1500" i="5"/>
  <c r="I1500" i="5"/>
  <c r="G987" i="5"/>
  <c r="E435" i="5"/>
  <c r="X435" i="5" s="1"/>
  <c r="I435" i="5"/>
  <c r="G435" i="5"/>
  <c r="J435" i="5"/>
  <c r="F435" i="5"/>
  <c r="H435" i="5"/>
  <c r="R435" i="5"/>
  <c r="E1243" i="5"/>
  <c r="X1243" i="5" s="1"/>
  <c r="J1243" i="5"/>
  <c r="H1243" i="5"/>
  <c r="R1243" i="5"/>
  <c r="F1243" i="5"/>
  <c r="I1243" i="5"/>
  <c r="E756" i="5"/>
  <c r="X756" i="5" s="1"/>
  <c r="H756" i="5"/>
  <c r="I756" i="5"/>
  <c r="F756" i="5"/>
  <c r="R756" i="5"/>
  <c r="J756" i="5"/>
  <c r="J1848" i="5"/>
  <c r="G1616" i="5"/>
  <c r="G1273" i="5"/>
  <c r="G1543" i="5"/>
  <c r="R1768" i="5"/>
  <c r="F1321" i="5"/>
  <c r="H449" i="5"/>
  <c r="I1836" i="5"/>
  <c r="R747" i="5"/>
  <c r="E403" i="5"/>
  <c r="X403" i="5" s="1"/>
  <c r="I403" i="5"/>
  <c r="H403" i="5"/>
  <c r="F403" i="5"/>
  <c r="J403" i="5"/>
  <c r="R403" i="5"/>
  <c r="E459" i="5"/>
  <c r="X459" i="5" s="1"/>
  <c r="F459" i="5"/>
  <c r="H459" i="5"/>
  <c r="I459" i="5"/>
  <c r="G459" i="5"/>
  <c r="R459" i="5"/>
  <c r="J459" i="5"/>
  <c r="E939" i="5"/>
  <c r="X939" i="5" s="1"/>
  <c r="J939" i="5"/>
  <c r="R939" i="5"/>
  <c r="I939" i="5"/>
  <c r="F939" i="5"/>
  <c r="E1155" i="5"/>
  <c r="X1155" i="5" s="1"/>
  <c r="F1155" i="5"/>
  <c r="H1155" i="5"/>
  <c r="R1155" i="5"/>
  <c r="J1155" i="5"/>
  <c r="I1155" i="5"/>
  <c r="E1283" i="5"/>
  <c r="X1283" i="5" s="1"/>
  <c r="F1283" i="5"/>
  <c r="I1283" i="5"/>
  <c r="H1283" i="5"/>
  <c r="R1283" i="5"/>
  <c r="J1283" i="5"/>
  <c r="E1443" i="5"/>
  <c r="X1443" i="5" s="1"/>
  <c r="I1443" i="5"/>
  <c r="F1443" i="5"/>
  <c r="H1443" i="5"/>
  <c r="R1443" i="5"/>
  <c r="J1443" i="5"/>
  <c r="E364" i="5"/>
  <c r="X364" i="5" s="1"/>
  <c r="F364" i="5"/>
  <c r="I364" i="5"/>
  <c r="R364" i="5"/>
  <c r="H364" i="5"/>
  <c r="J364" i="5"/>
  <c r="G364" i="5"/>
  <c r="E708" i="5"/>
  <c r="X708" i="5" s="1"/>
  <c r="J708" i="5"/>
  <c r="I708" i="5"/>
  <c r="R708" i="5"/>
  <c r="H708" i="5"/>
  <c r="F708" i="5"/>
  <c r="E812" i="5"/>
  <c r="X812" i="5" s="1"/>
  <c r="I812" i="5"/>
  <c r="R812" i="5"/>
  <c r="F812" i="5"/>
  <c r="H812" i="5"/>
  <c r="G812" i="5"/>
  <c r="J812" i="5"/>
  <c r="E940" i="5"/>
  <c r="X940" i="5" s="1"/>
  <c r="F940" i="5"/>
  <c r="I940" i="5"/>
  <c r="H940" i="5"/>
  <c r="J940" i="5"/>
  <c r="R940" i="5"/>
  <c r="I2059" i="5"/>
  <c r="H2059" i="5"/>
  <c r="J2059" i="5"/>
  <c r="F2059" i="5"/>
  <c r="I2387" i="5"/>
  <c r="F2387" i="5"/>
  <c r="R2387" i="5"/>
  <c r="J2387" i="5"/>
  <c r="H2387" i="5"/>
  <c r="E1892" i="5"/>
  <c r="X1892" i="5" s="1"/>
  <c r="H1892" i="5"/>
  <c r="R1892" i="5"/>
  <c r="J1892" i="5"/>
  <c r="F1892" i="5"/>
  <c r="E2220" i="5"/>
  <c r="X2220" i="5" s="1"/>
  <c r="H2220" i="5"/>
  <c r="F2220" i="5"/>
  <c r="J2220" i="5"/>
  <c r="E2132" i="5"/>
  <c r="X2132" i="5" s="1"/>
  <c r="R2132" i="5"/>
  <c r="J2132" i="5"/>
  <c r="I2132" i="5"/>
  <c r="G495" i="5"/>
  <c r="E1768" i="5"/>
  <c r="X1768" i="5" s="1"/>
  <c r="I1321" i="5"/>
  <c r="J2336" i="5"/>
  <c r="H905" i="5"/>
  <c r="H2132" i="5"/>
  <c r="E611" i="5"/>
  <c r="X611" i="5" s="1"/>
  <c r="H611" i="5"/>
  <c r="F611" i="5"/>
  <c r="R611" i="5"/>
  <c r="I611" i="5"/>
  <c r="J611" i="5"/>
  <c r="E747" i="5"/>
  <c r="X747" i="5" s="1"/>
  <c r="F747" i="5"/>
  <c r="H747" i="5"/>
  <c r="I747" i="5"/>
  <c r="J747" i="5"/>
  <c r="E907" i="5"/>
  <c r="X907" i="5" s="1"/>
  <c r="R907" i="5"/>
  <c r="I907" i="5"/>
  <c r="J907" i="5"/>
  <c r="F907" i="5"/>
  <c r="H907" i="5"/>
  <c r="E396" i="5"/>
  <c r="X396" i="5" s="1"/>
  <c r="I396" i="5"/>
  <c r="G396" i="5"/>
  <c r="H396" i="5"/>
  <c r="J396" i="5"/>
  <c r="F396" i="5"/>
  <c r="R396" i="5"/>
  <c r="E436" i="5"/>
  <c r="X436" i="5" s="1"/>
  <c r="R436" i="5"/>
  <c r="F436" i="5"/>
  <c r="I436" i="5"/>
  <c r="H436" i="5"/>
  <c r="J436" i="5"/>
  <c r="E524" i="5"/>
  <c r="X524" i="5" s="1"/>
  <c r="H524" i="5"/>
  <c r="R524" i="5"/>
  <c r="F524" i="5"/>
  <c r="I524" i="5"/>
  <c r="J524" i="5"/>
  <c r="E684" i="5"/>
  <c r="X684" i="5" s="1"/>
  <c r="R684" i="5"/>
  <c r="J684" i="5"/>
  <c r="I684" i="5"/>
  <c r="F684" i="5"/>
  <c r="H684" i="5"/>
  <c r="E988" i="5"/>
  <c r="X988" i="5" s="1"/>
  <c r="R988" i="5"/>
  <c r="J988" i="5"/>
  <c r="I988" i="5"/>
  <c r="H988" i="5"/>
  <c r="F988" i="5"/>
  <c r="E1132" i="5"/>
  <c r="X1132" i="5" s="1"/>
  <c r="R1132" i="5"/>
  <c r="I1132" i="5"/>
  <c r="J1132" i="5"/>
  <c r="H1132" i="5"/>
  <c r="F1132" i="5"/>
  <c r="E1268" i="5"/>
  <c r="X1268" i="5" s="1"/>
  <c r="H1268" i="5"/>
  <c r="R1268" i="5"/>
  <c r="J1268" i="5"/>
  <c r="I1268" i="5"/>
  <c r="F1268" i="5"/>
  <c r="E1628" i="5"/>
  <c r="X1628" i="5" s="1"/>
  <c r="J1628" i="5"/>
  <c r="I1628" i="5"/>
  <c r="H1628" i="5"/>
  <c r="F1628" i="5"/>
  <c r="R1628" i="5"/>
  <c r="E1843" i="5"/>
  <c r="X1843" i="5" s="1"/>
  <c r="I1843" i="5"/>
  <c r="H1843" i="5"/>
  <c r="R1843" i="5"/>
  <c r="F1843" i="5"/>
  <c r="J1843" i="5"/>
  <c r="I1948" i="5"/>
  <c r="J1948" i="5"/>
  <c r="F1948" i="5"/>
  <c r="H1948" i="5"/>
  <c r="E1699" i="5"/>
  <c r="X1699" i="5" s="1"/>
  <c r="R1699" i="5"/>
  <c r="J1699" i="5"/>
  <c r="I1699" i="5"/>
  <c r="H1699" i="5"/>
  <c r="F1699" i="5"/>
  <c r="E724" i="5"/>
  <c r="X724" i="5" s="1"/>
  <c r="I724" i="5"/>
  <c r="F724" i="5"/>
  <c r="G724" i="5"/>
  <c r="R724" i="5"/>
  <c r="H724" i="5"/>
  <c r="J724" i="5"/>
  <c r="J1796" i="5"/>
  <c r="I1796" i="5"/>
  <c r="H1796" i="5"/>
  <c r="F1796" i="5"/>
  <c r="R1796" i="5"/>
  <c r="E1836" i="5"/>
  <c r="X1836" i="5" s="1"/>
  <c r="J1836" i="5"/>
  <c r="R1836" i="5"/>
  <c r="F1836" i="5"/>
  <c r="H1836" i="5"/>
  <c r="E412" i="5"/>
  <c r="X412" i="5" s="1"/>
  <c r="F412" i="5"/>
  <c r="R412" i="5"/>
  <c r="I412" i="5"/>
  <c r="J412" i="5"/>
  <c r="H412" i="5"/>
  <c r="E452" i="5"/>
  <c r="X452" i="5" s="1"/>
  <c r="I452" i="5"/>
  <c r="H452" i="5"/>
  <c r="R452" i="5"/>
  <c r="F452" i="5"/>
  <c r="J452" i="5"/>
  <c r="E668" i="5"/>
  <c r="X668" i="5" s="1"/>
  <c r="R668" i="5"/>
  <c r="F668" i="5"/>
  <c r="I668" i="5"/>
  <c r="J668" i="5"/>
  <c r="H668" i="5"/>
  <c r="E1076" i="5"/>
  <c r="X1076" i="5" s="1"/>
  <c r="F1076" i="5"/>
  <c r="I1076" i="5"/>
  <c r="R1076" i="5"/>
  <c r="J1076" i="5"/>
  <c r="H1076" i="5"/>
  <c r="G1482" i="5"/>
  <c r="E1796" i="5"/>
  <c r="X1796" i="5" s="1"/>
  <c r="G1322" i="5"/>
  <c r="E1848" i="5"/>
  <c r="X1848" i="5" s="1"/>
  <c r="G361" i="5"/>
  <c r="E495" i="5"/>
  <c r="X495" i="5" s="1"/>
  <c r="G1409" i="5"/>
  <c r="J1321" i="5"/>
  <c r="I2336" i="5"/>
  <c r="G2336" i="5"/>
  <c r="E783" i="5"/>
  <c r="X783" i="5" s="1"/>
  <c r="F449" i="5"/>
  <c r="F1959" i="5"/>
  <c r="E419" i="5"/>
  <c r="X419" i="5" s="1"/>
  <c r="H419" i="5"/>
  <c r="F419" i="5"/>
  <c r="R419" i="5"/>
  <c r="I419" i="5"/>
  <c r="J419" i="5"/>
  <c r="E483" i="5"/>
  <c r="X483" i="5" s="1"/>
  <c r="R483" i="5"/>
  <c r="J483" i="5"/>
  <c r="I483" i="5"/>
  <c r="H483" i="5"/>
  <c r="F483" i="5"/>
  <c r="E515" i="5"/>
  <c r="X515" i="5" s="1"/>
  <c r="H515" i="5"/>
  <c r="F515" i="5"/>
  <c r="R515" i="5"/>
  <c r="J515" i="5"/>
  <c r="I515" i="5"/>
  <c r="E555" i="5"/>
  <c r="X555" i="5" s="1"/>
  <c r="H555" i="5"/>
  <c r="F555" i="5"/>
  <c r="R555" i="5"/>
  <c r="I555" i="5"/>
  <c r="J555" i="5"/>
  <c r="E843" i="5"/>
  <c r="X843" i="5" s="1"/>
  <c r="R843" i="5"/>
  <c r="F843" i="5"/>
  <c r="H843" i="5"/>
  <c r="J843" i="5"/>
  <c r="I843" i="5"/>
  <c r="E955" i="5"/>
  <c r="X955" i="5" s="1"/>
  <c r="F955" i="5"/>
  <c r="R955" i="5"/>
  <c r="G955" i="5"/>
  <c r="I955" i="5"/>
  <c r="H955" i="5"/>
  <c r="J955" i="5"/>
  <c r="E1051" i="5"/>
  <c r="X1051" i="5" s="1"/>
  <c r="R1051" i="5"/>
  <c r="I1051" i="5"/>
  <c r="H1051" i="5"/>
  <c r="F1051" i="5"/>
  <c r="J1051" i="5"/>
  <c r="E1163" i="5"/>
  <c r="X1163" i="5" s="1"/>
  <c r="J1163" i="5"/>
  <c r="I1163" i="5"/>
  <c r="F1163" i="5"/>
  <c r="H1163" i="5"/>
  <c r="R1163" i="5"/>
  <c r="E1571" i="5"/>
  <c r="X1571" i="5" s="1"/>
  <c r="I1571" i="5"/>
  <c r="H1571" i="5"/>
  <c r="F1571" i="5"/>
  <c r="J1571" i="5"/>
  <c r="R1571" i="5"/>
  <c r="E716" i="5"/>
  <c r="X716" i="5" s="1"/>
  <c r="J716" i="5"/>
  <c r="H716" i="5"/>
  <c r="I716" i="5"/>
  <c r="R716" i="5"/>
  <c r="F716" i="5"/>
  <c r="E828" i="5"/>
  <c r="X828" i="5" s="1"/>
  <c r="J828" i="5"/>
  <c r="I828" i="5"/>
  <c r="H828" i="5"/>
  <c r="F828" i="5"/>
  <c r="R828" i="5"/>
  <c r="E948" i="5"/>
  <c r="X948" i="5" s="1"/>
  <c r="J948" i="5"/>
  <c r="F948" i="5"/>
  <c r="R948" i="5"/>
  <c r="H948" i="5"/>
  <c r="I948" i="5"/>
  <c r="G836" i="5"/>
  <c r="E1828" i="5"/>
  <c r="X1828" i="5" s="1"/>
  <c r="H1828" i="5"/>
  <c r="F1828" i="5"/>
  <c r="J1828" i="5"/>
  <c r="I1828" i="5"/>
  <c r="R1828" i="5"/>
  <c r="E1900" i="5"/>
  <c r="X1900" i="5" s="1"/>
  <c r="J1900" i="5"/>
  <c r="H1900" i="5"/>
  <c r="R1900" i="5"/>
  <c r="I1900" i="5"/>
  <c r="F1900" i="5"/>
  <c r="R2244" i="5"/>
  <c r="H2244" i="5"/>
  <c r="I2244" i="5"/>
  <c r="E523" i="5"/>
  <c r="X523" i="5" s="1"/>
  <c r="I523" i="5"/>
  <c r="H523" i="5"/>
  <c r="F523" i="5"/>
  <c r="R523" i="5"/>
  <c r="J523" i="5"/>
  <c r="E867" i="5"/>
  <c r="X867" i="5" s="1"/>
  <c r="F867" i="5"/>
  <c r="R867" i="5"/>
  <c r="J867" i="5"/>
  <c r="H867" i="5"/>
  <c r="G867" i="5"/>
  <c r="I867" i="5"/>
  <c r="I1115" i="5"/>
  <c r="J1115" i="5"/>
  <c r="H1115" i="5"/>
  <c r="F1115" i="5"/>
  <c r="R1115" i="5"/>
  <c r="E796" i="5"/>
  <c r="X796" i="5" s="1"/>
  <c r="F796" i="5"/>
  <c r="J796" i="5"/>
  <c r="H796" i="5"/>
  <c r="R796" i="5"/>
  <c r="I796" i="5"/>
  <c r="E956" i="5"/>
  <c r="X956" i="5" s="1"/>
  <c r="H956" i="5"/>
  <c r="F956" i="5"/>
  <c r="G956" i="5"/>
  <c r="R956" i="5"/>
  <c r="J956" i="5"/>
  <c r="I956" i="5"/>
  <c r="E1939" i="5"/>
  <c r="X1939" i="5" s="1"/>
  <c r="F1939" i="5"/>
  <c r="R1939" i="5"/>
  <c r="J1939" i="5"/>
  <c r="H1939" i="5"/>
  <c r="E2211" i="5"/>
  <c r="X2211" i="5" s="1"/>
  <c r="I2211" i="5"/>
  <c r="H2211" i="5"/>
  <c r="J2211" i="5"/>
  <c r="R2211" i="5"/>
  <c r="F2211" i="5"/>
  <c r="E643" i="5"/>
  <c r="X643" i="5" s="1"/>
  <c r="R643" i="5"/>
  <c r="J643" i="5"/>
  <c r="I643" i="5"/>
  <c r="H643" i="5"/>
  <c r="F643" i="5"/>
  <c r="E1708" i="5"/>
  <c r="X1708" i="5" s="1"/>
  <c r="H1708" i="5"/>
  <c r="F1708" i="5"/>
  <c r="I1708" i="5"/>
  <c r="J1708" i="5"/>
  <c r="R1708" i="5"/>
  <c r="G1115" i="5"/>
  <c r="E1321" i="5"/>
  <c r="X1321" i="5" s="1"/>
  <c r="H2336" i="5"/>
  <c r="F1777" i="5"/>
  <c r="J689" i="5"/>
  <c r="G371" i="5"/>
  <c r="G491" i="5"/>
  <c r="G523" i="5"/>
  <c r="G563" i="5"/>
  <c r="E635" i="5"/>
  <c r="X635" i="5" s="1"/>
  <c r="H635" i="5"/>
  <c r="R635" i="5"/>
  <c r="J635" i="5"/>
  <c r="I635" i="5"/>
  <c r="F635" i="5"/>
  <c r="G1243" i="5"/>
  <c r="E372" i="5"/>
  <c r="X372" i="5" s="1"/>
  <c r="F372" i="5"/>
  <c r="I372" i="5"/>
  <c r="R372" i="5"/>
  <c r="H372" i="5"/>
  <c r="J372" i="5"/>
  <c r="E492" i="5"/>
  <c r="X492" i="5" s="1"/>
  <c r="J492" i="5"/>
  <c r="H492" i="5"/>
  <c r="I492" i="5"/>
  <c r="R492" i="5"/>
  <c r="F492" i="5"/>
  <c r="E604" i="5"/>
  <c r="X604" i="5" s="1"/>
  <c r="J604" i="5"/>
  <c r="H604" i="5"/>
  <c r="I604" i="5"/>
  <c r="R604" i="5"/>
  <c r="F604" i="5"/>
  <c r="E644" i="5"/>
  <c r="X644" i="5" s="1"/>
  <c r="R644" i="5"/>
  <c r="I644" i="5"/>
  <c r="H644" i="5"/>
  <c r="F644" i="5"/>
  <c r="J644" i="5"/>
  <c r="E692" i="5"/>
  <c r="X692" i="5" s="1"/>
  <c r="R692" i="5"/>
  <c r="F692" i="5"/>
  <c r="J692" i="5"/>
  <c r="I692" i="5"/>
  <c r="H692" i="5"/>
  <c r="G756" i="5"/>
  <c r="G796" i="5"/>
  <c r="E1004" i="5"/>
  <c r="X1004" i="5" s="1"/>
  <c r="I1004" i="5"/>
  <c r="H1004" i="5"/>
  <c r="F1004" i="5"/>
  <c r="J1004" i="5"/>
  <c r="R1004" i="5"/>
  <c r="E1292" i="5"/>
  <c r="X1292" i="5" s="1"/>
  <c r="H1292" i="5"/>
  <c r="R1292" i="5"/>
  <c r="F1292" i="5"/>
  <c r="J1292" i="5"/>
  <c r="I1292" i="5"/>
  <c r="F1652" i="5"/>
  <c r="J1652" i="5"/>
  <c r="I1652" i="5"/>
  <c r="H1652" i="5"/>
  <c r="R1652" i="5"/>
  <c r="G1939" i="5"/>
  <c r="H1649" i="5"/>
  <c r="G1303" i="5"/>
  <c r="R1736" i="5"/>
  <c r="F1736" i="5"/>
  <c r="E471" i="5"/>
  <c r="X471" i="5" s="1"/>
  <c r="I1423" i="5"/>
  <c r="R1465" i="5"/>
  <c r="G1600" i="5"/>
  <c r="J1736" i="5"/>
  <c r="F385" i="5"/>
  <c r="I1600" i="5"/>
  <c r="E1423" i="5"/>
  <c r="X1423" i="5" s="1"/>
  <c r="H1959" i="5"/>
  <c r="I1959" i="5"/>
  <c r="J1959" i="5"/>
  <c r="R1959" i="5"/>
  <c r="G535" i="5"/>
  <c r="H385" i="5"/>
  <c r="E1464" i="5"/>
  <c r="X1464" i="5" s="1"/>
  <c r="J471" i="5"/>
  <c r="F1553" i="5"/>
  <c r="J1424" i="5"/>
  <c r="J385" i="5"/>
  <c r="I1465" i="5"/>
  <c r="F1465" i="5"/>
  <c r="J1465" i="5"/>
  <c r="R471" i="5"/>
  <c r="H1736" i="5"/>
  <c r="R385" i="5"/>
  <c r="G471" i="5"/>
  <c r="H1423" i="5"/>
  <c r="G2180" i="5"/>
  <c r="G1736" i="5"/>
  <c r="G1465" i="5"/>
  <c r="I385" i="5"/>
  <c r="F471" i="5"/>
  <c r="F1344" i="5"/>
  <c r="R1423" i="5"/>
  <c r="H1465" i="5"/>
  <c r="G385" i="5"/>
  <c r="I1736" i="5"/>
  <c r="R1553" i="5"/>
  <c r="I1512" i="5"/>
  <c r="H1512" i="5"/>
  <c r="G2471" i="5"/>
  <c r="G1553" i="5"/>
  <c r="G2182" i="5"/>
  <c r="G871" i="5"/>
  <c r="G1512" i="5"/>
  <c r="R1512" i="5"/>
  <c r="F871" i="5"/>
  <c r="F2471" i="5"/>
  <c r="I2471" i="5"/>
  <c r="R2471" i="5"/>
  <c r="E1929" i="5"/>
  <c r="X1929" i="5" s="1"/>
  <c r="E2471" i="5"/>
  <c r="X2471" i="5" s="1"/>
  <c r="J457" i="5"/>
  <c r="F1512" i="5"/>
  <c r="J1512" i="5"/>
  <c r="G801" i="5"/>
  <c r="G1041" i="5"/>
  <c r="I1136" i="5"/>
  <c r="G1000" i="5"/>
  <c r="E1039" i="5"/>
  <c r="X1039" i="5" s="1"/>
  <c r="J1039" i="5"/>
  <c r="R1039" i="5"/>
  <c r="I1039" i="5"/>
  <c r="H1039" i="5"/>
  <c r="F1039" i="5"/>
  <c r="E1351" i="5"/>
  <c r="X1351" i="5" s="1"/>
  <c r="J1351" i="5"/>
  <c r="I1351" i="5"/>
  <c r="H1351" i="5"/>
  <c r="R1351" i="5"/>
  <c r="E1543" i="5"/>
  <c r="X1543" i="5" s="1"/>
  <c r="R1543" i="5"/>
  <c r="J1543" i="5"/>
  <c r="I1543" i="5"/>
  <c r="F1543" i="5"/>
  <c r="G775" i="5"/>
  <c r="J775" i="5"/>
  <c r="F775" i="5"/>
  <c r="H775" i="5"/>
  <c r="R775" i="5"/>
  <c r="I775" i="5"/>
  <c r="G786" i="5"/>
  <c r="G2151" i="5"/>
  <c r="G2474" i="5"/>
  <c r="R2151" i="5"/>
  <c r="I1785" i="5"/>
  <c r="G423" i="5"/>
  <c r="H1136" i="5"/>
  <c r="R1041" i="5"/>
  <c r="R423" i="5"/>
  <c r="I1041" i="5"/>
  <c r="J495" i="5"/>
  <c r="R689" i="5"/>
  <c r="F783" i="5"/>
  <c r="I783" i="5"/>
  <c r="J783" i="5"/>
  <c r="R783" i="5"/>
  <c r="H783" i="5"/>
  <c r="E871" i="5"/>
  <c r="X871" i="5" s="1"/>
  <c r="H871" i="5"/>
  <c r="J871" i="5"/>
  <c r="I871" i="5"/>
  <c r="H1439" i="5"/>
  <c r="G1439" i="5"/>
  <c r="H495" i="5"/>
  <c r="E1167" i="5"/>
  <c r="X1167" i="5" s="1"/>
  <c r="H1167" i="5"/>
  <c r="R1167" i="5"/>
  <c r="F1167" i="5"/>
  <c r="I1167" i="5"/>
  <c r="E1391" i="5"/>
  <c r="X1391" i="5" s="1"/>
  <c r="I1391" i="5"/>
  <c r="H1391" i="5"/>
  <c r="J1391" i="5"/>
  <c r="F1391" i="5"/>
  <c r="R1391" i="5"/>
  <c r="I1583" i="5"/>
  <c r="H1583" i="5"/>
  <c r="R1583" i="5"/>
  <c r="J1583" i="5"/>
  <c r="F1583" i="5"/>
  <c r="J1855" i="5"/>
  <c r="R1855" i="5"/>
  <c r="F1855" i="5"/>
  <c r="I1855" i="5"/>
  <c r="H1855" i="5"/>
  <c r="E423" i="5"/>
  <c r="X423" i="5" s="1"/>
  <c r="I423" i="5"/>
  <c r="J423" i="5"/>
  <c r="G498" i="5"/>
  <c r="R2442" i="5"/>
  <c r="R1816" i="5"/>
  <c r="E1136" i="5"/>
  <c r="X1136" i="5" s="1"/>
  <c r="F495" i="5"/>
  <c r="H423" i="5"/>
  <c r="F905" i="5"/>
  <c r="E375" i="5"/>
  <c r="X375" i="5" s="1"/>
  <c r="R375" i="5"/>
  <c r="H375" i="5"/>
  <c r="I375" i="5"/>
  <c r="F375" i="5"/>
  <c r="F1136" i="5"/>
  <c r="G1136" i="5"/>
  <c r="G562" i="5"/>
  <c r="G1784" i="5"/>
  <c r="J2151" i="5"/>
  <c r="G2020" i="5"/>
  <c r="G1039" i="5"/>
  <c r="I905" i="5"/>
  <c r="R905" i="5"/>
  <c r="R1175" i="5"/>
  <c r="J1175" i="5"/>
  <c r="H1175" i="5"/>
  <c r="F1175" i="5"/>
  <c r="I1175" i="5"/>
  <c r="E1415" i="5"/>
  <c r="X1415" i="5" s="1"/>
  <c r="I1415" i="5"/>
  <c r="F1415" i="5"/>
  <c r="R1415" i="5"/>
  <c r="J1415" i="5"/>
  <c r="E1623" i="5"/>
  <c r="X1623" i="5" s="1"/>
  <c r="I1623" i="5"/>
  <c r="F1623" i="5"/>
  <c r="R1623" i="5"/>
  <c r="J1623" i="5"/>
  <c r="H1623" i="5"/>
  <c r="E1703" i="5"/>
  <c r="X1703" i="5" s="1"/>
  <c r="F1703" i="5"/>
  <c r="R1703" i="5"/>
  <c r="R1439" i="5"/>
  <c r="G1080" i="5"/>
  <c r="I1703" i="5"/>
  <c r="H1703" i="5"/>
  <c r="J1520" i="5"/>
  <c r="H2346" i="5"/>
  <c r="H1030" i="5"/>
  <c r="F1351" i="5"/>
  <c r="I689" i="5"/>
  <c r="J407" i="5"/>
  <c r="F407" i="5"/>
  <c r="H407" i="5"/>
  <c r="I407" i="5"/>
  <c r="E815" i="5"/>
  <c r="X815" i="5" s="1"/>
  <c r="I815" i="5"/>
  <c r="J815" i="5"/>
  <c r="F815" i="5"/>
  <c r="R815" i="5"/>
  <c r="H815" i="5"/>
  <c r="R959" i="5"/>
  <c r="I959" i="5"/>
  <c r="H991" i="5"/>
  <c r="J991" i="5"/>
  <c r="R991" i="5"/>
  <c r="I991" i="5"/>
  <c r="E2151" i="5"/>
  <c r="X2151" i="5" s="1"/>
  <c r="H2151" i="5"/>
  <c r="F2151" i="5"/>
  <c r="F1785" i="5"/>
  <c r="G1703" i="5"/>
  <c r="I1439" i="5"/>
  <c r="F1041" i="5"/>
  <c r="E1383" i="5"/>
  <c r="X1383" i="5" s="1"/>
  <c r="J1383" i="5"/>
  <c r="I1383" i="5"/>
  <c r="H1383" i="5"/>
  <c r="R1383" i="5"/>
  <c r="F1383" i="5"/>
  <c r="E903" i="5"/>
  <c r="X903" i="5" s="1"/>
  <c r="J903" i="5"/>
  <c r="H903" i="5"/>
  <c r="F903" i="5"/>
  <c r="R903" i="5"/>
  <c r="I903" i="5"/>
  <c r="R535" i="5"/>
  <c r="I535" i="5"/>
  <c r="H535" i="5"/>
  <c r="F535" i="5"/>
  <c r="J535" i="5"/>
  <c r="R1303" i="5"/>
  <c r="J1303" i="5"/>
  <c r="F1303" i="5"/>
  <c r="I1303" i="5"/>
  <c r="H1303" i="5"/>
  <c r="E1639" i="5"/>
  <c r="X1639" i="5" s="1"/>
  <c r="R1639" i="5"/>
  <c r="I1639" i="5"/>
  <c r="F1639" i="5"/>
  <c r="J1639" i="5"/>
  <c r="E2295" i="5"/>
  <c r="X2295" i="5" s="1"/>
  <c r="R2295" i="5"/>
  <c r="J2295" i="5"/>
  <c r="I2295" i="5"/>
  <c r="H2295" i="5"/>
  <c r="G1338" i="5"/>
  <c r="G633" i="5"/>
  <c r="F881" i="5"/>
  <c r="G1370" i="5"/>
  <c r="R881" i="5"/>
  <c r="R433" i="5"/>
  <c r="G1306" i="5"/>
  <c r="G2435" i="5"/>
  <c r="G881" i="5"/>
  <c r="H881" i="5"/>
  <c r="F433" i="5"/>
  <c r="I433" i="5"/>
  <c r="J433" i="5"/>
  <c r="G1760" i="5"/>
  <c r="E1625" i="5"/>
  <c r="X1625" i="5" s="1"/>
  <c r="E2036" i="5"/>
  <c r="X2036" i="5" s="1"/>
  <c r="J2036" i="5"/>
  <c r="R2036" i="5"/>
  <c r="H2036" i="5"/>
  <c r="E713" i="5"/>
  <c r="X713" i="5" s="1"/>
  <c r="H713" i="5"/>
  <c r="F713" i="5"/>
  <c r="R713" i="5"/>
  <c r="J713" i="5"/>
  <c r="I713" i="5"/>
  <c r="E849" i="5"/>
  <c r="X849" i="5" s="1"/>
  <c r="F849" i="5"/>
  <c r="H849" i="5"/>
  <c r="R849" i="5"/>
  <c r="I849" i="5"/>
  <c r="J849" i="5"/>
  <c r="E1577" i="5"/>
  <c r="X1577" i="5" s="1"/>
  <c r="H1577" i="5"/>
  <c r="F1577" i="5"/>
  <c r="G457" i="5"/>
  <c r="E1265" i="5"/>
  <c r="X1265" i="5" s="1"/>
  <c r="I1649" i="5"/>
  <c r="R457" i="5"/>
  <c r="I1030" i="5"/>
  <c r="J377" i="5"/>
  <c r="J1105" i="5"/>
  <c r="I1105" i="5"/>
  <c r="G377" i="5"/>
  <c r="G1313" i="5"/>
  <c r="E1649" i="5"/>
  <c r="X1649" i="5" s="1"/>
  <c r="F1144" i="5"/>
  <c r="I457" i="5"/>
  <c r="R1241" i="5"/>
  <c r="F488" i="5"/>
  <c r="R1030" i="5"/>
  <c r="J1577" i="5"/>
  <c r="I1577" i="5"/>
  <c r="H2182" i="5"/>
  <c r="F2182" i="5"/>
  <c r="E2108" i="5"/>
  <c r="X2108" i="5" s="1"/>
  <c r="R2108" i="5"/>
  <c r="J2108" i="5"/>
  <c r="I2108" i="5"/>
  <c r="H2108" i="5"/>
  <c r="F2108" i="5"/>
  <c r="E465" i="5"/>
  <c r="X465" i="5" s="1"/>
  <c r="F465" i="5"/>
  <c r="R465" i="5"/>
  <c r="J465" i="5"/>
  <c r="I465" i="5"/>
  <c r="H465" i="5"/>
  <c r="E1657" i="5"/>
  <c r="X1657" i="5" s="1"/>
  <c r="R1657" i="5"/>
  <c r="J1657" i="5"/>
  <c r="H1657" i="5"/>
  <c r="F1657" i="5"/>
  <c r="I1657" i="5"/>
  <c r="R488" i="5"/>
  <c r="F1030" i="5"/>
  <c r="E977" i="5"/>
  <c r="X977" i="5" s="1"/>
  <c r="R977" i="5"/>
  <c r="F977" i="5"/>
  <c r="J977" i="5"/>
  <c r="I977" i="5"/>
  <c r="H977" i="5"/>
  <c r="G522" i="5"/>
  <c r="G1144" i="5"/>
  <c r="I809" i="5"/>
  <c r="H1105" i="5"/>
  <c r="E1313" i="5"/>
  <c r="X1313" i="5" s="1"/>
  <c r="H488" i="5"/>
  <c r="E1030" i="5"/>
  <c r="X1030" i="5" s="1"/>
  <c r="F393" i="5"/>
  <c r="F2036" i="5"/>
  <c r="H2180" i="5"/>
  <c r="R2180" i="5"/>
  <c r="I2180" i="5"/>
  <c r="J2180" i="5"/>
  <c r="F2180" i="5"/>
  <c r="E497" i="5"/>
  <c r="X497" i="5" s="1"/>
  <c r="F497" i="5"/>
  <c r="H497" i="5"/>
  <c r="R497" i="5"/>
  <c r="J497" i="5"/>
  <c r="I497" i="5"/>
  <c r="E769" i="5"/>
  <c r="X769" i="5" s="1"/>
  <c r="F769" i="5"/>
  <c r="H769" i="5"/>
  <c r="J769" i="5"/>
  <c r="R769" i="5"/>
  <c r="I769" i="5"/>
  <c r="H1777" i="5"/>
  <c r="R1777" i="5"/>
  <c r="J1777" i="5"/>
  <c r="I1777" i="5"/>
  <c r="G1265" i="5"/>
  <c r="G713" i="5"/>
  <c r="E457" i="5"/>
  <c r="X457" i="5" s="1"/>
  <c r="G1105" i="5"/>
  <c r="J809" i="5"/>
  <c r="J488" i="5"/>
  <c r="I2182" i="5"/>
  <c r="H393" i="5"/>
  <c r="G1577" i="5"/>
  <c r="G417" i="5"/>
  <c r="F1105" i="5"/>
  <c r="F1265" i="5"/>
  <c r="G849" i="5"/>
  <c r="I1593" i="5"/>
  <c r="E488" i="5"/>
  <c r="X488" i="5" s="1"/>
  <c r="I393" i="5"/>
  <c r="E2020" i="5"/>
  <c r="X2020" i="5" s="1"/>
  <c r="H2020" i="5"/>
  <c r="J2020" i="5"/>
  <c r="R2020" i="5"/>
  <c r="F2020" i="5"/>
  <c r="R801" i="5"/>
  <c r="J801" i="5"/>
  <c r="I801" i="5"/>
  <c r="F801" i="5"/>
  <c r="H801" i="5"/>
  <c r="E1041" i="5"/>
  <c r="X1041" i="5" s="1"/>
  <c r="H1041" i="5"/>
  <c r="H457" i="5"/>
  <c r="R1105" i="5"/>
  <c r="J393" i="5"/>
  <c r="I2036" i="5"/>
  <c r="G1346" i="5"/>
  <c r="R809" i="5"/>
  <c r="G1424" i="5"/>
  <c r="F1384" i="5"/>
  <c r="G1344" i="5"/>
  <c r="G545" i="5"/>
  <c r="I1177" i="5"/>
  <c r="E809" i="5"/>
  <c r="X809" i="5" s="1"/>
  <c r="F1424" i="5"/>
  <c r="E1902" i="5"/>
  <c r="X1902" i="5" s="1"/>
  <c r="J1902" i="5"/>
  <c r="H1902" i="5"/>
  <c r="R1902" i="5"/>
  <c r="F1902" i="5"/>
  <c r="G1177" i="5"/>
  <c r="J1929" i="5"/>
  <c r="H1424" i="5"/>
  <c r="H1464" i="5"/>
  <c r="E2182" i="5"/>
  <c r="X2182" i="5" s="1"/>
  <c r="J2182" i="5"/>
  <c r="G1538" i="5"/>
  <c r="G2283" i="5"/>
  <c r="G670" i="5"/>
  <c r="E1177" i="5"/>
  <c r="X1177" i="5" s="1"/>
  <c r="G1929" i="5"/>
  <c r="G1808" i="5"/>
  <c r="R1344" i="5"/>
  <c r="E1344" i="5"/>
  <c r="X1344" i="5" s="1"/>
  <c r="F1177" i="5"/>
  <c r="R1929" i="5"/>
  <c r="J1344" i="5"/>
  <c r="R1464" i="5"/>
  <c r="I1344" i="5"/>
  <c r="J1464" i="5"/>
  <c r="F1929" i="5"/>
  <c r="J1384" i="5"/>
  <c r="F1464" i="5"/>
  <c r="I1929" i="5"/>
  <c r="G1384" i="5"/>
  <c r="G1464" i="5"/>
  <c r="I361" i="5"/>
  <c r="R361" i="5"/>
  <c r="J361" i="5"/>
  <c r="F361" i="5"/>
  <c r="H361" i="5"/>
  <c r="H633" i="5"/>
  <c r="F633" i="5"/>
  <c r="R633" i="5"/>
  <c r="J633" i="5"/>
  <c r="I633" i="5"/>
  <c r="E449" i="5"/>
  <c r="X449" i="5" s="1"/>
  <c r="I449" i="5"/>
  <c r="R449" i="5"/>
  <c r="E505" i="5"/>
  <c r="X505" i="5" s="1"/>
  <c r="R505" i="5"/>
  <c r="J505" i="5"/>
  <c r="I505" i="5"/>
  <c r="H505" i="5"/>
  <c r="F505" i="5"/>
  <c r="E649" i="5"/>
  <c r="X649" i="5" s="1"/>
  <c r="F649" i="5"/>
  <c r="R649" i="5"/>
  <c r="J649" i="5"/>
  <c r="H649" i="5"/>
  <c r="I649" i="5"/>
  <c r="E841" i="5"/>
  <c r="X841" i="5" s="1"/>
  <c r="R841" i="5"/>
  <c r="I841" i="5"/>
  <c r="H841" i="5"/>
  <c r="J841" i="5"/>
  <c r="F841" i="5"/>
  <c r="E1025" i="5"/>
  <c r="X1025" i="5" s="1"/>
  <c r="F1025" i="5"/>
  <c r="J1025" i="5"/>
  <c r="I1025" i="5"/>
  <c r="R1025" i="5"/>
  <c r="H1025" i="5"/>
  <c r="E1137" i="5"/>
  <c r="X1137" i="5" s="1"/>
  <c r="R1137" i="5"/>
  <c r="J1137" i="5"/>
  <c r="I1137" i="5"/>
  <c r="H1137" i="5"/>
  <c r="F1137" i="5"/>
  <c r="E1257" i="5"/>
  <c r="X1257" i="5" s="1"/>
  <c r="I1257" i="5"/>
  <c r="J1257" i="5"/>
  <c r="F1257" i="5"/>
  <c r="H1257" i="5"/>
  <c r="R1257" i="5"/>
  <c r="E1305" i="5"/>
  <c r="X1305" i="5" s="1"/>
  <c r="F1305" i="5"/>
  <c r="J1305" i="5"/>
  <c r="I1305" i="5"/>
  <c r="H1305" i="5"/>
  <c r="R1305" i="5"/>
  <c r="E1401" i="5"/>
  <c r="X1401" i="5" s="1"/>
  <c r="I1401" i="5"/>
  <c r="R1401" i="5"/>
  <c r="F1401" i="5"/>
  <c r="J1401" i="5"/>
  <c r="H1401" i="5"/>
  <c r="E1441" i="5"/>
  <c r="X1441" i="5" s="1"/>
  <c r="R1441" i="5"/>
  <c r="I1441" i="5"/>
  <c r="F1441" i="5"/>
  <c r="J1441" i="5"/>
  <c r="H1441" i="5"/>
  <c r="E1481" i="5"/>
  <c r="X1481" i="5" s="1"/>
  <c r="R1481" i="5"/>
  <c r="J1481" i="5"/>
  <c r="H1481" i="5"/>
  <c r="I1481" i="5"/>
  <c r="F1481" i="5"/>
  <c r="R1745" i="5"/>
  <c r="H1745" i="5"/>
  <c r="F1745" i="5"/>
  <c r="J1745" i="5"/>
  <c r="I1745" i="5"/>
  <c r="G1801" i="5"/>
  <c r="F1801" i="5"/>
  <c r="R1801" i="5"/>
  <c r="J1801" i="5"/>
  <c r="H1801" i="5"/>
  <c r="I1801" i="5"/>
  <c r="E609" i="5"/>
  <c r="X609" i="5" s="1"/>
  <c r="J609" i="5"/>
  <c r="I609" i="5"/>
  <c r="H609" i="5"/>
  <c r="F609" i="5"/>
  <c r="R609" i="5"/>
  <c r="E913" i="5"/>
  <c r="X913" i="5" s="1"/>
  <c r="H913" i="5"/>
  <c r="R913" i="5"/>
  <c r="J913" i="5"/>
  <c r="F913" i="5"/>
  <c r="I913" i="5"/>
  <c r="E969" i="5"/>
  <c r="X969" i="5" s="1"/>
  <c r="R969" i="5"/>
  <c r="H969" i="5"/>
  <c r="F969" i="5"/>
  <c r="J969" i="5"/>
  <c r="I969" i="5"/>
  <c r="E1185" i="5"/>
  <c r="X1185" i="5" s="1"/>
  <c r="J1185" i="5"/>
  <c r="H1185" i="5"/>
  <c r="F1185" i="5"/>
  <c r="R1185" i="5"/>
  <c r="I1185" i="5"/>
  <c r="E1377" i="5"/>
  <c r="X1377" i="5" s="1"/>
  <c r="F1377" i="5"/>
  <c r="J1377" i="5"/>
  <c r="H1377" i="5"/>
  <c r="I1377" i="5"/>
  <c r="R1377" i="5"/>
  <c r="I1625" i="5"/>
  <c r="H1625" i="5"/>
  <c r="F1625" i="5"/>
  <c r="J1625" i="5"/>
  <c r="R1625" i="5"/>
  <c r="R1006" i="5"/>
  <c r="J1006" i="5"/>
  <c r="E377" i="5"/>
  <c r="X377" i="5" s="1"/>
  <c r="I377" i="5"/>
  <c r="R377" i="5"/>
  <c r="F377" i="5"/>
  <c r="R417" i="5"/>
  <c r="H417" i="5"/>
  <c r="F417" i="5"/>
  <c r="I417" i="5"/>
  <c r="J417" i="5"/>
  <c r="E513" i="5"/>
  <c r="X513" i="5" s="1"/>
  <c r="F513" i="5"/>
  <c r="R513" i="5"/>
  <c r="J513" i="5"/>
  <c r="I513" i="5"/>
  <c r="H513" i="5"/>
  <c r="G673" i="5"/>
  <c r="E673" i="5"/>
  <c r="X673" i="5" s="1"/>
  <c r="I673" i="5"/>
  <c r="H673" i="5"/>
  <c r="F673" i="5"/>
  <c r="R673" i="5"/>
  <c r="J673" i="5"/>
  <c r="E857" i="5"/>
  <c r="X857" i="5" s="1"/>
  <c r="I857" i="5"/>
  <c r="J857" i="5"/>
  <c r="R857" i="5"/>
  <c r="F857" i="5"/>
  <c r="H857" i="5"/>
  <c r="E1073" i="5"/>
  <c r="X1073" i="5" s="1"/>
  <c r="J1073" i="5"/>
  <c r="I1073" i="5"/>
  <c r="H1073" i="5"/>
  <c r="R1073" i="5"/>
  <c r="F1073" i="5"/>
  <c r="E1145" i="5"/>
  <c r="X1145" i="5" s="1"/>
  <c r="R1145" i="5"/>
  <c r="H1145" i="5"/>
  <c r="F1145" i="5"/>
  <c r="J1145" i="5"/>
  <c r="I1145" i="5"/>
  <c r="E1241" i="5"/>
  <c r="X1241" i="5" s="1"/>
  <c r="F1241" i="5"/>
  <c r="I1241" i="5"/>
  <c r="H1241" i="5"/>
  <c r="J1241" i="5"/>
  <c r="R1265" i="5"/>
  <c r="H1265" i="5"/>
  <c r="I1313" i="5"/>
  <c r="F1313" i="5"/>
  <c r="R1313" i="5"/>
  <c r="H1313" i="5"/>
  <c r="E1353" i="5"/>
  <c r="X1353" i="5" s="1"/>
  <c r="R1353" i="5"/>
  <c r="H1353" i="5"/>
  <c r="J1353" i="5"/>
  <c r="I1353" i="5"/>
  <c r="F1353" i="5"/>
  <c r="I1409" i="5"/>
  <c r="R1409" i="5"/>
  <c r="F1409" i="5"/>
  <c r="H1409" i="5"/>
  <c r="J1409" i="5"/>
  <c r="G1449" i="5"/>
  <c r="F1449" i="5"/>
  <c r="I1449" i="5"/>
  <c r="J1449" i="5"/>
  <c r="H1449" i="5"/>
  <c r="R1449" i="5"/>
  <c r="E1561" i="5"/>
  <c r="X1561" i="5" s="1"/>
  <c r="I1561" i="5"/>
  <c r="F1561" i="5"/>
  <c r="R1561" i="5"/>
  <c r="J1561" i="5"/>
  <c r="H1561" i="5"/>
  <c r="G1673" i="5"/>
  <c r="R1673" i="5"/>
  <c r="I1673" i="5"/>
  <c r="J1673" i="5"/>
  <c r="H1673" i="5"/>
  <c r="F1673" i="5"/>
  <c r="E1713" i="5"/>
  <c r="X1713" i="5" s="1"/>
  <c r="R1713" i="5"/>
  <c r="J1713" i="5"/>
  <c r="F1713" i="5"/>
  <c r="I1713" i="5"/>
  <c r="H1713" i="5"/>
  <c r="I1761" i="5"/>
  <c r="F1761" i="5"/>
  <c r="H1761" i="5"/>
  <c r="J1761" i="5"/>
  <c r="F1809" i="5"/>
  <c r="R1809" i="5"/>
  <c r="J1809" i="5"/>
  <c r="I1809" i="5"/>
  <c r="H1809" i="5"/>
  <c r="E2225" i="5"/>
  <c r="X2225" i="5" s="1"/>
  <c r="I2225" i="5"/>
  <c r="R2225" i="5"/>
  <c r="J2225" i="5"/>
  <c r="H2225" i="5"/>
  <c r="F2225" i="5"/>
  <c r="E1174" i="5"/>
  <c r="X1174" i="5" s="1"/>
  <c r="H1174" i="5"/>
  <c r="I1174" i="5"/>
  <c r="E1470" i="5"/>
  <c r="X1470" i="5" s="1"/>
  <c r="R1470" i="5"/>
  <c r="J1470" i="5"/>
  <c r="I1470" i="5"/>
  <c r="E937" i="5"/>
  <c r="X937" i="5" s="1"/>
  <c r="I937" i="5"/>
  <c r="F937" i="5"/>
  <c r="R937" i="5"/>
  <c r="J937" i="5"/>
  <c r="H937" i="5"/>
  <c r="E993" i="5"/>
  <c r="X993" i="5" s="1"/>
  <c r="I993" i="5"/>
  <c r="H993" i="5"/>
  <c r="F993" i="5"/>
  <c r="R993" i="5"/>
  <c r="J993" i="5"/>
  <c r="E1193" i="5"/>
  <c r="X1193" i="5" s="1"/>
  <c r="J1193" i="5"/>
  <c r="R1193" i="5"/>
  <c r="I1193" i="5"/>
  <c r="H1193" i="5"/>
  <c r="F1193" i="5"/>
  <c r="E1385" i="5"/>
  <c r="X1385" i="5" s="1"/>
  <c r="J1385" i="5"/>
  <c r="F1385" i="5"/>
  <c r="E1529" i="5"/>
  <c r="X1529" i="5" s="1"/>
  <c r="H1529" i="5"/>
  <c r="I1529" i="5"/>
  <c r="F1529" i="5"/>
  <c r="R1529" i="5"/>
  <c r="J1529" i="5"/>
  <c r="E1985" i="5"/>
  <c r="X1985" i="5" s="1"/>
  <c r="R1985" i="5"/>
  <c r="I1985" i="5"/>
  <c r="H1985" i="5"/>
  <c r="F1985" i="5"/>
  <c r="J1985" i="5"/>
  <c r="E534" i="5"/>
  <c r="X534" i="5" s="1"/>
  <c r="H534" i="5"/>
  <c r="I534" i="5"/>
  <c r="F534" i="5"/>
  <c r="R534" i="5"/>
  <c r="J534" i="5"/>
  <c r="E425" i="5"/>
  <c r="X425" i="5" s="1"/>
  <c r="H425" i="5"/>
  <c r="F425" i="5"/>
  <c r="J473" i="5"/>
  <c r="I473" i="5"/>
  <c r="H473" i="5"/>
  <c r="F473" i="5"/>
  <c r="R473" i="5"/>
  <c r="F545" i="5"/>
  <c r="R545" i="5"/>
  <c r="J545" i="5"/>
  <c r="I545" i="5"/>
  <c r="H545" i="5"/>
  <c r="E617" i="5"/>
  <c r="X617" i="5" s="1"/>
  <c r="I617" i="5"/>
  <c r="H617" i="5"/>
  <c r="F617" i="5"/>
  <c r="R617" i="5"/>
  <c r="J617" i="5"/>
  <c r="E793" i="5"/>
  <c r="X793" i="5" s="1"/>
  <c r="R793" i="5"/>
  <c r="H793" i="5"/>
  <c r="F793" i="5"/>
  <c r="J793" i="5"/>
  <c r="I793" i="5"/>
  <c r="J881" i="5"/>
  <c r="I881" i="5"/>
  <c r="E1097" i="5"/>
  <c r="X1097" i="5" s="1"/>
  <c r="F1097" i="5"/>
  <c r="J1097" i="5"/>
  <c r="I1097" i="5"/>
  <c r="H1097" i="5"/>
  <c r="R1097" i="5"/>
  <c r="E1161" i="5"/>
  <c r="X1161" i="5" s="1"/>
  <c r="I1161" i="5"/>
  <c r="R1161" i="5"/>
  <c r="J1161" i="5"/>
  <c r="H1161" i="5"/>
  <c r="G1161" i="5"/>
  <c r="F1161" i="5"/>
  <c r="I1273" i="5"/>
  <c r="J1273" i="5"/>
  <c r="H1273" i="5"/>
  <c r="R1273" i="5"/>
  <c r="F1273" i="5"/>
  <c r="E1361" i="5"/>
  <c r="X1361" i="5" s="1"/>
  <c r="R1361" i="5"/>
  <c r="J1361" i="5"/>
  <c r="H1361" i="5"/>
  <c r="F1361" i="5"/>
  <c r="I1361" i="5"/>
  <c r="F1417" i="5"/>
  <c r="J1417" i="5"/>
  <c r="I1417" i="5"/>
  <c r="R1417" i="5"/>
  <c r="H1417" i="5"/>
  <c r="E1457" i="5"/>
  <c r="X1457" i="5" s="1"/>
  <c r="J1457" i="5"/>
  <c r="H1457" i="5"/>
  <c r="F1457" i="5"/>
  <c r="R1457" i="5"/>
  <c r="I1457" i="5"/>
  <c r="E1729" i="5"/>
  <c r="X1729" i="5" s="1"/>
  <c r="I1729" i="5"/>
  <c r="R1729" i="5"/>
  <c r="J1729" i="5"/>
  <c r="H1729" i="5"/>
  <c r="F1729" i="5"/>
  <c r="E1913" i="5"/>
  <c r="X1913" i="5" s="1"/>
  <c r="R1913" i="5"/>
  <c r="J1913" i="5"/>
  <c r="I1913" i="5"/>
  <c r="H1913" i="5"/>
  <c r="F1913" i="5"/>
  <c r="F521" i="5"/>
  <c r="J521" i="5"/>
  <c r="R521" i="5"/>
  <c r="I521" i="5"/>
  <c r="H521" i="5"/>
  <c r="E1238" i="5"/>
  <c r="X1238" i="5" s="1"/>
  <c r="F1238" i="5"/>
  <c r="R1238" i="5"/>
  <c r="J1238" i="5"/>
  <c r="H1238" i="5"/>
  <c r="I1238" i="5"/>
  <c r="E1694" i="5"/>
  <c r="X1694" i="5" s="1"/>
  <c r="I1694" i="5"/>
  <c r="H1694" i="5"/>
  <c r="F1694" i="5"/>
  <c r="J1694" i="5"/>
  <c r="R1694" i="5"/>
  <c r="E945" i="5"/>
  <c r="X945" i="5" s="1"/>
  <c r="R945" i="5"/>
  <c r="E1201" i="5"/>
  <c r="X1201" i="5" s="1"/>
  <c r="H1201" i="5"/>
  <c r="J1201" i="5"/>
  <c r="I1249" i="5"/>
  <c r="H1249" i="5"/>
  <c r="F1249" i="5"/>
  <c r="H1321" i="5"/>
  <c r="R1321" i="5"/>
  <c r="J1393" i="5"/>
  <c r="F1393" i="5"/>
  <c r="H1393" i="5"/>
  <c r="I1393" i="5"/>
  <c r="I1537" i="5"/>
  <c r="H1537" i="5"/>
  <c r="F1537" i="5"/>
  <c r="H1601" i="5"/>
  <c r="F1601" i="5"/>
  <c r="R1601" i="5"/>
  <c r="J1601" i="5"/>
  <c r="H1689" i="5"/>
  <c r="F1689" i="5"/>
  <c r="J1689" i="5"/>
  <c r="R1689" i="5"/>
  <c r="E1817" i="5"/>
  <c r="X1817" i="5" s="1"/>
  <c r="I1817" i="5"/>
  <c r="J1817" i="5"/>
  <c r="R1817" i="5"/>
  <c r="H1817" i="5"/>
  <c r="F1817" i="5"/>
  <c r="E1433" i="5"/>
  <c r="X1433" i="5" s="1"/>
  <c r="I1433" i="5"/>
  <c r="H1433" i="5"/>
  <c r="R1433" i="5"/>
  <c r="F1433" i="5"/>
  <c r="J1433" i="5"/>
  <c r="I670" i="5"/>
  <c r="R670" i="5"/>
  <c r="F670" i="5"/>
  <c r="J670" i="5"/>
  <c r="H670" i="5"/>
  <c r="E2270" i="5"/>
  <c r="X2270" i="5" s="1"/>
  <c r="H2270" i="5"/>
  <c r="F2270" i="5"/>
  <c r="R2270" i="5"/>
  <c r="J2270" i="5"/>
  <c r="I2270" i="5"/>
  <c r="E433" i="5"/>
  <c r="X433" i="5" s="1"/>
  <c r="H433" i="5"/>
  <c r="E489" i="5"/>
  <c r="X489" i="5" s="1"/>
  <c r="F489" i="5"/>
  <c r="R489" i="5"/>
  <c r="J489" i="5"/>
  <c r="I489" i="5"/>
  <c r="H489" i="5"/>
  <c r="E553" i="5"/>
  <c r="X553" i="5" s="1"/>
  <c r="R553" i="5"/>
  <c r="J553" i="5"/>
  <c r="I553" i="5"/>
  <c r="H553" i="5"/>
  <c r="F553" i="5"/>
  <c r="F641" i="5"/>
  <c r="R641" i="5"/>
  <c r="J641" i="5"/>
  <c r="I641" i="5"/>
  <c r="H641" i="5"/>
  <c r="E705" i="5"/>
  <c r="X705" i="5" s="1"/>
  <c r="R705" i="5"/>
  <c r="J705" i="5"/>
  <c r="F705" i="5"/>
  <c r="I705" i="5"/>
  <c r="H705" i="5"/>
  <c r="F809" i="5"/>
  <c r="H809" i="5"/>
  <c r="E1113" i="5"/>
  <c r="X1113" i="5" s="1"/>
  <c r="J1113" i="5"/>
  <c r="I1113" i="5"/>
  <c r="H1113" i="5"/>
  <c r="R1113" i="5"/>
  <c r="F1113" i="5"/>
  <c r="R1177" i="5"/>
  <c r="J1177" i="5"/>
  <c r="H1297" i="5"/>
  <c r="J1297" i="5"/>
  <c r="I1297" i="5"/>
  <c r="F1297" i="5"/>
  <c r="I1369" i="5"/>
  <c r="F1369" i="5"/>
  <c r="E1425" i="5"/>
  <c r="X1425" i="5" s="1"/>
  <c r="F1425" i="5"/>
  <c r="J1425" i="5"/>
  <c r="R1425" i="5"/>
  <c r="I1425" i="5"/>
  <c r="H1425" i="5"/>
  <c r="E1473" i="5"/>
  <c r="X1473" i="5" s="1"/>
  <c r="J1473" i="5"/>
  <c r="H1473" i="5"/>
  <c r="F1473" i="5"/>
  <c r="R1473" i="5"/>
  <c r="I1473" i="5"/>
  <c r="E1737" i="5"/>
  <c r="X1737" i="5" s="1"/>
  <c r="F1737" i="5"/>
  <c r="J1737" i="5"/>
  <c r="I1737" i="5"/>
  <c r="R1737" i="5"/>
  <c r="H1737" i="5"/>
  <c r="J2297" i="5"/>
  <c r="F2297" i="5"/>
  <c r="R2297" i="5"/>
  <c r="I2297" i="5"/>
  <c r="E1846" i="5"/>
  <c r="X1846" i="5" s="1"/>
  <c r="R1846" i="5"/>
  <c r="J1846" i="5"/>
  <c r="I1846" i="5"/>
  <c r="H1846" i="5"/>
  <c r="F1846" i="5"/>
  <c r="E582" i="5"/>
  <c r="X582" i="5" s="1"/>
  <c r="I582" i="5"/>
  <c r="H582" i="5"/>
  <c r="R582" i="5"/>
  <c r="F582" i="5"/>
  <c r="J582" i="5"/>
  <c r="E1262" i="5"/>
  <c r="X1262" i="5" s="1"/>
  <c r="F1262" i="5"/>
  <c r="H1262" i="5"/>
  <c r="R1262" i="5"/>
  <c r="J1262" i="5"/>
  <c r="I1262" i="5"/>
  <c r="E953" i="5"/>
  <c r="X953" i="5" s="1"/>
  <c r="F953" i="5"/>
  <c r="J953" i="5"/>
  <c r="R953" i="5"/>
  <c r="I953" i="5"/>
  <c r="H953" i="5"/>
  <c r="E1209" i="5"/>
  <c r="X1209" i="5" s="1"/>
  <c r="H1209" i="5"/>
  <c r="F1209" i="5"/>
  <c r="R1209" i="5"/>
  <c r="J1209" i="5"/>
  <c r="I1209" i="5"/>
  <c r="E1337" i="5"/>
  <c r="X1337" i="5" s="1"/>
  <c r="R1337" i="5"/>
  <c r="I1337" i="5"/>
  <c r="H1337" i="5"/>
  <c r="F1337" i="5"/>
  <c r="J1337" i="5"/>
  <c r="J1553" i="5"/>
  <c r="H1553" i="5"/>
  <c r="I1553" i="5"/>
  <c r="J1617" i="5"/>
  <c r="H1617" i="5"/>
  <c r="F1617" i="5"/>
  <c r="R1617" i="5"/>
  <c r="R1697" i="5"/>
  <c r="F1697" i="5"/>
  <c r="I1697" i="5"/>
  <c r="H1697" i="5"/>
  <c r="E1881" i="5"/>
  <c r="X1881" i="5" s="1"/>
  <c r="R1881" i="5"/>
  <c r="J1881" i="5"/>
  <c r="H1881" i="5"/>
  <c r="I1881" i="5"/>
  <c r="F1881" i="5"/>
  <c r="E355" i="5"/>
  <c r="X355" i="5" s="1"/>
  <c r="R355" i="5"/>
  <c r="J355" i="5"/>
  <c r="F355" i="5"/>
  <c r="H355" i="5"/>
  <c r="I355" i="5"/>
  <c r="E475" i="5"/>
  <c r="X475" i="5" s="1"/>
  <c r="R475" i="5"/>
  <c r="I475" i="5"/>
  <c r="H475" i="5"/>
  <c r="J475" i="5"/>
  <c r="F475" i="5"/>
  <c r="E627" i="5"/>
  <c r="X627" i="5" s="1"/>
  <c r="F627" i="5"/>
  <c r="R627" i="5"/>
  <c r="J627" i="5"/>
  <c r="I627" i="5"/>
  <c r="H627" i="5"/>
  <c r="E1003" i="5"/>
  <c r="X1003" i="5" s="1"/>
  <c r="R1003" i="5"/>
  <c r="I1003" i="5"/>
  <c r="J1003" i="5"/>
  <c r="H1003" i="5"/>
  <c r="F1003" i="5"/>
  <c r="E1347" i="5"/>
  <c r="X1347" i="5" s="1"/>
  <c r="F1347" i="5"/>
  <c r="I1347" i="5"/>
  <c r="R1347" i="5"/>
  <c r="J1347" i="5"/>
  <c r="H1347" i="5"/>
  <c r="E1412" i="5"/>
  <c r="X1412" i="5" s="1"/>
  <c r="H1412" i="5"/>
  <c r="R1412" i="5"/>
  <c r="J1412" i="5"/>
  <c r="I1412" i="5"/>
  <c r="F1412" i="5"/>
  <c r="E831" i="5"/>
  <c r="X831" i="5" s="1"/>
  <c r="F831" i="5"/>
  <c r="R831" i="5"/>
  <c r="J831" i="5"/>
  <c r="H831" i="5"/>
  <c r="I831" i="5"/>
  <c r="E2035" i="5"/>
  <c r="X2035" i="5" s="1"/>
  <c r="R2035" i="5"/>
  <c r="H2035" i="5"/>
  <c r="F2035" i="5"/>
  <c r="J2035" i="5"/>
  <c r="I2035" i="5"/>
  <c r="E1915" i="5"/>
  <c r="X1915" i="5" s="1"/>
  <c r="I1915" i="5"/>
  <c r="F1915" i="5"/>
  <c r="R1915" i="5"/>
  <c r="J1915" i="5"/>
  <c r="H1915" i="5"/>
  <c r="E387" i="5"/>
  <c r="X387" i="5" s="1"/>
  <c r="J387" i="5"/>
  <c r="H387" i="5"/>
  <c r="I387" i="5"/>
  <c r="F387" i="5"/>
  <c r="R387" i="5"/>
  <c r="E547" i="5"/>
  <c r="X547" i="5" s="1"/>
  <c r="J547" i="5"/>
  <c r="F547" i="5"/>
  <c r="I547" i="5"/>
  <c r="H547" i="5"/>
  <c r="R547" i="5"/>
  <c r="E859" i="5"/>
  <c r="X859" i="5" s="1"/>
  <c r="H859" i="5"/>
  <c r="I859" i="5"/>
  <c r="J859" i="5"/>
  <c r="F859" i="5"/>
  <c r="R859" i="5"/>
  <c r="E1075" i="5"/>
  <c r="X1075" i="5" s="1"/>
  <c r="F1075" i="5"/>
  <c r="J1075" i="5"/>
  <c r="I1075" i="5"/>
  <c r="H1075" i="5"/>
  <c r="R1075" i="5"/>
  <c r="E1467" i="5"/>
  <c r="X1467" i="5" s="1"/>
  <c r="J1467" i="5"/>
  <c r="I1467" i="5"/>
  <c r="H1467" i="5"/>
  <c r="F1467" i="5"/>
  <c r="R1467" i="5"/>
  <c r="J1867" i="5"/>
  <c r="H1867" i="5"/>
  <c r="I1867" i="5"/>
  <c r="F1867" i="5"/>
  <c r="R1867" i="5"/>
  <c r="E411" i="5"/>
  <c r="X411" i="5" s="1"/>
  <c r="F411" i="5"/>
  <c r="I411" i="5"/>
  <c r="R411" i="5"/>
  <c r="J411" i="5"/>
  <c r="H411" i="5"/>
  <c r="E571" i="5"/>
  <c r="X571" i="5" s="1"/>
  <c r="R571" i="5"/>
  <c r="F571" i="5"/>
  <c r="H571" i="5"/>
  <c r="J571" i="5"/>
  <c r="I571" i="5"/>
  <c r="E947" i="5"/>
  <c r="X947" i="5" s="1"/>
  <c r="H947" i="5"/>
  <c r="J947" i="5"/>
  <c r="I947" i="5"/>
  <c r="F947" i="5"/>
  <c r="R947" i="5"/>
  <c r="E1099" i="5"/>
  <c r="X1099" i="5" s="1"/>
  <c r="F1099" i="5"/>
  <c r="R1099" i="5"/>
  <c r="H1099" i="5"/>
  <c r="I1099" i="5"/>
  <c r="J1099" i="5"/>
  <c r="E1260" i="5"/>
  <c r="X1260" i="5" s="1"/>
  <c r="H1260" i="5"/>
  <c r="R1260" i="5"/>
  <c r="J1260" i="5"/>
  <c r="I1260" i="5"/>
  <c r="F1260" i="5"/>
  <c r="E1979" i="5"/>
  <c r="X1979" i="5" s="1"/>
  <c r="F1979" i="5"/>
  <c r="R1979" i="5"/>
  <c r="J1979" i="5"/>
  <c r="I1979" i="5"/>
  <c r="H1979" i="5"/>
  <c r="H1875" i="5"/>
  <c r="J1875" i="5"/>
  <c r="I1875" i="5"/>
  <c r="F1875" i="5"/>
  <c r="R1875" i="5"/>
  <c r="E443" i="5"/>
  <c r="X443" i="5" s="1"/>
  <c r="I443" i="5"/>
  <c r="F443" i="5"/>
  <c r="R443" i="5"/>
  <c r="H443" i="5"/>
  <c r="J443" i="5"/>
  <c r="E603" i="5"/>
  <c r="X603" i="5" s="1"/>
  <c r="R603" i="5"/>
  <c r="F603" i="5"/>
  <c r="J603" i="5"/>
  <c r="I603" i="5"/>
  <c r="H603" i="5"/>
  <c r="E971" i="5"/>
  <c r="X971" i="5" s="1"/>
  <c r="J971" i="5"/>
  <c r="R971" i="5"/>
  <c r="I971" i="5"/>
  <c r="F971" i="5"/>
  <c r="H971" i="5"/>
  <c r="E1235" i="5"/>
  <c r="X1235" i="5" s="1"/>
  <c r="I1235" i="5"/>
  <c r="H1235" i="5"/>
  <c r="F1235" i="5"/>
  <c r="R1235" i="5"/>
  <c r="J1235" i="5"/>
  <c r="E1300" i="5"/>
  <c r="X1300" i="5" s="1"/>
  <c r="R1300" i="5"/>
  <c r="J1300" i="5"/>
  <c r="I1300" i="5"/>
  <c r="F1300" i="5"/>
  <c r="H1300" i="5"/>
  <c r="E2027" i="5"/>
  <c r="X2027" i="5" s="1"/>
  <c r="J2027" i="5"/>
  <c r="I2027" i="5"/>
  <c r="H2027" i="5"/>
  <c r="F2027" i="5"/>
  <c r="R2027" i="5"/>
  <c r="E1899" i="5"/>
  <c r="X1899" i="5" s="1"/>
  <c r="J1899" i="5"/>
  <c r="I1899" i="5"/>
  <c r="F1899" i="5"/>
  <c r="R1899" i="5"/>
  <c r="H1899" i="5"/>
  <c r="R1656" i="5"/>
  <c r="J1656" i="5"/>
  <c r="H1656" i="5"/>
  <c r="I1656" i="5"/>
  <c r="G1240" i="5"/>
  <c r="G1032" i="5"/>
  <c r="E480" i="5"/>
  <c r="X480" i="5" s="1"/>
  <c r="H480" i="5"/>
  <c r="J480" i="5"/>
  <c r="I480" i="5"/>
  <c r="R480" i="5"/>
  <c r="F480" i="5"/>
  <c r="E512" i="5"/>
  <c r="X512" i="5" s="1"/>
  <c r="J512" i="5"/>
  <c r="R512" i="5"/>
  <c r="I512" i="5"/>
  <c r="F512" i="5"/>
  <c r="H512" i="5"/>
  <c r="E744" i="5"/>
  <c r="X744" i="5" s="1"/>
  <c r="F744" i="5"/>
  <c r="I744" i="5"/>
  <c r="R744" i="5"/>
  <c r="J744" i="5"/>
  <c r="H744" i="5"/>
  <c r="E1112" i="5"/>
  <c r="X1112" i="5" s="1"/>
  <c r="H1112" i="5"/>
  <c r="F1112" i="5"/>
  <c r="R1112" i="5"/>
  <c r="J1112" i="5"/>
  <c r="I1112" i="5"/>
  <c r="E1192" i="5"/>
  <c r="X1192" i="5" s="1"/>
  <c r="F1192" i="5"/>
  <c r="J1192" i="5"/>
  <c r="R1192" i="5"/>
  <c r="H1192" i="5"/>
  <c r="I1192" i="5"/>
  <c r="E1336" i="5"/>
  <c r="X1336" i="5" s="1"/>
  <c r="H1336" i="5"/>
  <c r="R1336" i="5"/>
  <c r="J1336" i="5"/>
  <c r="F1336" i="5"/>
  <c r="I1336" i="5"/>
  <c r="E1360" i="5"/>
  <c r="X1360" i="5" s="1"/>
  <c r="I1360" i="5"/>
  <c r="R1360" i="5"/>
  <c r="J1360" i="5"/>
  <c r="H1360" i="5"/>
  <c r="F1360" i="5"/>
  <c r="E1400" i="5"/>
  <c r="X1400" i="5" s="1"/>
  <c r="F1400" i="5"/>
  <c r="H1400" i="5"/>
  <c r="R1400" i="5"/>
  <c r="J1400" i="5"/>
  <c r="I1400" i="5"/>
  <c r="E1432" i="5"/>
  <c r="X1432" i="5" s="1"/>
  <c r="R1432" i="5"/>
  <c r="I1432" i="5"/>
  <c r="J1432" i="5"/>
  <c r="H1432" i="5"/>
  <c r="F1432" i="5"/>
  <c r="E1544" i="5"/>
  <c r="X1544" i="5" s="1"/>
  <c r="H1544" i="5"/>
  <c r="R1544" i="5"/>
  <c r="F1544" i="5"/>
  <c r="J1544" i="5"/>
  <c r="I1544" i="5"/>
  <c r="E1832" i="5"/>
  <c r="X1832" i="5" s="1"/>
  <c r="R1832" i="5"/>
  <c r="J1832" i="5"/>
  <c r="I1832" i="5"/>
  <c r="H1832" i="5"/>
  <c r="F1832" i="5"/>
  <c r="E2144" i="5"/>
  <c r="X2144" i="5" s="1"/>
  <c r="R2144" i="5"/>
  <c r="J2144" i="5"/>
  <c r="I2144" i="5"/>
  <c r="H2144" i="5"/>
  <c r="F2144" i="5"/>
  <c r="E2208" i="5"/>
  <c r="X2208" i="5" s="1"/>
  <c r="R2208" i="5"/>
  <c r="I2208" i="5"/>
  <c r="H2208" i="5"/>
  <c r="F2208" i="5"/>
  <c r="J2208" i="5"/>
  <c r="E2264" i="5"/>
  <c r="X2264" i="5" s="1"/>
  <c r="H2264" i="5"/>
  <c r="F2264" i="5"/>
  <c r="R2264" i="5"/>
  <c r="J2264" i="5"/>
  <c r="I2264" i="5"/>
  <c r="E2480" i="5"/>
  <c r="X2480" i="5" s="1"/>
  <c r="H2480" i="5"/>
  <c r="F2480" i="5"/>
  <c r="J2480" i="5"/>
  <c r="I2480" i="5"/>
  <c r="R2480" i="5"/>
  <c r="R2168" i="5"/>
  <c r="J2168" i="5"/>
  <c r="I2168" i="5"/>
  <c r="H2168" i="5"/>
  <c r="F2168" i="5"/>
  <c r="E2448" i="5"/>
  <c r="X2448" i="5" s="1"/>
  <c r="J2448" i="5"/>
  <c r="F2448" i="5"/>
  <c r="R2448" i="5"/>
  <c r="I2448" i="5"/>
  <c r="H2448" i="5"/>
  <c r="G1362" i="5"/>
  <c r="E1240" i="5"/>
  <c r="X1240" i="5" s="1"/>
  <c r="G2168" i="5"/>
  <c r="R1240" i="5"/>
  <c r="E360" i="5"/>
  <c r="X360" i="5" s="1"/>
  <c r="R360" i="5"/>
  <c r="J360" i="5"/>
  <c r="F360" i="5"/>
  <c r="H360" i="5"/>
  <c r="I360" i="5"/>
  <c r="G488" i="5"/>
  <c r="E992" i="5"/>
  <c r="X992" i="5" s="1"/>
  <c r="I992" i="5"/>
  <c r="H992" i="5"/>
  <c r="F992" i="5"/>
  <c r="R992" i="5"/>
  <c r="J992" i="5"/>
  <c r="I1048" i="5"/>
  <c r="H1048" i="5"/>
  <c r="F1048" i="5"/>
  <c r="R1048" i="5"/>
  <c r="J1048" i="5"/>
  <c r="E1248" i="5"/>
  <c r="X1248" i="5" s="1"/>
  <c r="F1248" i="5"/>
  <c r="R1248" i="5"/>
  <c r="J1248" i="5"/>
  <c r="I1248" i="5"/>
  <c r="H1248" i="5"/>
  <c r="E1472" i="5"/>
  <c r="X1472" i="5" s="1"/>
  <c r="J1472" i="5"/>
  <c r="F1472" i="5"/>
  <c r="H1472" i="5"/>
  <c r="I1472" i="5"/>
  <c r="R1472" i="5"/>
  <c r="E1496" i="5"/>
  <c r="X1496" i="5" s="1"/>
  <c r="F1496" i="5"/>
  <c r="R1496" i="5"/>
  <c r="J1496" i="5"/>
  <c r="I1496" i="5"/>
  <c r="H1496" i="5"/>
  <c r="E1576" i="5"/>
  <c r="X1576" i="5" s="1"/>
  <c r="H1576" i="5"/>
  <c r="F1576" i="5"/>
  <c r="R1576" i="5"/>
  <c r="J1576" i="5"/>
  <c r="I1576" i="5"/>
  <c r="R1616" i="5"/>
  <c r="I1616" i="5"/>
  <c r="J1616" i="5"/>
  <c r="H1616" i="5"/>
  <c r="F1616" i="5"/>
  <c r="E1776" i="5"/>
  <c r="X1776" i="5" s="1"/>
  <c r="I1776" i="5"/>
  <c r="H1776" i="5"/>
  <c r="F1776" i="5"/>
  <c r="R1776" i="5"/>
  <c r="J1776" i="5"/>
  <c r="J1808" i="5"/>
  <c r="I1808" i="5"/>
  <c r="H1808" i="5"/>
  <c r="F1808" i="5"/>
  <c r="R1808" i="5"/>
  <c r="E2176" i="5"/>
  <c r="X2176" i="5" s="1"/>
  <c r="J2176" i="5"/>
  <c r="H2176" i="5"/>
  <c r="I2176" i="5"/>
  <c r="F2176" i="5"/>
  <c r="R2176" i="5"/>
  <c r="E2312" i="5"/>
  <c r="X2312" i="5" s="1"/>
  <c r="J2312" i="5"/>
  <c r="F2312" i="5"/>
  <c r="I2312" i="5"/>
  <c r="H2312" i="5"/>
  <c r="R2312" i="5"/>
  <c r="E2408" i="5"/>
  <c r="X2408" i="5" s="1"/>
  <c r="R2408" i="5"/>
  <c r="J2408" i="5"/>
  <c r="I2408" i="5"/>
  <c r="F2408" i="5"/>
  <c r="H2408" i="5"/>
  <c r="E984" i="5"/>
  <c r="X984" i="5" s="1"/>
  <c r="H984" i="5"/>
  <c r="F984" i="5"/>
  <c r="R984" i="5"/>
  <c r="J984" i="5"/>
  <c r="I984" i="5"/>
  <c r="E1608" i="5"/>
  <c r="X1608" i="5" s="1"/>
  <c r="R1608" i="5"/>
  <c r="H1608" i="5"/>
  <c r="F1608" i="5"/>
  <c r="J1608" i="5"/>
  <c r="I1608" i="5"/>
  <c r="H2120" i="5"/>
  <c r="R2120" i="5"/>
  <c r="F2120" i="5"/>
  <c r="J2120" i="5"/>
  <c r="I2120" i="5"/>
  <c r="E2168" i="5"/>
  <c r="X2168" i="5" s="1"/>
  <c r="H864" i="5"/>
  <c r="E584" i="5"/>
  <c r="X584" i="5" s="1"/>
  <c r="R584" i="5"/>
  <c r="F584" i="5"/>
  <c r="H584" i="5"/>
  <c r="I584" i="5"/>
  <c r="J584" i="5"/>
  <c r="E696" i="5"/>
  <c r="X696" i="5" s="1"/>
  <c r="R696" i="5"/>
  <c r="I696" i="5"/>
  <c r="H696" i="5"/>
  <c r="J696" i="5"/>
  <c r="F696" i="5"/>
  <c r="E888" i="5"/>
  <c r="X888" i="5" s="1"/>
  <c r="F888" i="5"/>
  <c r="J888" i="5"/>
  <c r="I888" i="5"/>
  <c r="H888" i="5"/>
  <c r="R888" i="5"/>
  <c r="H1128" i="5"/>
  <c r="R1128" i="5"/>
  <c r="J1128" i="5"/>
  <c r="I1128" i="5"/>
  <c r="F1128" i="5"/>
  <c r="E1160" i="5"/>
  <c r="X1160" i="5" s="1"/>
  <c r="R1160" i="5"/>
  <c r="F1160" i="5"/>
  <c r="H1160" i="5"/>
  <c r="J1160" i="5"/>
  <c r="I1160" i="5"/>
  <c r="E1224" i="5"/>
  <c r="X1224" i="5" s="1"/>
  <c r="R1224" i="5"/>
  <c r="I1224" i="5"/>
  <c r="H1224" i="5"/>
  <c r="F1224" i="5"/>
  <c r="J1224" i="5"/>
  <c r="E1288" i="5"/>
  <c r="X1288" i="5" s="1"/>
  <c r="H1288" i="5"/>
  <c r="R1288" i="5"/>
  <c r="J1288" i="5"/>
  <c r="I1288" i="5"/>
  <c r="F1288" i="5"/>
  <c r="E1368" i="5"/>
  <c r="X1368" i="5" s="1"/>
  <c r="H1368" i="5"/>
  <c r="F1368" i="5"/>
  <c r="I1368" i="5"/>
  <c r="R1368" i="5"/>
  <c r="J1368" i="5"/>
  <c r="H1408" i="5"/>
  <c r="F1408" i="5"/>
  <c r="I1408" i="5"/>
  <c r="E1440" i="5"/>
  <c r="X1440" i="5" s="1"/>
  <c r="F1440" i="5"/>
  <c r="H1440" i="5"/>
  <c r="I1440" i="5"/>
  <c r="J1440" i="5"/>
  <c r="R1440" i="5"/>
  <c r="E1856" i="5"/>
  <c r="X1856" i="5" s="1"/>
  <c r="J1856" i="5"/>
  <c r="H1856" i="5"/>
  <c r="I1856" i="5"/>
  <c r="F1856" i="5"/>
  <c r="R1856" i="5"/>
  <c r="E1920" i="5"/>
  <c r="X1920" i="5" s="1"/>
  <c r="H1920" i="5"/>
  <c r="J1920" i="5"/>
  <c r="F1920" i="5"/>
  <c r="E2008" i="5"/>
  <c r="X2008" i="5" s="1"/>
  <c r="I2008" i="5"/>
  <c r="H2008" i="5"/>
  <c r="F2008" i="5"/>
  <c r="J2008" i="5"/>
  <c r="R2008" i="5"/>
  <c r="E2224" i="5"/>
  <c r="X2224" i="5" s="1"/>
  <c r="R2224" i="5"/>
  <c r="J2224" i="5"/>
  <c r="F2224" i="5"/>
  <c r="H2224" i="5"/>
  <c r="I2224" i="5"/>
  <c r="H2344" i="5"/>
  <c r="F2344" i="5"/>
  <c r="R2344" i="5"/>
  <c r="J2344" i="5"/>
  <c r="I2344" i="5"/>
  <c r="E2400" i="5"/>
  <c r="X2400" i="5" s="1"/>
  <c r="F2400" i="5"/>
  <c r="J2400" i="5"/>
  <c r="I2400" i="5"/>
  <c r="R2400" i="5"/>
  <c r="H2400" i="5"/>
  <c r="G722" i="5"/>
  <c r="G1274" i="5"/>
  <c r="G1656" i="5"/>
  <c r="G1608" i="5"/>
  <c r="G2400" i="5"/>
  <c r="R864" i="5"/>
  <c r="F1240" i="5"/>
  <c r="E376" i="5"/>
  <c r="X376" i="5" s="1"/>
  <c r="I376" i="5"/>
  <c r="R376" i="5"/>
  <c r="F376" i="5"/>
  <c r="J376" i="5"/>
  <c r="H376" i="5"/>
  <c r="J1000" i="5"/>
  <c r="H1000" i="5"/>
  <c r="F1000" i="5"/>
  <c r="R1000" i="5"/>
  <c r="I1000" i="5"/>
  <c r="F1080" i="5"/>
  <c r="R1080" i="5"/>
  <c r="J1080" i="5"/>
  <c r="I1080" i="5"/>
  <c r="H1080" i="5"/>
  <c r="E1208" i="5"/>
  <c r="X1208" i="5" s="1"/>
  <c r="R1208" i="5"/>
  <c r="H1208" i="5"/>
  <c r="J1208" i="5"/>
  <c r="F1208" i="5"/>
  <c r="I1208" i="5"/>
  <c r="G1224" i="5"/>
  <c r="E1520" i="5"/>
  <c r="X1520" i="5" s="1"/>
  <c r="R1520" i="5"/>
  <c r="I1520" i="5"/>
  <c r="H1520" i="5"/>
  <c r="F1520" i="5"/>
  <c r="E1552" i="5"/>
  <c r="X1552" i="5" s="1"/>
  <c r="J1552" i="5"/>
  <c r="I1552" i="5"/>
  <c r="H1552" i="5"/>
  <c r="F1552" i="5"/>
  <c r="R1552" i="5"/>
  <c r="H1584" i="5"/>
  <c r="F1584" i="5"/>
  <c r="R1584" i="5"/>
  <c r="J1584" i="5"/>
  <c r="I1584" i="5"/>
  <c r="E1632" i="5"/>
  <c r="X1632" i="5" s="1"/>
  <c r="R1632" i="5"/>
  <c r="J1632" i="5"/>
  <c r="I1632" i="5"/>
  <c r="F1632" i="5"/>
  <c r="H1632" i="5"/>
  <c r="E1744" i="5"/>
  <c r="X1744" i="5" s="1"/>
  <c r="R1744" i="5"/>
  <c r="J1744" i="5"/>
  <c r="H1744" i="5"/>
  <c r="F1744" i="5"/>
  <c r="I1744" i="5"/>
  <c r="J1760" i="5"/>
  <c r="H1760" i="5"/>
  <c r="I1760" i="5"/>
  <c r="R1760" i="5"/>
  <c r="F1760" i="5"/>
  <c r="J1784" i="5"/>
  <c r="I1784" i="5"/>
  <c r="H1784" i="5"/>
  <c r="F1784" i="5"/>
  <c r="R1784" i="5"/>
  <c r="E1816" i="5"/>
  <c r="X1816" i="5" s="1"/>
  <c r="J1816" i="5"/>
  <c r="F1816" i="5"/>
  <c r="I1816" i="5"/>
  <c r="H1816" i="5"/>
  <c r="E1952" i="5"/>
  <c r="X1952" i="5" s="1"/>
  <c r="R1952" i="5"/>
  <c r="J1952" i="5"/>
  <c r="I1952" i="5"/>
  <c r="H1952" i="5"/>
  <c r="F1952" i="5"/>
  <c r="E1968" i="5"/>
  <c r="X1968" i="5" s="1"/>
  <c r="F1968" i="5"/>
  <c r="H1968" i="5"/>
  <c r="I1968" i="5"/>
  <c r="J1968" i="5"/>
  <c r="R1968" i="5"/>
  <c r="E2024" i="5"/>
  <c r="X2024" i="5" s="1"/>
  <c r="H2024" i="5"/>
  <c r="F2024" i="5"/>
  <c r="R2024" i="5"/>
  <c r="J2024" i="5"/>
  <c r="E2152" i="5"/>
  <c r="X2152" i="5" s="1"/>
  <c r="F2152" i="5"/>
  <c r="J2152" i="5"/>
  <c r="I2152" i="5"/>
  <c r="R2152" i="5"/>
  <c r="H2152" i="5"/>
  <c r="E2384" i="5"/>
  <c r="X2384" i="5" s="1"/>
  <c r="J2384" i="5"/>
  <c r="I2384" i="5"/>
  <c r="R2384" i="5"/>
  <c r="H2384" i="5"/>
  <c r="F2384" i="5"/>
  <c r="R2416" i="5"/>
  <c r="J2416" i="5"/>
  <c r="I2416" i="5"/>
  <c r="H2416" i="5"/>
  <c r="F2416" i="5"/>
  <c r="E952" i="5"/>
  <c r="X952" i="5" s="1"/>
  <c r="H952" i="5"/>
  <c r="F952" i="5"/>
  <c r="R952" i="5"/>
  <c r="J952" i="5"/>
  <c r="I952" i="5"/>
  <c r="J1488" i="5"/>
  <c r="R1488" i="5"/>
  <c r="I1488" i="5"/>
  <c r="H1488" i="5"/>
  <c r="F1488" i="5"/>
  <c r="E1984" i="5"/>
  <c r="X1984" i="5" s="1"/>
  <c r="H1984" i="5"/>
  <c r="I1984" i="5"/>
  <c r="F1984" i="5"/>
  <c r="J1984" i="5"/>
  <c r="R1984" i="5"/>
  <c r="F1656" i="5"/>
  <c r="E864" i="5"/>
  <c r="X864" i="5" s="1"/>
  <c r="I1240" i="5"/>
  <c r="H1240" i="5"/>
  <c r="E1488" i="5"/>
  <c r="X1488" i="5" s="1"/>
  <c r="F432" i="5"/>
  <c r="E432" i="5"/>
  <c r="X432" i="5" s="1"/>
  <c r="R432" i="5"/>
  <c r="I432" i="5"/>
  <c r="H432" i="5"/>
  <c r="J432" i="5"/>
  <c r="E808" i="5"/>
  <c r="X808" i="5" s="1"/>
  <c r="F808" i="5"/>
  <c r="I808" i="5"/>
  <c r="R808" i="5"/>
  <c r="H808" i="5"/>
  <c r="J808" i="5"/>
  <c r="E1176" i="5"/>
  <c r="X1176" i="5" s="1"/>
  <c r="H1176" i="5"/>
  <c r="R1176" i="5"/>
  <c r="F1176" i="5"/>
  <c r="J1176" i="5"/>
  <c r="I1176" i="5"/>
  <c r="E1296" i="5"/>
  <c r="X1296" i="5" s="1"/>
  <c r="H1296" i="5"/>
  <c r="F1296" i="5"/>
  <c r="J1296" i="5"/>
  <c r="I1296" i="5"/>
  <c r="R1296" i="5"/>
  <c r="E1384" i="5"/>
  <c r="X1384" i="5" s="1"/>
  <c r="H1384" i="5"/>
  <c r="R1384" i="5"/>
  <c r="E1416" i="5"/>
  <c r="X1416" i="5" s="1"/>
  <c r="I1416" i="5"/>
  <c r="H1416" i="5"/>
  <c r="R1416" i="5"/>
  <c r="J1416" i="5"/>
  <c r="F1416" i="5"/>
  <c r="E1448" i="5"/>
  <c r="X1448" i="5" s="1"/>
  <c r="F1448" i="5"/>
  <c r="R1448" i="5"/>
  <c r="H1448" i="5"/>
  <c r="E1480" i="5"/>
  <c r="X1480" i="5" s="1"/>
  <c r="J1480" i="5"/>
  <c r="I1480" i="5"/>
  <c r="H1480" i="5"/>
  <c r="F1480" i="5"/>
  <c r="R1480" i="5"/>
  <c r="E1872" i="5"/>
  <c r="X1872" i="5" s="1"/>
  <c r="F1872" i="5"/>
  <c r="R1872" i="5"/>
  <c r="J1872" i="5"/>
  <c r="I1872" i="5"/>
  <c r="H1872" i="5"/>
  <c r="G2024" i="5"/>
  <c r="E2320" i="5"/>
  <c r="X2320" i="5" s="1"/>
  <c r="I2320" i="5"/>
  <c r="H2320" i="5"/>
  <c r="R2320" i="5"/>
  <c r="J2320" i="5"/>
  <c r="F2320" i="5"/>
  <c r="E2352" i="5"/>
  <c r="X2352" i="5" s="1"/>
  <c r="I2352" i="5"/>
  <c r="H2352" i="5"/>
  <c r="F2352" i="5"/>
  <c r="R2352" i="5"/>
  <c r="J2352" i="5"/>
  <c r="E2304" i="5"/>
  <c r="X2304" i="5" s="1"/>
  <c r="F2304" i="5"/>
  <c r="I2304" i="5"/>
  <c r="H2304" i="5"/>
  <c r="R2304" i="5"/>
  <c r="J2304" i="5"/>
  <c r="E1656" i="5"/>
  <c r="X1656" i="5" s="1"/>
  <c r="E632" i="5"/>
  <c r="X632" i="5" s="1"/>
  <c r="H632" i="5"/>
  <c r="R632" i="5"/>
  <c r="F632" i="5"/>
  <c r="I632" i="5"/>
  <c r="J632" i="5"/>
  <c r="E944" i="5"/>
  <c r="X944" i="5" s="1"/>
  <c r="R944" i="5"/>
  <c r="J944" i="5"/>
  <c r="F944" i="5"/>
  <c r="I944" i="5"/>
  <c r="H944" i="5"/>
  <c r="E1680" i="5"/>
  <c r="X1680" i="5" s="1"/>
  <c r="I1680" i="5"/>
  <c r="R1680" i="5"/>
  <c r="H1680" i="5"/>
  <c r="F1680" i="5"/>
  <c r="J1680" i="5"/>
  <c r="E1016" i="5"/>
  <c r="X1016" i="5" s="1"/>
  <c r="H1016" i="5"/>
  <c r="R1016" i="5"/>
  <c r="F1016" i="5"/>
  <c r="I1016" i="5"/>
  <c r="J1016" i="5"/>
  <c r="E1232" i="5"/>
  <c r="X1232" i="5" s="1"/>
  <c r="J1232" i="5"/>
  <c r="I1232" i="5"/>
  <c r="H1232" i="5"/>
  <c r="F1232" i="5"/>
  <c r="R1232" i="5"/>
  <c r="G1488" i="5"/>
  <c r="G1528" i="5"/>
  <c r="F1528" i="5"/>
  <c r="R1528" i="5"/>
  <c r="J1528" i="5"/>
  <c r="I1528" i="5"/>
  <c r="H1528" i="5"/>
  <c r="E1568" i="5"/>
  <c r="X1568" i="5" s="1"/>
  <c r="J1568" i="5"/>
  <c r="R1568" i="5"/>
  <c r="I1568" i="5"/>
  <c r="H1568" i="5"/>
  <c r="F1568" i="5"/>
  <c r="F1600" i="5"/>
  <c r="R1600" i="5"/>
  <c r="J1600" i="5"/>
  <c r="H1600" i="5"/>
  <c r="J1696" i="5"/>
  <c r="R1696" i="5"/>
  <c r="I1696" i="5"/>
  <c r="F1696" i="5"/>
  <c r="H1696" i="5"/>
  <c r="E1712" i="5"/>
  <c r="X1712" i="5" s="1"/>
  <c r="J1712" i="5"/>
  <c r="F1712" i="5"/>
  <c r="H1712" i="5"/>
  <c r="I1712" i="5"/>
  <c r="R1712" i="5"/>
  <c r="E1792" i="5"/>
  <c r="X1792" i="5" s="1"/>
  <c r="F1792" i="5"/>
  <c r="R1792" i="5"/>
  <c r="J1792" i="5"/>
  <c r="I1792" i="5"/>
  <c r="H1792" i="5"/>
  <c r="E2112" i="5"/>
  <c r="X2112" i="5" s="1"/>
  <c r="I2112" i="5"/>
  <c r="H2112" i="5"/>
  <c r="F2112" i="5"/>
  <c r="R2112" i="5"/>
  <c r="J2112" i="5"/>
  <c r="E2160" i="5"/>
  <c r="X2160" i="5" s="1"/>
  <c r="F2160" i="5"/>
  <c r="R2160" i="5"/>
  <c r="I2160" i="5"/>
  <c r="J2160" i="5"/>
  <c r="H2160" i="5"/>
  <c r="E2200" i="5"/>
  <c r="X2200" i="5" s="1"/>
  <c r="R2200" i="5"/>
  <c r="J2200" i="5"/>
  <c r="I2200" i="5"/>
  <c r="H2200" i="5"/>
  <c r="F2200" i="5"/>
  <c r="E2392" i="5"/>
  <c r="X2392" i="5" s="1"/>
  <c r="J2392" i="5"/>
  <c r="R2392" i="5"/>
  <c r="I2392" i="5"/>
  <c r="H2392" i="5"/>
  <c r="F2392" i="5"/>
  <c r="E2432" i="5"/>
  <c r="X2432" i="5" s="1"/>
  <c r="J2432" i="5"/>
  <c r="R2432" i="5"/>
  <c r="I2432" i="5"/>
  <c r="F2432" i="5"/>
  <c r="H2432" i="5"/>
  <c r="E904" i="5"/>
  <c r="X904" i="5" s="1"/>
  <c r="F904" i="5"/>
  <c r="I904" i="5"/>
  <c r="J904" i="5"/>
  <c r="R904" i="5"/>
  <c r="H904" i="5"/>
  <c r="F1032" i="5"/>
  <c r="H1032" i="5"/>
  <c r="R1032" i="5"/>
  <c r="J1032" i="5"/>
  <c r="I1032" i="5"/>
  <c r="E1800" i="5"/>
  <c r="X1800" i="5" s="1"/>
  <c r="J1800" i="5"/>
  <c r="I1800" i="5"/>
  <c r="H1800" i="5"/>
  <c r="F1800" i="5"/>
  <c r="R1800" i="5"/>
  <c r="G2120" i="5"/>
  <c r="E464" i="5"/>
  <c r="X464" i="5" s="1"/>
  <c r="J464" i="5"/>
  <c r="I464" i="5"/>
  <c r="F464" i="5"/>
  <c r="R464" i="5"/>
  <c r="H464" i="5"/>
  <c r="E816" i="5"/>
  <c r="X816" i="5" s="1"/>
  <c r="R816" i="5"/>
  <c r="H816" i="5"/>
  <c r="J816" i="5"/>
  <c r="F816" i="5"/>
  <c r="I816" i="5"/>
  <c r="G944" i="5"/>
  <c r="E1096" i="5"/>
  <c r="X1096" i="5" s="1"/>
  <c r="H1096" i="5"/>
  <c r="F1096" i="5"/>
  <c r="R1096" i="5"/>
  <c r="J1096" i="5"/>
  <c r="I1096" i="5"/>
  <c r="E1144" i="5"/>
  <c r="X1144" i="5" s="1"/>
  <c r="I1144" i="5"/>
  <c r="R1144" i="5"/>
  <c r="J1144" i="5"/>
  <c r="E1184" i="5"/>
  <c r="X1184" i="5" s="1"/>
  <c r="R1184" i="5"/>
  <c r="F1184" i="5"/>
  <c r="I1184" i="5"/>
  <c r="H1184" i="5"/>
  <c r="J1184" i="5"/>
  <c r="E1272" i="5"/>
  <c r="X1272" i="5" s="1"/>
  <c r="H1272" i="5"/>
  <c r="R1272" i="5"/>
  <c r="I1272" i="5"/>
  <c r="J1272" i="5"/>
  <c r="F1272" i="5"/>
  <c r="E1392" i="5"/>
  <c r="X1392" i="5" s="1"/>
  <c r="R1392" i="5"/>
  <c r="J1392" i="5"/>
  <c r="F1392" i="5"/>
  <c r="I1392" i="5"/>
  <c r="H1392" i="5"/>
  <c r="R1424" i="5"/>
  <c r="I1424" i="5"/>
  <c r="G1568" i="5"/>
  <c r="G1712" i="5"/>
  <c r="J1768" i="5"/>
  <c r="I1768" i="5"/>
  <c r="F1768" i="5"/>
  <c r="H1768" i="5"/>
  <c r="E1824" i="5"/>
  <c r="X1824" i="5" s="1"/>
  <c r="H1824" i="5"/>
  <c r="I1824" i="5"/>
  <c r="R1824" i="5"/>
  <c r="J1824" i="5"/>
  <c r="F1824" i="5"/>
  <c r="E1880" i="5"/>
  <c r="X1880" i="5" s="1"/>
  <c r="I1880" i="5"/>
  <c r="H1880" i="5"/>
  <c r="F1880" i="5"/>
  <c r="J1880" i="5"/>
  <c r="R1880" i="5"/>
  <c r="G1984" i="5"/>
  <c r="E2328" i="5"/>
  <c r="X2328" i="5" s="1"/>
  <c r="I2328" i="5"/>
  <c r="H2328" i="5"/>
  <c r="R2328" i="5"/>
  <c r="F2328" i="5"/>
  <c r="J2328" i="5"/>
  <c r="G2432" i="5"/>
  <c r="E2273" i="5"/>
  <c r="X2273" i="5" s="1"/>
  <c r="I2273" i="5"/>
  <c r="H2273" i="5"/>
  <c r="R2273" i="5"/>
  <c r="F2273" i="5"/>
  <c r="J2273" i="5"/>
  <c r="E2345" i="5"/>
  <c r="X2345" i="5" s="1"/>
  <c r="F2345" i="5"/>
  <c r="R2345" i="5"/>
  <c r="J2345" i="5"/>
  <c r="I2345" i="5"/>
  <c r="E354" i="5"/>
  <c r="X354" i="5" s="1"/>
  <c r="R354" i="5"/>
  <c r="I354" i="5"/>
  <c r="F354" i="5"/>
  <c r="J354" i="5"/>
  <c r="H354" i="5"/>
  <c r="E378" i="5"/>
  <c r="X378" i="5" s="1"/>
  <c r="J378" i="5"/>
  <c r="I378" i="5"/>
  <c r="F378" i="5"/>
  <c r="R378" i="5"/>
  <c r="H378" i="5"/>
  <c r="E426" i="5"/>
  <c r="X426" i="5" s="1"/>
  <c r="R426" i="5"/>
  <c r="J426" i="5"/>
  <c r="H426" i="5"/>
  <c r="F426" i="5"/>
  <c r="I426" i="5"/>
  <c r="E474" i="5"/>
  <c r="X474" i="5" s="1"/>
  <c r="J474" i="5"/>
  <c r="F474" i="5"/>
  <c r="I474" i="5"/>
  <c r="H474" i="5"/>
  <c r="R474" i="5"/>
  <c r="F498" i="5"/>
  <c r="R498" i="5"/>
  <c r="I498" i="5"/>
  <c r="H498" i="5"/>
  <c r="J498" i="5"/>
  <c r="E546" i="5"/>
  <c r="X546" i="5" s="1"/>
  <c r="R546" i="5"/>
  <c r="F546" i="5"/>
  <c r="J546" i="5"/>
  <c r="I546" i="5"/>
  <c r="H546" i="5"/>
  <c r="E570" i="5"/>
  <c r="X570" i="5" s="1"/>
  <c r="R570" i="5"/>
  <c r="F570" i="5"/>
  <c r="J570" i="5"/>
  <c r="I570" i="5"/>
  <c r="H570" i="5"/>
  <c r="E594" i="5"/>
  <c r="X594" i="5" s="1"/>
  <c r="F594" i="5"/>
  <c r="R594" i="5"/>
  <c r="J594" i="5"/>
  <c r="I594" i="5"/>
  <c r="H594" i="5"/>
  <c r="E618" i="5"/>
  <c r="X618" i="5" s="1"/>
  <c r="F618" i="5"/>
  <c r="R618" i="5"/>
  <c r="I618" i="5"/>
  <c r="J618" i="5"/>
  <c r="H618" i="5"/>
  <c r="E682" i="5"/>
  <c r="X682" i="5" s="1"/>
  <c r="I682" i="5"/>
  <c r="F682" i="5"/>
  <c r="H682" i="5"/>
  <c r="R682" i="5"/>
  <c r="J682" i="5"/>
  <c r="H754" i="5"/>
  <c r="R754" i="5"/>
  <c r="J754" i="5"/>
  <c r="F754" i="5"/>
  <c r="I754" i="5"/>
  <c r="E898" i="5"/>
  <c r="X898" i="5" s="1"/>
  <c r="F898" i="5"/>
  <c r="J898" i="5"/>
  <c r="R898" i="5"/>
  <c r="I898" i="5"/>
  <c r="H898" i="5"/>
  <c r="E962" i="5"/>
  <c r="X962" i="5" s="1"/>
  <c r="I962" i="5"/>
  <c r="H962" i="5"/>
  <c r="F962" i="5"/>
  <c r="R962" i="5"/>
  <c r="J962" i="5"/>
  <c r="E1026" i="5"/>
  <c r="X1026" i="5" s="1"/>
  <c r="H1026" i="5"/>
  <c r="R1026" i="5"/>
  <c r="J1026" i="5"/>
  <c r="I1026" i="5"/>
  <c r="F1026" i="5"/>
  <c r="E1090" i="5"/>
  <c r="X1090" i="5" s="1"/>
  <c r="F1090" i="5"/>
  <c r="R1090" i="5"/>
  <c r="J1090" i="5"/>
  <c r="I1090" i="5"/>
  <c r="H1090" i="5"/>
  <c r="E1154" i="5"/>
  <c r="X1154" i="5" s="1"/>
  <c r="R1154" i="5"/>
  <c r="F1154" i="5"/>
  <c r="J1154" i="5"/>
  <c r="H1154" i="5"/>
  <c r="I1154" i="5"/>
  <c r="E1218" i="5"/>
  <c r="X1218" i="5" s="1"/>
  <c r="J1218" i="5"/>
  <c r="R1218" i="5"/>
  <c r="H1218" i="5"/>
  <c r="I1218" i="5"/>
  <c r="F1218" i="5"/>
  <c r="J1266" i="5"/>
  <c r="R1266" i="5"/>
  <c r="F1354" i="5"/>
  <c r="R1354" i="5"/>
  <c r="H1354" i="5"/>
  <c r="J1354" i="5"/>
  <c r="I1354" i="5"/>
  <c r="E1402" i="5"/>
  <c r="X1402" i="5" s="1"/>
  <c r="R1402" i="5"/>
  <c r="F1402" i="5"/>
  <c r="I1402" i="5"/>
  <c r="J1402" i="5"/>
  <c r="H1402" i="5"/>
  <c r="E1466" i="5"/>
  <c r="X1466" i="5" s="1"/>
  <c r="F1466" i="5"/>
  <c r="R1466" i="5"/>
  <c r="H1466" i="5"/>
  <c r="J1466" i="5"/>
  <c r="I1466" i="5"/>
  <c r="E1490" i="5"/>
  <c r="X1490" i="5" s="1"/>
  <c r="H1490" i="5"/>
  <c r="R1490" i="5"/>
  <c r="I1490" i="5"/>
  <c r="J1490" i="5"/>
  <c r="F1490" i="5"/>
  <c r="E1578" i="5"/>
  <c r="X1578" i="5" s="1"/>
  <c r="R1578" i="5"/>
  <c r="F1578" i="5"/>
  <c r="I1578" i="5"/>
  <c r="H1578" i="5"/>
  <c r="J1578" i="5"/>
  <c r="E1642" i="5"/>
  <c r="X1642" i="5" s="1"/>
  <c r="F1642" i="5"/>
  <c r="R1642" i="5"/>
  <c r="H1642" i="5"/>
  <c r="J1642" i="5"/>
  <c r="I1642" i="5"/>
  <c r="E1666" i="5"/>
  <c r="X1666" i="5" s="1"/>
  <c r="I1666" i="5"/>
  <c r="H1666" i="5"/>
  <c r="F1666" i="5"/>
  <c r="R1666" i="5"/>
  <c r="J1666" i="5"/>
  <c r="E1754" i="5"/>
  <c r="X1754" i="5" s="1"/>
  <c r="F1754" i="5"/>
  <c r="J1754" i="5"/>
  <c r="H1754" i="5"/>
  <c r="R1754" i="5"/>
  <c r="I1754" i="5"/>
  <c r="E1818" i="5"/>
  <c r="X1818" i="5" s="1"/>
  <c r="R1818" i="5"/>
  <c r="I1818" i="5"/>
  <c r="J1818" i="5"/>
  <c r="H1818" i="5"/>
  <c r="F1818" i="5"/>
  <c r="E1842" i="5"/>
  <c r="X1842" i="5" s="1"/>
  <c r="H1842" i="5"/>
  <c r="I1842" i="5"/>
  <c r="R1842" i="5"/>
  <c r="J1842" i="5"/>
  <c r="F1842" i="5"/>
  <c r="E1930" i="5"/>
  <c r="X1930" i="5" s="1"/>
  <c r="I1930" i="5"/>
  <c r="H1930" i="5"/>
  <c r="F1930" i="5"/>
  <c r="R1930" i="5"/>
  <c r="J1930" i="5"/>
  <c r="E1954" i="5"/>
  <c r="X1954" i="5" s="1"/>
  <c r="R1954" i="5"/>
  <c r="I1954" i="5"/>
  <c r="H1954" i="5"/>
  <c r="F1954" i="5"/>
  <c r="J1954" i="5"/>
  <c r="E2018" i="5"/>
  <c r="X2018" i="5" s="1"/>
  <c r="J2018" i="5"/>
  <c r="I2018" i="5"/>
  <c r="F2018" i="5"/>
  <c r="R2018" i="5"/>
  <c r="H2018" i="5"/>
  <c r="E2338" i="5"/>
  <c r="X2338" i="5" s="1"/>
  <c r="H2338" i="5"/>
  <c r="F2338" i="5"/>
  <c r="J2338" i="5"/>
  <c r="I2338" i="5"/>
  <c r="R2338" i="5"/>
  <c r="E2490" i="5"/>
  <c r="X2490" i="5" s="1"/>
  <c r="F2490" i="5"/>
  <c r="I2490" i="5"/>
  <c r="R2490" i="5"/>
  <c r="J2490" i="5"/>
  <c r="H2490" i="5"/>
  <c r="E1585" i="5"/>
  <c r="X1585" i="5" s="1"/>
  <c r="I1585" i="5"/>
  <c r="F1585" i="5"/>
  <c r="H1585" i="5"/>
  <c r="R1585" i="5"/>
  <c r="J1585" i="5"/>
  <c r="E1641" i="5"/>
  <c r="X1641" i="5" s="1"/>
  <c r="F1641" i="5"/>
  <c r="H1641" i="5"/>
  <c r="J1641" i="5"/>
  <c r="R1641" i="5"/>
  <c r="I1641" i="5"/>
  <c r="E1889" i="5"/>
  <c r="X1889" i="5" s="1"/>
  <c r="R1889" i="5"/>
  <c r="I1889" i="5"/>
  <c r="J1889" i="5"/>
  <c r="H1889" i="5"/>
  <c r="F1889" i="5"/>
  <c r="E642" i="5"/>
  <c r="X642" i="5" s="1"/>
  <c r="J642" i="5"/>
  <c r="F642" i="5"/>
  <c r="H642" i="5"/>
  <c r="I642" i="5"/>
  <c r="R642" i="5"/>
  <c r="E706" i="5"/>
  <c r="X706" i="5" s="1"/>
  <c r="H706" i="5"/>
  <c r="R706" i="5"/>
  <c r="J706" i="5"/>
  <c r="I706" i="5"/>
  <c r="F706" i="5"/>
  <c r="E730" i="5"/>
  <c r="X730" i="5" s="1"/>
  <c r="J730" i="5"/>
  <c r="F730" i="5"/>
  <c r="H730" i="5"/>
  <c r="R730" i="5"/>
  <c r="I730" i="5"/>
  <c r="H786" i="5"/>
  <c r="J786" i="5"/>
  <c r="F786" i="5"/>
  <c r="I786" i="5"/>
  <c r="R786" i="5"/>
  <c r="E834" i="5"/>
  <c r="X834" i="5" s="1"/>
  <c r="I834" i="5"/>
  <c r="H834" i="5"/>
  <c r="R834" i="5"/>
  <c r="J834" i="5"/>
  <c r="F834" i="5"/>
  <c r="E858" i="5"/>
  <c r="X858" i="5" s="1"/>
  <c r="I858" i="5"/>
  <c r="F858" i="5"/>
  <c r="R858" i="5"/>
  <c r="H858" i="5"/>
  <c r="J858" i="5"/>
  <c r="E922" i="5"/>
  <c r="X922" i="5" s="1"/>
  <c r="J922" i="5"/>
  <c r="R922" i="5"/>
  <c r="I922" i="5"/>
  <c r="H922" i="5"/>
  <c r="F922" i="5"/>
  <c r="E986" i="5"/>
  <c r="X986" i="5" s="1"/>
  <c r="F986" i="5"/>
  <c r="H986" i="5"/>
  <c r="I986" i="5"/>
  <c r="R986" i="5"/>
  <c r="J986" i="5"/>
  <c r="E1050" i="5"/>
  <c r="X1050" i="5" s="1"/>
  <c r="F1050" i="5"/>
  <c r="H1050" i="5"/>
  <c r="R1050" i="5"/>
  <c r="J1050" i="5"/>
  <c r="I1050" i="5"/>
  <c r="E1114" i="5"/>
  <c r="X1114" i="5" s="1"/>
  <c r="H1114" i="5"/>
  <c r="F1114" i="5"/>
  <c r="R1114" i="5"/>
  <c r="J1114" i="5"/>
  <c r="I1114" i="5"/>
  <c r="E1178" i="5"/>
  <c r="X1178" i="5" s="1"/>
  <c r="H1178" i="5"/>
  <c r="J1178" i="5"/>
  <c r="R1178" i="5"/>
  <c r="I1178" i="5"/>
  <c r="F1178" i="5"/>
  <c r="E1242" i="5"/>
  <c r="X1242" i="5" s="1"/>
  <c r="H1242" i="5"/>
  <c r="R1242" i="5"/>
  <c r="J1242" i="5"/>
  <c r="I1242" i="5"/>
  <c r="F1242" i="5"/>
  <c r="H1298" i="5"/>
  <c r="F1298" i="5"/>
  <c r="J1298" i="5"/>
  <c r="I1298" i="5"/>
  <c r="R1298" i="5"/>
  <c r="E1426" i="5"/>
  <c r="X1426" i="5" s="1"/>
  <c r="R1426" i="5"/>
  <c r="J1426" i="5"/>
  <c r="H1426" i="5"/>
  <c r="F1426" i="5"/>
  <c r="I1426" i="5"/>
  <c r="E1514" i="5"/>
  <c r="X1514" i="5" s="1"/>
  <c r="F1514" i="5"/>
  <c r="J1514" i="5"/>
  <c r="I1514" i="5"/>
  <c r="R1514" i="5"/>
  <c r="H1514" i="5"/>
  <c r="E1538" i="5"/>
  <c r="X1538" i="5" s="1"/>
  <c r="R1538" i="5"/>
  <c r="J1538" i="5"/>
  <c r="I1538" i="5"/>
  <c r="F1538" i="5"/>
  <c r="E1602" i="5"/>
  <c r="X1602" i="5" s="1"/>
  <c r="R1602" i="5"/>
  <c r="J1602" i="5"/>
  <c r="H1602" i="5"/>
  <c r="F1602" i="5"/>
  <c r="I1602" i="5"/>
  <c r="E1690" i="5"/>
  <c r="X1690" i="5" s="1"/>
  <c r="H1690" i="5"/>
  <c r="F1690" i="5"/>
  <c r="J1690" i="5"/>
  <c r="I1690" i="5"/>
  <c r="R1690" i="5"/>
  <c r="E1714" i="5"/>
  <c r="X1714" i="5" s="1"/>
  <c r="J1714" i="5"/>
  <c r="H1714" i="5"/>
  <c r="F1714" i="5"/>
  <c r="R1714" i="5"/>
  <c r="I1714" i="5"/>
  <c r="E1778" i="5"/>
  <c r="X1778" i="5" s="1"/>
  <c r="H1778" i="5"/>
  <c r="F1778" i="5"/>
  <c r="R1778" i="5"/>
  <c r="J1778" i="5"/>
  <c r="I1778" i="5"/>
  <c r="E1866" i="5"/>
  <c r="X1866" i="5" s="1"/>
  <c r="R1866" i="5"/>
  <c r="I1866" i="5"/>
  <c r="H1866" i="5"/>
  <c r="J1866" i="5"/>
  <c r="F1866" i="5"/>
  <c r="E1890" i="5"/>
  <c r="X1890" i="5" s="1"/>
  <c r="R1890" i="5"/>
  <c r="H1890" i="5"/>
  <c r="J1890" i="5"/>
  <c r="I1890" i="5"/>
  <c r="F1890" i="5"/>
  <c r="E1978" i="5"/>
  <c r="X1978" i="5" s="1"/>
  <c r="R1978" i="5"/>
  <c r="I1978" i="5"/>
  <c r="J1978" i="5"/>
  <c r="H1978" i="5"/>
  <c r="F1978" i="5"/>
  <c r="E2042" i="5"/>
  <c r="X2042" i="5" s="1"/>
  <c r="H2042" i="5"/>
  <c r="F2042" i="5"/>
  <c r="R2042" i="5"/>
  <c r="J2042" i="5"/>
  <c r="I2042" i="5"/>
  <c r="E2066" i="5"/>
  <c r="X2066" i="5" s="1"/>
  <c r="R2066" i="5"/>
  <c r="F2066" i="5"/>
  <c r="J2066" i="5"/>
  <c r="H2066" i="5"/>
  <c r="I2066" i="5"/>
  <c r="E2090" i="5"/>
  <c r="X2090" i="5" s="1"/>
  <c r="H2090" i="5"/>
  <c r="R2090" i="5"/>
  <c r="F2090" i="5"/>
  <c r="I2090" i="5"/>
  <c r="J2090" i="5"/>
  <c r="E2114" i="5"/>
  <c r="X2114" i="5" s="1"/>
  <c r="I2114" i="5"/>
  <c r="R2114" i="5"/>
  <c r="F2114" i="5"/>
  <c r="H2114" i="5"/>
  <c r="J2114" i="5"/>
  <c r="E2162" i="5"/>
  <c r="X2162" i="5" s="1"/>
  <c r="R2162" i="5"/>
  <c r="I2162" i="5"/>
  <c r="H2162" i="5"/>
  <c r="J2162" i="5"/>
  <c r="F2162" i="5"/>
  <c r="E2266" i="5"/>
  <c r="X2266" i="5" s="1"/>
  <c r="R2266" i="5"/>
  <c r="J2266" i="5"/>
  <c r="H2266" i="5"/>
  <c r="F2266" i="5"/>
  <c r="I2266" i="5"/>
  <c r="E2290" i="5"/>
  <c r="X2290" i="5" s="1"/>
  <c r="R2290" i="5"/>
  <c r="J2290" i="5"/>
  <c r="H2290" i="5"/>
  <c r="I2290" i="5"/>
  <c r="F2290" i="5"/>
  <c r="E2314" i="5"/>
  <c r="X2314" i="5" s="1"/>
  <c r="J2314" i="5"/>
  <c r="H2314" i="5"/>
  <c r="F2314" i="5"/>
  <c r="R2314" i="5"/>
  <c r="I2314" i="5"/>
  <c r="E2370" i="5"/>
  <c r="X2370" i="5" s="1"/>
  <c r="H2370" i="5"/>
  <c r="F2370" i="5"/>
  <c r="J2370" i="5"/>
  <c r="R2370" i="5"/>
  <c r="I2370" i="5"/>
  <c r="E2394" i="5"/>
  <c r="X2394" i="5" s="1"/>
  <c r="F2394" i="5"/>
  <c r="R2394" i="5"/>
  <c r="J2394" i="5"/>
  <c r="I2394" i="5"/>
  <c r="H2394" i="5"/>
  <c r="E2418" i="5"/>
  <c r="X2418" i="5" s="1"/>
  <c r="F2418" i="5"/>
  <c r="R2418" i="5"/>
  <c r="I2418" i="5"/>
  <c r="H2418" i="5"/>
  <c r="J2418" i="5"/>
  <c r="E2442" i="5"/>
  <c r="X2442" i="5" s="1"/>
  <c r="I2442" i="5"/>
  <c r="H2442" i="5"/>
  <c r="F2442" i="5"/>
  <c r="J2442" i="5"/>
  <c r="E2466" i="5"/>
  <c r="X2466" i="5" s="1"/>
  <c r="I2466" i="5"/>
  <c r="H2466" i="5"/>
  <c r="R2466" i="5"/>
  <c r="J2466" i="5"/>
  <c r="F2466" i="5"/>
  <c r="E2401" i="5"/>
  <c r="X2401" i="5" s="1"/>
  <c r="J2401" i="5"/>
  <c r="I2401" i="5"/>
  <c r="H2401" i="5"/>
  <c r="F2401" i="5"/>
  <c r="R2401" i="5"/>
  <c r="E386" i="5"/>
  <c r="X386" i="5" s="1"/>
  <c r="R386" i="5"/>
  <c r="J386" i="5"/>
  <c r="H386" i="5"/>
  <c r="F386" i="5"/>
  <c r="I386" i="5"/>
  <c r="E410" i="5"/>
  <c r="X410" i="5" s="1"/>
  <c r="I410" i="5"/>
  <c r="H410" i="5"/>
  <c r="F410" i="5"/>
  <c r="R410" i="5"/>
  <c r="J410" i="5"/>
  <c r="E458" i="5"/>
  <c r="X458" i="5" s="1"/>
  <c r="J458" i="5"/>
  <c r="I458" i="5"/>
  <c r="R458" i="5"/>
  <c r="H458" i="5"/>
  <c r="F458" i="5"/>
  <c r="E506" i="5"/>
  <c r="X506" i="5" s="1"/>
  <c r="I506" i="5"/>
  <c r="F506" i="5"/>
  <c r="H506" i="5"/>
  <c r="R506" i="5"/>
  <c r="J506" i="5"/>
  <c r="E530" i="5"/>
  <c r="X530" i="5" s="1"/>
  <c r="R530" i="5"/>
  <c r="I530" i="5"/>
  <c r="H530" i="5"/>
  <c r="F530" i="5"/>
  <c r="J530" i="5"/>
  <c r="E666" i="5"/>
  <c r="X666" i="5" s="1"/>
  <c r="J666" i="5"/>
  <c r="F666" i="5"/>
  <c r="H666" i="5"/>
  <c r="I666" i="5"/>
  <c r="R666" i="5"/>
  <c r="H762" i="5"/>
  <c r="R762" i="5"/>
  <c r="J762" i="5"/>
  <c r="I762" i="5"/>
  <c r="F762" i="5"/>
  <c r="E810" i="5"/>
  <c r="X810" i="5" s="1"/>
  <c r="H810" i="5"/>
  <c r="J810" i="5"/>
  <c r="F810" i="5"/>
  <c r="I810" i="5"/>
  <c r="R810" i="5"/>
  <c r="E882" i="5"/>
  <c r="X882" i="5" s="1"/>
  <c r="R882" i="5"/>
  <c r="I882" i="5"/>
  <c r="H882" i="5"/>
  <c r="F882" i="5"/>
  <c r="J882" i="5"/>
  <c r="E946" i="5"/>
  <c r="X946" i="5" s="1"/>
  <c r="J946" i="5"/>
  <c r="H946" i="5"/>
  <c r="F946" i="5"/>
  <c r="R946" i="5"/>
  <c r="I946" i="5"/>
  <c r="E1010" i="5"/>
  <c r="X1010" i="5" s="1"/>
  <c r="H1010" i="5"/>
  <c r="J1010" i="5"/>
  <c r="I1010" i="5"/>
  <c r="F1010" i="5"/>
  <c r="R1010" i="5"/>
  <c r="E1074" i="5"/>
  <c r="X1074" i="5" s="1"/>
  <c r="H1074" i="5"/>
  <c r="R1074" i="5"/>
  <c r="F1074" i="5"/>
  <c r="I1074" i="5"/>
  <c r="J1074" i="5"/>
  <c r="E1138" i="5"/>
  <c r="X1138" i="5" s="1"/>
  <c r="J1138" i="5"/>
  <c r="F1138" i="5"/>
  <c r="H1138" i="5"/>
  <c r="I1138" i="5"/>
  <c r="R1138" i="5"/>
  <c r="E1202" i="5"/>
  <c r="X1202" i="5" s="1"/>
  <c r="F1202" i="5"/>
  <c r="I1202" i="5"/>
  <c r="H1202" i="5"/>
  <c r="J1202" i="5"/>
  <c r="R1202" i="5"/>
  <c r="F1274" i="5"/>
  <c r="J1274" i="5"/>
  <c r="H1274" i="5"/>
  <c r="R1274" i="5"/>
  <c r="I1274" i="5"/>
  <c r="E1330" i="5"/>
  <c r="X1330" i="5" s="1"/>
  <c r="F1330" i="5"/>
  <c r="I1330" i="5"/>
  <c r="R1330" i="5"/>
  <c r="J1330" i="5"/>
  <c r="H1330" i="5"/>
  <c r="R1362" i="5"/>
  <c r="I1362" i="5"/>
  <c r="F1362" i="5"/>
  <c r="H1362" i="5"/>
  <c r="J1362" i="5"/>
  <c r="E1386" i="5"/>
  <c r="X1386" i="5" s="1"/>
  <c r="F1386" i="5"/>
  <c r="R1386" i="5"/>
  <c r="I1386" i="5"/>
  <c r="H1386" i="5"/>
  <c r="J1386" i="5"/>
  <c r="E1450" i="5"/>
  <c r="X1450" i="5" s="1"/>
  <c r="R1450" i="5"/>
  <c r="F1450" i="5"/>
  <c r="H1450" i="5"/>
  <c r="J1450" i="5"/>
  <c r="I1450" i="5"/>
  <c r="E1562" i="5"/>
  <c r="X1562" i="5" s="1"/>
  <c r="R1562" i="5"/>
  <c r="H1562" i="5"/>
  <c r="J1562" i="5"/>
  <c r="F1562" i="5"/>
  <c r="I1562" i="5"/>
  <c r="E1626" i="5"/>
  <c r="X1626" i="5" s="1"/>
  <c r="H1626" i="5"/>
  <c r="F1626" i="5"/>
  <c r="R1626" i="5"/>
  <c r="I1626" i="5"/>
  <c r="J1626" i="5"/>
  <c r="E1738" i="5"/>
  <c r="X1738" i="5" s="1"/>
  <c r="J1738" i="5"/>
  <c r="H1738" i="5"/>
  <c r="I1738" i="5"/>
  <c r="R1738" i="5"/>
  <c r="F1738" i="5"/>
  <c r="E1802" i="5"/>
  <c r="X1802" i="5" s="1"/>
  <c r="R1802" i="5"/>
  <c r="J1802" i="5"/>
  <c r="I1802" i="5"/>
  <c r="H1802" i="5"/>
  <c r="F1802" i="5"/>
  <c r="E1826" i="5"/>
  <c r="X1826" i="5" s="1"/>
  <c r="R1826" i="5"/>
  <c r="I1826" i="5"/>
  <c r="F1826" i="5"/>
  <c r="H1826" i="5"/>
  <c r="J1826" i="5"/>
  <c r="E1914" i="5"/>
  <c r="X1914" i="5" s="1"/>
  <c r="H1914" i="5"/>
  <c r="F1914" i="5"/>
  <c r="R1914" i="5"/>
  <c r="I1914" i="5"/>
  <c r="J1914" i="5"/>
  <c r="E2002" i="5"/>
  <c r="X2002" i="5" s="1"/>
  <c r="R2002" i="5"/>
  <c r="I2002" i="5"/>
  <c r="H2002" i="5"/>
  <c r="F2002" i="5"/>
  <c r="J2002" i="5"/>
  <c r="E2138" i="5"/>
  <c r="X2138" i="5" s="1"/>
  <c r="F2138" i="5"/>
  <c r="R2138" i="5"/>
  <c r="J2138" i="5"/>
  <c r="I2138" i="5"/>
  <c r="H2138" i="5"/>
  <c r="E2194" i="5"/>
  <c r="X2194" i="5" s="1"/>
  <c r="H2194" i="5"/>
  <c r="J2194" i="5"/>
  <c r="I2194" i="5"/>
  <c r="R2194" i="5"/>
  <c r="F2194" i="5"/>
  <c r="E2218" i="5"/>
  <c r="X2218" i="5" s="1"/>
  <c r="I2218" i="5"/>
  <c r="H2218" i="5"/>
  <c r="J2218" i="5"/>
  <c r="R2218" i="5"/>
  <c r="F2218" i="5"/>
  <c r="E2242" i="5"/>
  <c r="X2242" i="5" s="1"/>
  <c r="I2242" i="5"/>
  <c r="H2242" i="5"/>
  <c r="F2242" i="5"/>
  <c r="R2242" i="5"/>
  <c r="J2242" i="5"/>
  <c r="E2346" i="5"/>
  <c r="X2346" i="5" s="1"/>
  <c r="J2346" i="5"/>
  <c r="I2346" i="5"/>
  <c r="F2346" i="5"/>
  <c r="R2346" i="5"/>
  <c r="G1354" i="5"/>
  <c r="F2288" i="5"/>
  <c r="G1266" i="5"/>
  <c r="H1266" i="5"/>
  <c r="I1266" i="5"/>
  <c r="E1505" i="5"/>
  <c r="X1505" i="5" s="1"/>
  <c r="H1505" i="5"/>
  <c r="F1505" i="5"/>
  <c r="R1505" i="5"/>
  <c r="J1505" i="5"/>
  <c r="I1505" i="5"/>
  <c r="F1649" i="5"/>
  <c r="R1649" i="5"/>
  <c r="J1649" i="5"/>
  <c r="E1705" i="5"/>
  <c r="X1705" i="5" s="1"/>
  <c r="F1705" i="5"/>
  <c r="I1705" i="5"/>
  <c r="H1705" i="5"/>
  <c r="R1705" i="5"/>
  <c r="J1705" i="5"/>
  <c r="E2041" i="5"/>
  <c r="X2041" i="5" s="1"/>
  <c r="F2041" i="5"/>
  <c r="H2041" i="5"/>
  <c r="R2041" i="5"/>
  <c r="J2041" i="5"/>
  <c r="I2041" i="5"/>
  <c r="E2193" i="5"/>
  <c r="X2193" i="5" s="1"/>
  <c r="I2193" i="5"/>
  <c r="R2193" i="5"/>
  <c r="J2193" i="5"/>
  <c r="H2193" i="5"/>
  <c r="F2193" i="5"/>
  <c r="E362" i="5"/>
  <c r="X362" i="5" s="1"/>
  <c r="I362" i="5"/>
  <c r="J362" i="5"/>
  <c r="H362" i="5"/>
  <c r="F362" i="5"/>
  <c r="R362" i="5"/>
  <c r="E434" i="5"/>
  <c r="X434" i="5" s="1"/>
  <c r="R434" i="5"/>
  <c r="J434" i="5"/>
  <c r="I434" i="5"/>
  <c r="H434" i="5"/>
  <c r="F434" i="5"/>
  <c r="E482" i="5"/>
  <c r="X482" i="5" s="1"/>
  <c r="R482" i="5"/>
  <c r="F482" i="5"/>
  <c r="J482" i="5"/>
  <c r="I482" i="5"/>
  <c r="H482" i="5"/>
  <c r="E554" i="5"/>
  <c r="X554" i="5" s="1"/>
  <c r="H554" i="5"/>
  <c r="R554" i="5"/>
  <c r="J554" i="5"/>
  <c r="I554" i="5"/>
  <c r="F554" i="5"/>
  <c r="E578" i="5"/>
  <c r="X578" i="5" s="1"/>
  <c r="J578" i="5"/>
  <c r="I578" i="5"/>
  <c r="H578" i="5"/>
  <c r="F578" i="5"/>
  <c r="R578" i="5"/>
  <c r="E602" i="5"/>
  <c r="X602" i="5" s="1"/>
  <c r="R602" i="5"/>
  <c r="H602" i="5"/>
  <c r="F602" i="5"/>
  <c r="I602" i="5"/>
  <c r="J602" i="5"/>
  <c r="E626" i="5"/>
  <c r="X626" i="5" s="1"/>
  <c r="R626" i="5"/>
  <c r="F626" i="5"/>
  <c r="H626" i="5"/>
  <c r="I626" i="5"/>
  <c r="J626" i="5"/>
  <c r="E690" i="5"/>
  <c r="X690" i="5" s="1"/>
  <c r="I690" i="5"/>
  <c r="F690" i="5"/>
  <c r="H690" i="5"/>
  <c r="R690" i="5"/>
  <c r="J690" i="5"/>
  <c r="I842" i="5"/>
  <c r="H842" i="5"/>
  <c r="R842" i="5"/>
  <c r="J842" i="5"/>
  <c r="F842" i="5"/>
  <c r="E906" i="5"/>
  <c r="X906" i="5" s="1"/>
  <c r="R906" i="5"/>
  <c r="F906" i="5"/>
  <c r="I906" i="5"/>
  <c r="J906" i="5"/>
  <c r="H906" i="5"/>
  <c r="E970" i="5"/>
  <c r="X970" i="5" s="1"/>
  <c r="F970" i="5"/>
  <c r="R970" i="5"/>
  <c r="J970" i="5"/>
  <c r="I970" i="5"/>
  <c r="H970" i="5"/>
  <c r="E1034" i="5"/>
  <c r="X1034" i="5" s="1"/>
  <c r="H1034" i="5"/>
  <c r="F1034" i="5"/>
  <c r="R1034" i="5"/>
  <c r="J1034" i="5"/>
  <c r="I1034" i="5"/>
  <c r="E1098" i="5"/>
  <c r="X1098" i="5" s="1"/>
  <c r="F1098" i="5"/>
  <c r="H1098" i="5"/>
  <c r="R1098" i="5"/>
  <c r="J1098" i="5"/>
  <c r="I1098" i="5"/>
  <c r="E1162" i="5"/>
  <c r="X1162" i="5" s="1"/>
  <c r="F1162" i="5"/>
  <c r="R1162" i="5"/>
  <c r="I1162" i="5"/>
  <c r="J1162" i="5"/>
  <c r="H1162" i="5"/>
  <c r="E1226" i="5"/>
  <c r="X1226" i="5" s="1"/>
  <c r="H1226" i="5"/>
  <c r="F1226" i="5"/>
  <c r="R1226" i="5"/>
  <c r="J1226" i="5"/>
  <c r="I1226" i="5"/>
  <c r="R1306" i="5"/>
  <c r="H1306" i="5"/>
  <c r="F1306" i="5"/>
  <c r="I1306" i="5"/>
  <c r="J1306" i="5"/>
  <c r="E1410" i="5"/>
  <c r="X1410" i="5" s="1"/>
  <c r="R1410" i="5"/>
  <c r="I1410" i="5"/>
  <c r="J1410" i="5"/>
  <c r="F1410" i="5"/>
  <c r="H1410" i="5"/>
  <c r="E1474" i="5"/>
  <c r="X1474" i="5" s="1"/>
  <c r="J1474" i="5"/>
  <c r="I1474" i="5"/>
  <c r="R1474" i="5"/>
  <c r="H1474" i="5"/>
  <c r="F1474" i="5"/>
  <c r="E1498" i="5"/>
  <c r="X1498" i="5" s="1"/>
  <c r="F1498" i="5"/>
  <c r="I1498" i="5"/>
  <c r="J1498" i="5"/>
  <c r="R1498" i="5"/>
  <c r="H1498" i="5"/>
  <c r="E1586" i="5"/>
  <c r="X1586" i="5" s="1"/>
  <c r="H1586" i="5"/>
  <c r="F1586" i="5"/>
  <c r="R1586" i="5"/>
  <c r="J1586" i="5"/>
  <c r="I1586" i="5"/>
  <c r="E1650" i="5"/>
  <c r="X1650" i="5" s="1"/>
  <c r="I1650" i="5"/>
  <c r="H1650" i="5"/>
  <c r="R1650" i="5"/>
  <c r="F1650" i="5"/>
  <c r="J1650" i="5"/>
  <c r="E1674" i="5"/>
  <c r="X1674" i="5" s="1"/>
  <c r="J1674" i="5"/>
  <c r="I1674" i="5"/>
  <c r="F1674" i="5"/>
  <c r="R1674" i="5"/>
  <c r="H1674" i="5"/>
  <c r="E1762" i="5"/>
  <c r="X1762" i="5" s="1"/>
  <c r="H1762" i="5"/>
  <c r="J1762" i="5"/>
  <c r="I1762" i="5"/>
  <c r="F1762" i="5"/>
  <c r="R1762" i="5"/>
  <c r="E1850" i="5"/>
  <c r="X1850" i="5" s="1"/>
  <c r="R1850" i="5"/>
  <c r="J1850" i="5"/>
  <c r="I1850" i="5"/>
  <c r="H1850" i="5"/>
  <c r="F1850" i="5"/>
  <c r="E1938" i="5"/>
  <c r="X1938" i="5" s="1"/>
  <c r="H1938" i="5"/>
  <c r="F1938" i="5"/>
  <c r="I1938" i="5"/>
  <c r="R1938" i="5"/>
  <c r="J1938" i="5"/>
  <c r="E1962" i="5"/>
  <c r="X1962" i="5" s="1"/>
  <c r="J1962" i="5"/>
  <c r="I1962" i="5"/>
  <c r="F1962" i="5"/>
  <c r="R1962" i="5"/>
  <c r="H1962" i="5"/>
  <c r="E2026" i="5"/>
  <c r="X2026" i="5" s="1"/>
  <c r="F2026" i="5"/>
  <c r="R2026" i="5"/>
  <c r="I2026" i="5"/>
  <c r="H2026" i="5"/>
  <c r="J2026" i="5"/>
  <c r="E2050" i="5"/>
  <c r="X2050" i="5" s="1"/>
  <c r="R2050" i="5"/>
  <c r="J2050" i="5"/>
  <c r="F2050" i="5"/>
  <c r="I2050" i="5"/>
  <c r="H2050" i="5"/>
  <c r="E2074" i="5"/>
  <c r="X2074" i="5" s="1"/>
  <c r="J2074" i="5"/>
  <c r="I2074" i="5"/>
  <c r="F2074" i="5"/>
  <c r="R2074" i="5"/>
  <c r="H2074" i="5"/>
  <c r="E2170" i="5"/>
  <c r="X2170" i="5" s="1"/>
  <c r="F2170" i="5"/>
  <c r="R2170" i="5"/>
  <c r="J2170" i="5"/>
  <c r="I2170" i="5"/>
  <c r="H2170" i="5"/>
  <c r="E2322" i="5"/>
  <c r="X2322" i="5" s="1"/>
  <c r="R2322" i="5"/>
  <c r="F2322" i="5"/>
  <c r="J2322" i="5"/>
  <c r="I2322" i="5"/>
  <c r="H2322" i="5"/>
  <c r="E2426" i="5"/>
  <c r="X2426" i="5" s="1"/>
  <c r="F2426" i="5"/>
  <c r="R2426" i="5"/>
  <c r="I2426" i="5"/>
  <c r="J2426" i="5"/>
  <c r="H2426" i="5"/>
  <c r="E2474" i="5"/>
  <c r="X2474" i="5" s="1"/>
  <c r="I2474" i="5"/>
  <c r="J2474" i="5"/>
  <c r="H2474" i="5"/>
  <c r="F2474" i="5"/>
  <c r="E1354" i="5"/>
  <c r="X1354" i="5" s="1"/>
  <c r="V331" i="5"/>
  <c r="F331" i="5" s="1"/>
  <c r="E1266" i="5"/>
  <c r="X1266" i="5" s="1"/>
  <c r="F1266" i="5"/>
  <c r="E2313" i="5"/>
  <c r="X2313" i="5" s="1"/>
  <c r="J2313" i="5"/>
  <c r="H2313" i="5"/>
  <c r="R2313" i="5"/>
  <c r="I2313" i="5"/>
  <c r="F2313" i="5"/>
  <c r="E394" i="5"/>
  <c r="X394" i="5" s="1"/>
  <c r="R394" i="5"/>
  <c r="I394" i="5"/>
  <c r="J394" i="5"/>
  <c r="F394" i="5"/>
  <c r="H394" i="5"/>
  <c r="E650" i="5"/>
  <c r="X650" i="5" s="1"/>
  <c r="R650" i="5"/>
  <c r="H650" i="5"/>
  <c r="F650" i="5"/>
  <c r="I650" i="5"/>
  <c r="J650" i="5"/>
  <c r="E714" i="5"/>
  <c r="X714" i="5" s="1"/>
  <c r="I714" i="5"/>
  <c r="J714" i="5"/>
  <c r="F714" i="5"/>
  <c r="H714" i="5"/>
  <c r="R714" i="5"/>
  <c r="E738" i="5"/>
  <c r="X738" i="5" s="1"/>
  <c r="H738" i="5"/>
  <c r="R738" i="5"/>
  <c r="F738" i="5"/>
  <c r="I738" i="5"/>
  <c r="J738" i="5"/>
  <c r="E770" i="5"/>
  <c r="X770" i="5" s="1"/>
  <c r="H770" i="5"/>
  <c r="J770" i="5"/>
  <c r="I770" i="5"/>
  <c r="F770" i="5"/>
  <c r="R770" i="5"/>
  <c r="E794" i="5"/>
  <c r="X794" i="5" s="1"/>
  <c r="H794" i="5"/>
  <c r="I794" i="5"/>
  <c r="R794" i="5"/>
  <c r="F794" i="5"/>
  <c r="J794" i="5"/>
  <c r="E866" i="5"/>
  <c r="X866" i="5" s="1"/>
  <c r="R866" i="5"/>
  <c r="H866" i="5"/>
  <c r="F866" i="5"/>
  <c r="I866" i="5"/>
  <c r="J866" i="5"/>
  <c r="E930" i="5"/>
  <c r="X930" i="5" s="1"/>
  <c r="R930" i="5"/>
  <c r="I930" i="5"/>
  <c r="H930" i="5"/>
  <c r="F930" i="5"/>
  <c r="J930" i="5"/>
  <c r="E994" i="5"/>
  <c r="X994" i="5" s="1"/>
  <c r="R994" i="5"/>
  <c r="J994" i="5"/>
  <c r="I994" i="5"/>
  <c r="H994" i="5"/>
  <c r="F994" i="5"/>
  <c r="E1058" i="5"/>
  <c r="X1058" i="5" s="1"/>
  <c r="J1058" i="5"/>
  <c r="I1058" i="5"/>
  <c r="H1058" i="5"/>
  <c r="R1058" i="5"/>
  <c r="F1058" i="5"/>
  <c r="E1122" i="5"/>
  <c r="X1122" i="5" s="1"/>
  <c r="F1122" i="5"/>
  <c r="R1122" i="5"/>
  <c r="J1122" i="5"/>
  <c r="I1122" i="5"/>
  <c r="H1122" i="5"/>
  <c r="E1186" i="5"/>
  <c r="X1186" i="5" s="1"/>
  <c r="J1186" i="5"/>
  <c r="R1186" i="5"/>
  <c r="H1186" i="5"/>
  <c r="I1186" i="5"/>
  <c r="F1186" i="5"/>
  <c r="E1250" i="5"/>
  <c r="X1250" i="5" s="1"/>
  <c r="R1250" i="5"/>
  <c r="H1250" i="5"/>
  <c r="J1250" i="5"/>
  <c r="F1250" i="5"/>
  <c r="I1250" i="5"/>
  <c r="F1338" i="5"/>
  <c r="H1338" i="5"/>
  <c r="J1338" i="5"/>
  <c r="R1338" i="5"/>
  <c r="I1338" i="5"/>
  <c r="J1370" i="5"/>
  <c r="F1370" i="5"/>
  <c r="R1370" i="5"/>
  <c r="I1370" i="5"/>
  <c r="H1370" i="5"/>
  <c r="E1434" i="5"/>
  <c r="X1434" i="5" s="1"/>
  <c r="J1434" i="5"/>
  <c r="I1434" i="5"/>
  <c r="F1434" i="5"/>
  <c r="R1434" i="5"/>
  <c r="H1434" i="5"/>
  <c r="E1522" i="5"/>
  <c r="X1522" i="5" s="1"/>
  <c r="H1522" i="5"/>
  <c r="R1522" i="5"/>
  <c r="J1522" i="5"/>
  <c r="I1522" i="5"/>
  <c r="F1522" i="5"/>
  <c r="E1546" i="5"/>
  <c r="X1546" i="5" s="1"/>
  <c r="I1546" i="5"/>
  <c r="F1546" i="5"/>
  <c r="J1546" i="5"/>
  <c r="H1546" i="5"/>
  <c r="R1546" i="5"/>
  <c r="E1610" i="5"/>
  <c r="X1610" i="5" s="1"/>
  <c r="F1610" i="5"/>
  <c r="R1610" i="5"/>
  <c r="I1610" i="5"/>
  <c r="J1610" i="5"/>
  <c r="H1610" i="5"/>
  <c r="E1698" i="5"/>
  <c r="X1698" i="5" s="1"/>
  <c r="I1698" i="5"/>
  <c r="F1698" i="5"/>
  <c r="H1698" i="5"/>
  <c r="R1698" i="5"/>
  <c r="J1698" i="5"/>
  <c r="E1722" i="5"/>
  <c r="X1722" i="5" s="1"/>
  <c r="J1722" i="5"/>
  <c r="R1722" i="5"/>
  <c r="H1722" i="5"/>
  <c r="I1722" i="5"/>
  <c r="F1722" i="5"/>
  <c r="E1786" i="5"/>
  <c r="X1786" i="5" s="1"/>
  <c r="J1786" i="5"/>
  <c r="R1786" i="5"/>
  <c r="F1786" i="5"/>
  <c r="H1786" i="5"/>
  <c r="I1786" i="5"/>
  <c r="E1874" i="5"/>
  <c r="X1874" i="5" s="1"/>
  <c r="R1874" i="5"/>
  <c r="H1874" i="5"/>
  <c r="J1874" i="5"/>
  <c r="I1874" i="5"/>
  <c r="F1874" i="5"/>
  <c r="E1898" i="5"/>
  <c r="X1898" i="5" s="1"/>
  <c r="H1898" i="5"/>
  <c r="R1898" i="5"/>
  <c r="J1898" i="5"/>
  <c r="I1898" i="5"/>
  <c r="F1898" i="5"/>
  <c r="E1986" i="5"/>
  <c r="X1986" i="5" s="1"/>
  <c r="I1986" i="5"/>
  <c r="H1986" i="5"/>
  <c r="R1986" i="5"/>
  <c r="J1986" i="5"/>
  <c r="F1986" i="5"/>
  <c r="E2098" i="5"/>
  <c r="X2098" i="5" s="1"/>
  <c r="I2098" i="5"/>
  <c r="F2098" i="5"/>
  <c r="H2098" i="5"/>
  <c r="J2098" i="5"/>
  <c r="R2098" i="5"/>
  <c r="E2122" i="5"/>
  <c r="X2122" i="5" s="1"/>
  <c r="J2122" i="5"/>
  <c r="R2122" i="5"/>
  <c r="I2122" i="5"/>
  <c r="H2122" i="5"/>
  <c r="F2122" i="5"/>
  <c r="E2146" i="5"/>
  <c r="X2146" i="5" s="1"/>
  <c r="R2146" i="5"/>
  <c r="J2146" i="5"/>
  <c r="I2146" i="5"/>
  <c r="H2146" i="5"/>
  <c r="F2146" i="5"/>
  <c r="E2226" i="5"/>
  <c r="X2226" i="5" s="1"/>
  <c r="F2226" i="5"/>
  <c r="R2226" i="5"/>
  <c r="I2226" i="5"/>
  <c r="H2226" i="5"/>
  <c r="J2226" i="5"/>
  <c r="E2250" i="5"/>
  <c r="X2250" i="5" s="1"/>
  <c r="R2250" i="5"/>
  <c r="I2250" i="5"/>
  <c r="H2250" i="5"/>
  <c r="F2250" i="5"/>
  <c r="J2250" i="5"/>
  <c r="E2274" i="5"/>
  <c r="X2274" i="5" s="1"/>
  <c r="R2274" i="5"/>
  <c r="I2274" i="5"/>
  <c r="H2274" i="5"/>
  <c r="F2274" i="5"/>
  <c r="J2274" i="5"/>
  <c r="E2298" i="5"/>
  <c r="X2298" i="5" s="1"/>
  <c r="H2298" i="5"/>
  <c r="F2298" i="5"/>
  <c r="R2298" i="5"/>
  <c r="I2298" i="5"/>
  <c r="J2298" i="5"/>
  <c r="E2354" i="5"/>
  <c r="X2354" i="5" s="1"/>
  <c r="J2354" i="5"/>
  <c r="R2354" i="5"/>
  <c r="I2354" i="5"/>
  <c r="H2354" i="5"/>
  <c r="F2354" i="5"/>
  <c r="E2378" i="5"/>
  <c r="X2378" i="5" s="1"/>
  <c r="H2378" i="5"/>
  <c r="F2378" i="5"/>
  <c r="I2378" i="5"/>
  <c r="J2378" i="5"/>
  <c r="R2378" i="5"/>
  <c r="E2402" i="5"/>
  <c r="X2402" i="5" s="1"/>
  <c r="F2402" i="5"/>
  <c r="I2402" i="5"/>
  <c r="R2402" i="5"/>
  <c r="J2402" i="5"/>
  <c r="H2402" i="5"/>
  <c r="E2450" i="5"/>
  <c r="X2450" i="5" s="1"/>
  <c r="R2450" i="5"/>
  <c r="H2450" i="5"/>
  <c r="I2450" i="5"/>
  <c r="J2450" i="5"/>
  <c r="H2345" i="5"/>
  <c r="E1521" i="5"/>
  <c r="X1521" i="5" s="1"/>
  <c r="R1521" i="5"/>
  <c r="J1521" i="5"/>
  <c r="F1521" i="5"/>
  <c r="I1521" i="5"/>
  <c r="H1521" i="5"/>
  <c r="E1665" i="5"/>
  <c r="X1665" i="5" s="1"/>
  <c r="H1665" i="5"/>
  <c r="I1665" i="5"/>
  <c r="R1665" i="5"/>
  <c r="J1665" i="5"/>
  <c r="F1665" i="5"/>
  <c r="E1753" i="5"/>
  <c r="X1753" i="5" s="1"/>
  <c r="H1753" i="5"/>
  <c r="F1753" i="5"/>
  <c r="J1753" i="5"/>
  <c r="R1753" i="5"/>
  <c r="I1753" i="5"/>
  <c r="E1937" i="5"/>
  <c r="X1937" i="5" s="1"/>
  <c r="H1937" i="5"/>
  <c r="J1937" i="5"/>
  <c r="F1937" i="5"/>
  <c r="I1937" i="5"/>
  <c r="R1937" i="5"/>
  <c r="E2065" i="5"/>
  <c r="X2065" i="5" s="1"/>
  <c r="R2065" i="5"/>
  <c r="F2065" i="5"/>
  <c r="J2065" i="5"/>
  <c r="H2065" i="5"/>
  <c r="I2065" i="5"/>
  <c r="E370" i="5"/>
  <c r="X370" i="5" s="1"/>
  <c r="F370" i="5"/>
  <c r="J370" i="5"/>
  <c r="H370" i="5"/>
  <c r="R370" i="5"/>
  <c r="I370" i="5"/>
  <c r="E418" i="5"/>
  <c r="X418" i="5" s="1"/>
  <c r="F418" i="5"/>
  <c r="R418" i="5"/>
  <c r="I418" i="5"/>
  <c r="H418" i="5"/>
  <c r="J418" i="5"/>
  <c r="R442" i="5"/>
  <c r="I442" i="5"/>
  <c r="H442" i="5"/>
  <c r="J442" i="5"/>
  <c r="F442" i="5"/>
  <c r="E466" i="5"/>
  <c r="X466" i="5" s="1"/>
  <c r="H466" i="5"/>
  <c r="R466" i="5"/>
  <c r="F466" i="5"/>
  <c r="I466" i="5"/>
  <c r="J466" i="5"/>
  <c r="E514" i="5"/>
  <c r="X514" i="5" s="1"/>
  <c r="R514" i="5"/>
  <c r="J514" i="5"/>
  <c r="I514" i="5"/>
  <c r="F514" i="5"/>
  <c r="H514" i="5"/>
  <c r="E538" i="5"/>
  <c r="X538" i="5" s="1"/>
  <c r="J538" i="5"/>
  <c r="I538" i="5"/>
  <c r="F538" i="5"/>
  <c r="R538" i="5"/>
  <c r="H538" i="5"/>
  <c r="R562" i="5"/>
  <c r="H562" i="5"/>
  <c r="J562" i="5"/>
  <c r="F562" i="5"/>
  <c r="I562" i="5"/>
  <c r="F586" i="5"/>
  <c r="I586" i="5"/>
  <c r="H586" i="5"/>
  <c r="J586" i="5"/>
  <c r="R586" i="5"/>
  <c r="E674" i="5"/>
  <c r="X674" i="5" s="1"/>
  <c r="J674" i="5"/>
  <c r="I674" i="5"/>
  <c r="R674" i="5"/>
  <c r="F674" i="5"/>
  <c r="H674" i="5"/>
  <c r="E818" i="5"/>
  <c r="X818" i="5" s="1"/>
  <c r="H818" i="5"/>
  <c r="R818" i="5"/>
  <c r="J818" i="5"/>
  <c r="I818" i="5"/>
  <c r="F818" i="5"/>
  <c r="E890" i="5"/>
  <c r="X890" i="5" s="1"/>
  <c r="R890" i="5"/>
  <c r="I890" i="5"/>
  <c r="H890" i="5"/>
  <c r="J890" i="5"/>
  <c r="F890" i="5"/>
  <c r="E954" i="5"/>
  <c r="X954" i="5" s="1"/>
  <c r="F954" i="5"/>
  <c r="H954" i="5"/>
  <c r="R954" i="5"/>
  <c r="J954" i="5"/>
  <c r="I954" i="5"/>
  <c r="E1018" i="5"/>
  <c r="X1018" i="5" s="1"/>
  <c r="F1018" i="5"/>
  <c r="H1018" i="5"/>
  <c r="I1018" i="5"/>
  <c r="R1018" i="5"/>
  <c r="J1018" i="5"/>
  <c r="E1082" i="5"/>
  <c r="X1082" i="5" s="1"/>
  <c r="H1082" i="5"/>
  <c r="F1082" i="5"/>
  <c r="R1082" i="5"/>
  <c r="J1082" i="5"/>
  <c r="I1082" i="5"/>
  <c r="E1146" i="5"/>
  <c r="X1146" i="5" s="1"/>
  <c r="R1146" i="5"/>
  <c r="F1146" i="5"/>
  <c r="H1146" i="5"/>
  <c r="J1146" i="5"/>
  <c r="I1146" i="5"/>
  <c r="E1210" i="5"/>
  <c r="X1210" i="5" s="1"/>
  <c r="R1210" i="5"/>
  <c r="J1210" i="5"/>
  <c r="I1210" i="5"/>
  <c r="H1210" i="5"/>
  <c r="F1210" i="5"/>
  <c r="E1282" i="5"/>
  <c r="X1282" i="5" s="1"/>
  <c r="J1282" i="5"/>
  <c r="F1282" i="5"/>
  <c r="I1282" i="5"/>
  <c r="H1282" i="5"/>
  <c r="R1282" i="5"/>
  <c r="R1314" i="5"/>
  <c r="J1314" i="5"/>
  <c r="I1314" i="5"/>
  <c r="F1314" i="5"/>
  <c r="H1314" i="5"/>
  <c r="E1394" i="5"/>
  <c r="X1394" i="5" s="1"/>
  <c r="F1394" i="5"/>
  <c r="I1394" i="5"/>
  <c r="J1394" i="5"/>
  <c r="R1394" i="5"/>
  <c r="H1394" i="5"/>
  <c r="E1458" i="5"/>
  <c r="X1458" i="5" s="1"/>
  <c r="J1458" i="5"/>
  <c r="H1458" i="5"/>
  <c r="F1458" i="5"/>
  <c r="I1458" i="5"/>
  <c r="R1458" i="5"/>
  <c r="J1482" i="5"/>
  <c r="I1482" i="5"/>
  <c r="R1482" i="5"/>
  <c r="F1482" i="5"/>
  <c r="H1482" i="5"/>
  <c r="E1570" i="5"/>
  <c r="X1570" i="5" s="1"/>
  <c r="F1570" i="5"/>
  <c r="J1570" i="5"/>
  <c r="R1570" i="5"/>
  <c r="I1570" i="5"/>
  <c r="H1570" i="5"/>
  <c r="E1634" i="5"/>
  <c r="X1634" i="5" s="1"/>
  <c r="R1634" i="5"/>
  <c r="J1634" i="5"/>
  <c r="H1634" i="5"/>
  <c r="F1634" i="5"/>
  <c r="I1634" i="5"/>
  <c r="E1746" i="5"/>
  <c r="X1746" i="5" s="1"/>
  <c r="J1746" i="5"/>
  <c r="H1746" i="5"/>
  <c r="I1746" i="5"/>
  <c r="R1746" i="5"/>
  <c r="F1746" i="5"/>
  <c r="E1810" i="5"/>
  <c r="X1810" i="5" s="1"/>
  <c r="H1810" i="5"/>
  <c r="F1810" i="5"/>
  <c r="I1810" i="5"/>
  <c r="R1810" i="5"/>
  <c r="J1810" i="5"/>
  <c r="E1834" i="5"/>
  <c r="X1834" i="5" s="1"/>
  <c r="J1834" i="5"/>
  <c r="H1834" i="5"/>
  <c r="R1834" i="5"/>
  <c r="I1834" i="5"/>
  <c r="F1834" i="5"/>
  <c r="E1922" i="5"/>
  <c r="X1922" i="5" s="1"/>
  <c r="I1922" i="5"/>
  <c r="H1922" i="5"/>
  <c r="F1922" i="5"/>
  <c r="R1922" i="5"/>
  <c r="J1922" i="5"/>
  <c r="E1946" i="5"/>
  <c r="X1946" i="5" s="1"/>
  <c r="I1946" i="5"/>
  <c r="F1946" i="5"/>
  <c r="R1946" i="5"/>
  <c r="H1946" i="5"/>
  <c r="J1946" i="5"/>
  <c r="E2010" i="5"/>
  <c r="X2010" i="5" s="1"/>
  <c r="I2010" i="5"/>
  <c r="H2010" i="5"/>
  <c r="R2010" i="5"/>
  <c r="J2010" i="5"/>
  <c r="F2010" i="5"/>
  <c r="E2178" i="5"/>
  <c r="X2178" i="5" s="1"/>
  <c r="R2178" i="5"/>
  <c r="J2178" i="5"/>
  <c r="H2178" i="5"/>
  <c r="F2178" i="5"/>
  <c r="I2178" i="5"/>
  <c r="E2202" i="5"/>
  <c r="X2202" i="5" s="1"/>
  <c r="J2202" i="5"/>
  <c r="I2202" i="5"/>
  <c r="H2202" i="5"/>
  <c r="F2202" i="5"/>
  <c r="R2202" i="5"/>
  <c r="E2330" i="5"/>
  <c r="X2330" i="5" s="1"/>
  <c r="R2330" i="5"/>
  <c r="H2330" i="5"/>
  <c r="F2330" i="5"/>
  <c r="I2330" i="5"/>
  <c r="J2330" i="5"/>
  <c r="G2490" i="5"/>
  <c r="E490" i="5"/>
  <c r="X490" i="5" s="1"/>
  <c r="F490" i="5"/>
  <c r="I490" i="5"/>
  <c r="J490" i="5"/>
  <c r="R490" i="5"/>
  <c r="H490" i="5"/>
  <c r="E610" i="5"/>
  <c r="X610" i="5" s="1"/>
  <c r="R610" i="5"/>
  <c r="F610" i="5"/>
  <c r="H610" i="5"/>
  <c r="J610" i="5"/>
  <c r="I610" i="5"/>
  <c r="E634" i="5"/>
  <c r="X634" i="5" s="1"/>
  <c r="H634" i="5"/>
  <c r="J634" i="5"/>
  <c r="F634" i="5"/>
  <c r="R634" i="5"/>
  <c r="I634" i="5"/>
  <c r="E698" i="5"/>
  <c r="X698" i="5" s="1"/>
  <c r="J698" i="5"/>
  <c r="I698" i="5"/>
  <c r="F698" i="5"/>
  <c r="H698" i="5"/>
  <c r="R698" i="5"/>
  <c r="I722" i="5"/>
  <c r="J722" i="5"/>
  <c r="H722" i="5"/>
  <c r="F722" i="5"/>
  <c r="R722" i="5"/>
  <c r="E746" i="5"/>
  <c r="X746" i="5" s="1"/>
  <c r="F746" i="5"/>
  <c r="I746" i="5"/>
  <c r="H746" i="5"/>
  <c r="J746" i="5"/>
  <c r="R746" i="5"/>
  <c r="E850" i="5"/>
  <c r="X850" i="5" s="1"/>
  <c r="I850" i="5"/>
  <c r="H850" i="5"/>
  <c r="R850" i="5"/>
  <c r="J850" i="5"/>
  <c r="F850" i="5"/>
  <c r="E914" i="5"/>
  <c r="X914" i="5" s="1"/>
  <c r="H914" i="5"/>
  <c r="F914" i="5"/>
  <c r="R914" i="5"/>
  <c r="I914" i="5"/>
  <c r="J914" i="5"/>
  <c r="G962" i="5"/>
  <c r="E978" i="5"/>
  <c r="X978" i="5" s="1"/>
  <c r="F978" i="5"/>
  <c r="H978" i="5"/>
  <c r="R978" i="5"/>
  <c r="J978" i="5"/>
  <c r="I978" i="5"/>
  <c r="E1042" i="5"/>
  <c r="X1042" i="5" s="1"/>
  <c r="R1042" i="5"/>
  <c r="I1042" i="5"/>
  <c r="H1042" i="5"/>
  <c r="F1042" i="5"/>
  <c r="J1042" i="5"/>
  <c r="E1106" i="5"/>
  <c r="X1106" i="5" s="1"/>
  <c r="R1106" i="5"/>
  <c r="J1106" i="5"/>
  <c r="H1106" i="5"/>
  <c r="F1106" i="5"/>
  <c r="I1106" i="5"/>
  <c r="E1170" i="5"/>
  <c r="X1170" i="5" s="1"/>
  <c r="J1170" i="5"/>
  <c r="I1170" i="5"/>
  <c r="R1170" i="5"/>
  <c r="F1170" i="5"/>
  <c r="H1170" i="5"/>
  <c r="E1234" i="5"/>
  <c r="X1234" i="5" s="1"/>
  <c r="F1234" i="5"/>
  <c r="I1234" i="5"/>
  <c r="H1234" i="5"/>
  <c r="J1234" i="5"/>
  <c r="R1234" i="5"/>
  <c r="G1258" i="5"/>
  <c r="J1258" i="5"/>
  <c r="I1258" i="5"/>
  <c r="F1258" i="5"/>
  <c r="R1258" i="5"/>
  <c r="H1258" i="5"/>
  <c r="R1346" i="5"/>
  <c r="H1346" i="5"/>
  <c r="J1346" i="5"/>
  <c r="I1346" i="5"/>
  <c r="F1346" i="5"/>
  <c r="E1418" i="5"/>
  <c r="X1418" i="5" s="1"/>
  <c r="J1418" i="5"/>
  <c r="H1418" i="5"/>
  <c r="R1418" i="5"/>
  <c r="I1418" i="5"/>
  <c r="F1418" i="5"/>
  <c r="E1506" i="5"/>
  <c r="X1506" i="5" s="1"/>
  <c r="R1506" i="5"/>
  <c r="F1506" i="5"/>
  <c r="H1506" i="5"/>
  <c r="J1506" i="5"/>
  <c r="I1506" i="5"/>
  <c r="G1578" i="5"/>
  <c r="E1594" i="5"/>
  <c r="X1594" i="5" s="1"/>
  <c r="I1594" i="5"/>
  <c r="H1594" i="5"/>
  <c r="F1594" i="5"/>
  <c r="J1594" i="5"/>
  <c r="R1594" i="5"/>
  <c r="E1658" i="5"/>
  <c r="X1658" i="5" s="1"/>
  <c r="I1658" i="5"/>
  <c r="F1658" i="5"/>
  <c r="R1658" i="5"/>
  <c r="J1658" i="5"/>
  <c r="H1658" i="5"/>
  <c r="E1682" i="5"/>
  <c r="X1682" i="5" s="1"/>
  <c r="F1682" i="5"/>
  <c r="R1682" i="5"/>
  <c r="J1682" i="5"/>
  <c r="I1682" i="5"/>
  <c r="H1682" i="5"/>
  <c r="E1706" i="5"/>
  <c r="X1706" i="5" s="1"/>
  <c r="H1706" i="5"/>
  <c r="I1706" i="5"/>
  <c r="F1706" i="5"/>
  <c r="J1706" i="5"/>
  <c r="R1706" i="5"/>
  <c r="E1770" i="5"/>
  <c r="X1770" i="5" s="1"/>
  <c r="H1770" i="5"/>
  <c r="F1770" i="5"/>
  <c r="J1770" i="5"/>
  <c r="R1770" i="5"/>
  <c r="I1770" i="5"/>
  <c r="E1858" i="5"/>
  <c r="X1858" i="5" s="1"/>
  <c r="H1858" i="5"/>
  <c r="F1858" i="5"/>
  <c r="I1858" i="5"/>
  <c r="R1858" i="5"/>
  <c r="J1858" i="5"/>
  <c r="E1970" i="5"/>
  <c r="X1970" i="5" s="1"/>
  <c r="R1970" i="5"/>
  <c r="J1970" i="5"/>
  <c r="H1970" i="5"/>
  <c r="F1970" i="5"/>
  <c r="I1970" i="5"/>
  <c r="E2034" i="5"/>
  <c r="X2034" i="5" s="1"/>
  <c r="H2034" i="5"/>
  <c r="F2034" i="5"/>
  <c r="R2034" i="5"/>
  <c r="I2034" i="5"/>
  <c r="J2034" i="5"/>
  <c r="E2058" i="5"/>
  <c r="X2058" i="5" s="1"/>
  <c r="F2058" i="5"/>
  <c r="R2058" i="5"/>
  <c r="I2058" i="5"/>
  <c r="H2058" i="5"/>
  <c r="J2058" i="5"/>
  <c r="E2082" i="5"/>
  <c r="X2082" i="5" s="1"/>
  <c r="F2082" i="5"/>
  <c r="J2082" i="5"/>
  <c r="R2082" i="5"/>
  <c r="I2082" i="5"/>
  <c r="H2082" i="5"/>
  <c r="E2154" i="5"/>
  <c r="X2154" i="5" s="1"/>
  <c r="F2154" i="5"/>
  <c r="R2154" i="5"/>
  <c r="I2154" i="5"/>
  <c r="H2154" i="5"/>
  <c r="J2154" i="5"/>
  <c r="E2306" i="5"/>
  <c r="X2306" i="5" s="1"/>
  <c r="J2306" i="5"/>
  <c r="R2306" i="5"/>
  <c r="I2306" i="5"/>
  <c r="F2306" i="5"/>
  <c r="H2306" i="5"/>
  <c r="E2386" i="5"/>
  <c r="X2386" i="5" s="1"/>
  <c r="I2386" i="5"/>
  <c r="F2386" i="5"/>
  <c r="R2386" i="5"/>
  <c r="H2386" i="5"/>
  <c r="J2386" i="5"/>
  <c r="E2410" i="5"/>
  <c r="X2410" i="5" s="1"/>
  <c r="F2410" i="5"/>
  <c r="J2410" i="5"/>
  <c r="I2410" i="5"/>
  <c r="H2410" i="5"/>
  <c r="R2410" i="5"/>
  <c r="E2434" i="5"/>
  <c r="X2434" i="5" s="1"/>
  <c r="H2434" i="5"/>
  <c r="R2434" i="5"/>
  <c r="J2434" i="5"/>
  <c r="I2434" i="5"/>
  <c r="F2434" i="5"/>
  <c r="E2482" i="5"/>
  <c r="X2482" i="5" s="1"/>
  <c r="I2482" i="5"/>
  <c r="F2482" i="5"/>
  <c r="R2482" i="5"/>
  <c r="J2482" i="5"/>
  <c r="H2482" i="5"/>
  <c r="G754" i="5"/>
  <c r="E1569" i="5"/>
  <c r="X1569" i="5" s="1"/>
  <c r="I1569" i="5"/>
  <c r="F1569" i="5"/>
  <c r="R1569" i="5"/>
  <c r="J1569" i="5"/>
  <c r="H1569" i="5"/>
  <c r="E1609" i="5"/>
  <c r="X1609" i="5" s="1"/>
  <c r="I1609" i="5"/>
  <c r="H1609" i="5"/>
  <c r="F1609" i="5"/>
  <c r="J1609" i="5"/>
  <c r="R1609" i="5"/>
  <c r="E1681" i="5"/>
  <c r="X1681" i="5" s="1"/>
  <c r="J1681" i="5"/>
  <c r="I1681" i="5"/>
  <c r="F1681" i="5"/>
  <c r="H1681" i="5"/>
  <c r="R1681" i="5"/>
  <c r="E1793" i="5"/>
  <c r="X1793" i="5" s="1"/>
  <c r="G1793" i="5"/>
  <c r="F1793" i="5"/>
  <c r="R1793" i="5"/>
  <c r="J1793" i="5"/>
  <c r="I1793" i="5"/>
  <c r="H1793" i="5"/>
  <c r="E2097" i="5"/>
  <c r="X2097" i="5" s="1"/>
  <c r="I2097" i="5"/>
  <c r="R2097" i="5"/>
  <c r="J2097" i="5"/>
  <c r="H2097" i="5"/>
  <c r="F2097" i="5"/>
  <c r="G2273" i="5"/>
  <c r="G2345" i="5"/>
  <c r="G354" i="5"/>
  <c r="G378" i="5"/>
  <c r="E402" i="5"/>
  <c r="X402" i="5" s="1"/>
  <c r="R402" i="5"/>
  <c r="J402" i="5"/>
  <c r="H402" i="5"/>
  <c r="I402" i="5"/>
  <c r="F402" i="5"/>
  <c r="G426" i="5"/>
  <c r="E450" i="5"/>
  <c r="X450" i="5" s="1"/>
  <c r="J450" i="5"/>
  <c r="I450" i="5"/>
  <c r="F450" i="5"/>
  <c r="R450" i="5"/>
  <c r="H450" i="5"/>
  <c r="G474" i="5"/>
  <c r="I522" i="5"/>
  <c r="J522" i="5"/>
  <c r="F522" i="5"/>
  <c r="H522" i="5"/>
  <c r="R522" i="5"/>
  <c r="G546" i="5"/>
  <c r="G570" i="5"/>
  <c r="G594" i="5"/>
  <c r="E658" i="5"/>
  <c r="X658" i="5" s="1"/>
  <c r="I658" i="5"/>
  <c r="R658" i="5"/>
  <c r="J658" i="5"/>
  <c r="F658" i="5"/>
  <c r="H658" i="5"/>
  <c r="G682" i="5"/>
  <c r="E778" i="5"/>
  <c r="X778" i="5" s="1"/>
  <c r="I778" i="5"/>
  <c r="F778" i="5"/>
  <c r="H778" i="5"/>
  <c r="J778" i="5"/>
  <c r="R778" i="5"/>
  <c r="E802" i="5"/>
  <c r="X802" i="5" s="1"/>
  <c r="J802" i="5"/>
  <c r="I802" i="5"/>
  <c r="F802" i="5"/>
  <c r="R802" i="5"/>
  <c r="H802" i="5"/>
  <c r="F826" i="5"/>
  <c r="H826" i="5"/>
  <c r="R826" i="5"/>
  <c r="J826" i="5"/>
  <c r="I826" i="5"/>
  <c r="G858" i="5"/>
  <c r="E874" i="5"/>
  <c r="X874" i="5" s="1"/>
  <c r="H874" i="5"/>
  <c r="J874" i="5"/>
  <c r="I874" i="5"/>
  <c r="F874" i="5"/>
  <c r="R874" i="5"/>
  <c r="G898" i="5"/>
  <c r="E938" i="5"/>
  <c r="X938" i="5" s="1"/>
  <c r="J938" i="5"/>
  <c r="H938" i="5"/>
  <c r="R938" i="5"/>
  <c r="I938" i="5"/>
  <c r="F938" i="5"/>
  <c r="E1002" i="5"/>
  <c r="X1002" i="5" s="1"/>
  <c r="H1002" i="5"/>
  <c r="F1002" i="5"/>
  <c r="R1002" i="5"/>
  <c r="J1002" i="5"/>
  <c r="I1002" i="5"/>
  <c r="G1026" i="5"/>
  <c r="E1066" i="5"/>
  <c r="X1066" i="5" s="1"/>
  <c r="H1066" i="5"/>
  <c r="F1066" i="5"/>
  <c r="J1066" i="5"/>
  <c r="I1066" i="5"/>
  <c r="R1066" i="5"/>
  <c r="G1090" i="5"/>
  <c r="E1130" i="5"/>
  <c r="X1130" i="5" s="1"/>
  <c r="H1130" i="5"/>
  <c r="F1130" i="5"/>
  <c r="R1130" i="5"/>
  <c r="J1130" i="5"/>
  <c r="I1130" i="5"/>
  <c r="G1154" i="5"/>
  <c r="E1194" i="5"/>
  <c r="X1194" i="5" s="1"/>
  <c r="R1194" i="5"/>
  <c r="J1194" i="5"/>
  <c r="H1194" i="5"/>
  <c r="F1194" i="5"/>
  <c r="I1194" i="5"/>
  <c r="G1218" i="5"/>
  <c r="J1290" i="5"/>
  <c r="R1290" i="5"/>
  <c r="H1290" i="5"/>
  <c r="F1290" i="5"/>
  <c r="I1290" i="5"/>
  <c r="I1322" i="5"/>
  <c r="F1322" i="5"/>
  <c r="J1322" i="5"/>
  <c r="H1322" i="5"/>
  <c r="R1322" i="5"/>
  <c r="E1378" i="5"/>
  <c r="X1378" i="5" s="1"/>
  <c r="F1378" i="5"/>
  <c r="R1378" i="5"/>
  <c r="H1378" i="5"/>
  <c r="J1378" i="5"/>
  <c r="I1378" i="5"/>
  <c r="G1402" i="5"/>
  <c r="E1442" i="5"/>
  <c r="X1442" i="5" s="1"/>
  <c r="J1442" i="5"/>
  <c r="I1442" i="5"/>
  <c r="R1442" i="5"/>
  <c r="H1442" i="5"/>
  <c r="F1442" i="5"/>
  <c r="G1466" i="5"/>
  <c r="G1490" i="5"/>
  <c r="E1530" i="5"/>
  <c r="X1530" i="5" s="1"/>
  <c r="R1530" i="5"/>
  <c r="J1530" i="5"/>
  <c r="I1530" i="5"/>
  <c r="H1530" i="5"/>
  <c r="F1530" i="5"/>
  <c r="E1554" i="5"/>
  <c r="X1554" i="5" s="1"/>
  <c r="I1554" i="5"/>
  <c r="R1554" i="5"/>
  <c r="J1554" i="5"/>
  <c r="H1554" i="5"/>
  <c r="F1554" i="5"/>
  <c r="E1618" i="5"/>
  <c r="X1618" i="5" s="1"/>
  <c r="R1618" i="5"/>
  <c r="F1618" i="5"/>
  <c r="J1618" i="5"/>
  <c r="I1618" i="5"/>
  <c r="H1618" i="5"/>
  <c r="G1642" i="5"/>
  <c r="G1666" i="5"/>
  <c r="E1730" i="5"/>
  <c r="X1730" i="5" s="1"/>
  <c r="H1730" i="5"/>
  <c r="F1730" i="5"/>
  <c r="J1730" i="5"/>
  <c r="I1730" i="5"/>
  <c r="R1730" i="5"/>
  <c r="G1754" i="5"/>
  <c r="E1794" i="5"/>
  <c r="X1794" i="5" s="1"/>
  <c r="R1794" i="5"/>
  <c r="J1794" i="5"/>
  <c r="I1794" i="5"/>
  <c r="H1794" i="5"/>
  <c r="F1794" i="5"/>
  <c r="G1818" i="5"/>
  <c r="G1842" i="5"/>
  <c r="E1882" i="5"/>
  <c r="X1882" i="5" s="1"/>
  <c r="J1882" i="5"/>
  <c r="H1882" i="5"/>
  <c r="R1882" i="5"/>
  <c r="I1882" i="5"/>
  <c r="F1882" i="5"/>
  <c r="E1906" i="5"/>
  <c r="X1906" i="5" s="1"/>
  <c r="J1906" i="5"/>
  <c r="R1906" i="5"/>
  <c r="H1906" i="5"/>
  <c r="I1906" i="5"/>
  <c r="F1906" i="5"/>
  <c r="G1930" i="5"/>
  <c r="G1954" i="5"/>
  <c r="E1994" i="5"/>
  <c r="X1994" i="5" s="1"/>
  <c r="R1994" i="5"/>
  <c r="I1994" i="5"/>
  <c r="H1994" i="5"/>
  <c r="J1994" i="5"/>
  <c r="F1994" i="5"/>
  <c r="G2018" i="5"/>
  <c r="E2106" i="5"/>
  <c r="X2106" i="5" s="1"/>
  <c r="F2106" i="5"/>
  <c r="H2106" i="5"/>
  <c r="R2106" i="5"/>
  <c r="J2106" i="5"/>
  <c r="I2106" i="5"/>
  <c r="E2130" i="5"/>
  <c r="X2130" i="5" s="1"/>
  <c r="R2130" i="5"/>
  <c r="I2130" i="5"/>
  <c r="H2130" i="5"/>
  <c r="J2130" i="5"/>
  <c r="F2130" i="5"/>
  <c r="E2186" i="5"/>
  <c r="X2186" i="5" s="1"/>
  <c r="J2186" i="5"/>
  <c r="R2186" i="5"/>
  <c r="I2186" i="5"/>
  <c r="H2186" i="5"/>
  <c r="F2186" i="5"/>
  <c r="E2210" i="5"/>
  <c r="X2210" i="5" s="1"/>
  <c r="I2210" i="5"/>
  <c r="H2210" i="5"/>
  <c r="J2210" i="5"/>
  <c r="F2210" i="5"/>
  <c r="R2210" i="5"/>
  <c r="E2234" i="5"/>
  <c r="X2234" i="5" s="1"/>
  <c r="F2234" i="5"/>
  <c r="R2234" i="5"/>
  <c r="I2234" i="5"/>
  <c r="H2234" i="5"/>
  <c r="J2234" i="5"/>
  <c r="E2258" i="5"/>
  <c r="X2258" i="5" s="1"/>
  <c r="H2258" i="5"/>
  <c r="R2258" i="5"/>
  <c r="F2258" i="5"/>
  <c r="I2258" i="5"/>
  <c r="J2258" i="5"/>
  <c r="E2282" i="5"/>
  <c r="X2282" i="5" s="1"/>
  <c r="J2282" i="5"/>
  <c r="I2282" i="5"/>
  <c r="F2282" i="5"/>
  <c r="H2282" i="5"/>
  <c r="R2282" i="5"/>
  <c r="G2338" i="5"/>
  <c r="E2362" i="5"/>
  <c r="X2362" i="5" s="1"/>
  <c r="R2362" i="5"/>
  <c r="I2362" i="5"/>
  <c r="J2362" i="5"/>
  <c r="H2362" i="5"/>
  <c r="F2362" i="5"/>
  <c r="E2458" i="5"/>
  <c r="X2458" i="5" s="1"/>
  <c r="R2458" i="5"/>
  <c r="I2458" i="5"/>
  <c r="J2458" i="5"/>
  <c r="H2458" i="5"/>
  <c r="F2458" i="5"/>
  <c r="E2051" i="5"/>
  <c r="X2051" i="5" s="1"/>
  <c r="F2051" i="5"/>
  <c r="I2051" i="5"/>
  <c r="H2051" i="5"/>
  <c r="R2051" i="5"/>
  <c r="J2051" i="5"/>
  <c r="E2443" i="5"/>
  <c r="X2443" i="5" s="1"/>
  <c r="H2443" i="5"/>
  <c r="I2443" i="5"/>
  <c r="F2443" i="5"/>
  <c r="R2443" i="5"/>
  <c r="J2443" i="5"/>
  <c r="E2091" i="5"/>
  <c r="X2091" i="5" s="1"/>
  <c r="H2091" i="5"/>
  <c r="J2091" i="5"/>
  <c r="I2091" i="5"/>
  <c r="F2091" i="5"/>
  <c r="R2091" i="5"/>
  <c r="E2131" i="5"/>
  <c r="X2131" i="5" s="1"/>
  <c r="I2131" i="5"/>
  <c r="R2131" i="5"/>
  <c r="H2131" i="5"/>
  <c r="F2131" i="5"/>
  <c r="J2131" i="5"/>
  <c r="E2187" i="5"/>
  <c r="X2187" i="5" s="1"/>
  <c r="H2187" i="5"/>
  <c r="R2187" i="5"/>
  <c r="F2187" i="5"/>
  <c r="I2187" i="5"/>
  <c r="J2187" i="5"/>
  <c r="E2259" i="5"/>
  <c r="X2259" i="5" s="1"/>
  <c r="F2259" i="5"/>
  <c r="I2259" i="5"/>
  <c r="J2259" i="5"/>
  <c r="H2259" i="5"/>
  <c r="R2259" i="5"/>
  <c r="E2291" i="5"/>
  <c r="X2291" i="5" s="1"/>
  <c r="H2291" i="5"/>
  <c r="F2291" i="5"/>
  <c r="R2291" i="5"/>
  <c r="J2291" i="5"/>
  <c r="I2291" i="5"/>
  <c r="E2331" i="5"/>
  <c r="X2331" i="5" s="1"/>
  <c r="J2331" i="5"/>
  <c r="H2331" i="5"/>
  <c r="I2331" i="5"/>
  <c r="F2331" i="5"/>
  <c r="R2331" i="5"/>
  <c r="E2363" i="5"/>
  <c r="X2363" i="5" s="1"/>
  <c r="I2363" i="5"/>
  <c r="R2363" i="5"/>
  <c r="H2363" i="5"/>
  <c r="J2363" i="5"/>
  <c r="F2363" i="5"/>
  <c r="E2395" i="5"/>
  <c r="X2395" i="5" s="1"/>
  <c r="R2395" i="5"/>
  <c r="I2395" i="5"/>
  <c r="H2395" i="5"/>
  <c r="J2395" i="5"/>
  <c r="F2395" i="5"/>
  <c r="E2483" i="5"/>
  <c r="X2483" i="5" s="1"/>
  <c r="F2483" i="5"/>
  <c r="J2483" i="5"/>
  <c r="I2483" i="5"/>
  <c r="R2483" i="5"/>
  <c r="H2483" i="5"/>
  <c r="E2067" i="5"/>
  <c r="X2067" i="5" s="1"/>
  <c r="R2067" i="5"/>
  <c r="J2067" i="5"/>
  <c r="I2067" i="5"/>
  <c r="H2067" i="5"/>
  <c r="F2067" i="5"/>
  <c r="E2339" i="5"/>
  <c r="X2339" i="5" s="1"/>
  <c r="I2339" i="5"/>
  <c r="H2339" i="5"/>
  <c r="F2339" i="5"/>
  <c r="R2339" i="5"/>
  <c r="J2339" i="5"/>
  <c r="I2099" i="5"/>
  <c r="F2099" i="5"/>
  <c r="R2099" i="5"/>
  <c r="H2099" i="5"/>
  <c r="J2099" i="5"/>
  <c r="E2195" i="5"/>
  <c r="X2195" i="5" s="1"/>
  <c r="F2195" i="5"/>
  <c r="H2195" i="5"/>
  <c r="R2195" i="5"/>
  <c r="J2195" i="5"/>
  <c r="I2195" i="5"/>
  <c r="E2267" i="5"/>
  <c r="X2267" i="5" s="1"/>
  <c r="R2267" i="5"/>
  <c r="J2267" i="5"/>
  <c r="I2267" i="5"/>
  <c r="F2267" i="5"/>
  <c r="H2267" i="5"/>
  <c r="J2371" i="5"/>
  <c r="R2371" i="5"/>
  <c r="I2371" i="5"/>
  <c r="H2371" i="5"/>
  <c r="F2371" i="5"/>
  <c r="E2075" i="5"/>
  <c r="X2075" i="5" s="1"/>
  <c r="I2075" i="5"/>
  <c r="H2075" i="5"/>
  <c r="R2075" i="5"/>
  <c r="J2075" i="5"/>
  <c r="F2075" i="5"/>
  <c r="E2155" i="5"/>
  <c r="X2155" i="5" s="1"/>
  <c r="H2155" i="5"/>
  <c r="F2155" i="5"/>
  <c r="J2155" i="5"/>
  <c r="I2155" i="5"/>
  <c r="R2155" i="5"/>
  <c r="E2403" i="5"/>
  <c r="X2403" i="5" s="1"/>
  <c r="F2403" i="5"/>
  <c r="H2403" i="5"/>
  <c r="R2403" i="5"/>
  <c r="J2403" i="5"/>
  <c r="I2403" i="5"/>
  <c r="E2459" i="5"/>
  <c r="X2459" i="5" s="1"/>
  <c r="R2459" i="5"/>
  <c r="H2459" i="5"/>
  <c r="J2459" i="5"/>
  <c r="I2459" i="5"/>
  <c r="F2459" i="5"/>
  <c r="E2107" i="5"/>
  <c r="X2107" i="5" s="1"/>
  <c r="H2107" i="5"/>
  <c r="I2107" i="5"/>
  <c r="F2107" i="5"/>
  <c r="R2107" i="5"/>
  <c r="J2107" i="5"/>
  <c r="E2227" i="5"/>
  <c r="X2227" i="5" s="1"/>
  <c r="I2227" i="5"/>
  <c r="H2227" i="5"/>
  <c r="R2227" i="5"/>
  <c r="J2227" i="5"/>
  <c r="F2227" i="5"/>
  <c r="E2275" i="5"/>
  <c r="X2275" i="5" s="1"/>
  <c r="J2275" i="5"/>
  <c r="I2275" i="5"/>
  <c r="H2275" i="5"/>
  <c r="F2275" i="5"/>
  <c r="R2275" i="5"/>
  <c r="E2307" i="5"/>
  <c r="X2307" i="5" s="1"/>
  <c r="J2307" i="5"/>
  <c r="R2307" i="5"/>
  <c r="F2307" i="5"/>
  <c r="I2307" i="5"/>
  <c r="H2307" i="5"/>
  <c r="E2171" i="5"/>
  <c r="X2171" i="5" s="1"/>
  <c r="I2171" i="5"/>
  <c r="H2171" i="5"/>
  <c r="F2171" i="5"/>
  <c r="R2171" i="5"/>
  <c r="J2171" i="5"/>
  <c r="E2355" i="5"/>
  <c r="X2355" i="5" s="1"/>
  <c r="H2355" i="5"/>
  <c r="F2355" i="5"/>
  <c r="R2355" i="5"/>
  <c r="J2355" i="5"/>
  <c r="I2355" i="5"/>
  <c r="E2379" i="5"/>
  <c r="X2379" i="5" s="1"/>
  <c r="H2379" i="5"/>
  <c r="F2379" i="5"/>
  <c r="J2379" i="5"/>
  <c r="R2379" i="5"/>
  <c r="I2379" i="5"/>
  <c r="E2411" i="5"/>
  <c r="X2411" i="5" s="1"/>
  <c r="H2411" i="5"/>
  <c r="F2411" i="5"/>
  <c r="I2411" i="5"/>
  <c r="R2411" i="5"/>
  <c r="J2411" i="5"/>
  <c r="E2475" i="5"/>
  <c r="X2475" i="5" s="1"/>
  <c r="I2475" i="5"/>
  <c r="J2475" i="5"/>
  <c r="F2475" i="5"/>
  <c r="H2475" i="5"/>
  <c r="R2475" i="5"/>
  <c r="F2435" i="5"/>
  <c r="R2435" i="5"/>
  <c r="J2435" i="5"/>
  <c r="H2435" i="5"/>
  <c r="I2435" i="5"/>
  <c r="G2051" i="5"/>
  <c r="E2123" i="5"/>
  <c r="X2123" i="5" s="1"/>
  <c r="H2123" i="5"/>
  <c r="F2123" i="5"/>
  <c r="R2123" i="5"/>
  <c r="J2123" i="5"/>
  <c r="I2123" i="5"/>
  <c r="E2251" i="5"/>
  <c r="X2251" i="5" s="1"/>
  <c r="F2251" i="5"/>
  <c r="J2251" i="5"/>
  <c r="I2251" i="5"/>
  <c r="H2251" i="5"/>
  <c r="R2251" i="5"/>
  <c r="H2283" i="5"/>
  <c r="F2283" i="5"/>
  <c r="I2283" i="5"/>
  <c r="R2283" i="5"/>
  <c r="J2283" i="5"/>
  <c r="E2315" i="5"/>
  <c r="X2315" i="5" s="1"/>
  <c r="I2315" i="5"/>
  <c r="F2315" i="5"/>
  <c r="R2315" i="5"/>
  <c r="J2315" i="5"/>
  <c r="H2315" i="5"/>
  <c r="G2443" i="5"/>
  <c r="V349" i="5"/>
  <c r="H349" i="5" s="1"/>
  <c r="V333" i="5"/>
  <c r="J333" i="5" s="1"/>
  <c r="V318" i="5"/>
  <c r="F318" i="5" s="1"/>
  <c r="V325" i="5"/>
  <c r="F325" i="5" s="1"/>
  <c r="V291" i="5"/>
  <c r="E291" i="5" s="1"/>
  <c r="X291" i="5" s="1"/>
  <c r="I864" i="5"/>
  <c r="F864" i="5"/>
  <c r="J864" i="5"/>
  <c r="E2288" i="5"/>
  <c r="X2288" i="5" s="1"/>
  <c r="J2288" i="5"/>
  <c r="H2288" i="5"/>
  <c r="R2288" i="5"/>
  <c r="I2288" i="5"/>
  <c r="AB318" i="5"/>
  <c r="V199" i="5"/>
  <c r="H199" i="5" s="1"/>
  <c r="V227" i="5"/>
  <c r="J227" i="5" s="1"/>
  <c r="V182" i="5"/>
  <c r="V176" i="5"/>
  <c r="AB85" i="5"/>
  <c r="AB11" i="5"/>
  <c r="AB182" i="5"/>
  <c r="AB176" i="5"/>
  <c r="V78" i="5"/>
  <c r="V173" i="5"/>
  <c r="V178" i="5"/>
  <c r="V181" i="5"/>
  <c r="V251" i="5"/>
  <c r="J251" i="5" s="1"/>
  <c r="V187" i="5"/>
  <c r="I187" i="5" s="1"/>
  <c r="E2385" i="5"/>
  <c r="X2385" i="5" s="1"/>
  <c r="R2385" i="5"/>
  <c r="J2385" i="5"/>
  <c r="I2385" i="5"/>
  <c r="H2385" i="5"/>
  <c r="F2385" i="5"/>
  <c r="AB78" i="5"/>
  <c r="AB173" i="5"/>
  <c r="AB178" i="5"/>
  <c r="AB181" i="5"/>
  <c r="V85" i="5"/>
  <c r="V11" i="5"/>
  <c r="E369" i="5"/>
  <c r="X369" i="5" s="1"/>
  <c r="J369" i="5"/>
  <c r="R369" i="5"/>
  <c r="H369" i="5"/>
  <c r="F369" i="5"/>
  <c r="I369" i="5"/>
  <c r="E569" i="5"/>
  <c r="X569" i="5" s="1"/>
  <c r="H569" i="5"/>
  <c r="F569" i="5"/>
  <c r="R569" i="5"/>
  <c r="I569" i="5"/>
  <c r="J569" i="5"/>
  <c r="E2137" i="5"/>
  <c r="X2137" i="5" s="1"/>
  <c r="H2137" i="5"/>
  <c r="I2137" i="5"/>
  <c r="F2137" i="5"/>
  <c r="R2137" i="5"/>
  <c r="J2137" i="5"/>
  <c r="E2361" i="5"/>
  <c r="X2361" i="5" s="1"/>
  <c r="I2361" i="5"/>
  <c r="R2361" i="5"/>
  <c r="H2361" i="5"/>
  <c r="J2361" i="5"/>
  <c r="F2361" i="5"/>
  <c r="E2305" i="5"/>
  <c r="X2305" i="5" s="1"/>
  <c r="H2305" i="5"/>
  <c r="F2305" i="5"/>
  <c r="R2305" i="5"/>
  <c r="J2305" i="5"/>
  <c r="I2305" i="5"/>
  <c r="E441" i="5"/>
  <c r="X441" i="5" s="1"/>
  <c r="I441" i="5"/>
  <c r="J441" i="5"/>
  <c r="R441" i="5"/>
  <c r="H441" i="5"/>
  <c r="F441" i="5"/>
  <c r="E593" i="5"/>
  <c r="X593" i="5" s="1"/>
  <c r="F593" i="5"/>
  <c r="R593" i="5"/>
  <c r="J593" i="5"/>
  <c r="I593" i="5"/>
  <c r="H593" i="5"/>
  <c r="E681" i="5"/>
  <c r="X681" i="5" s="1"/>
  <c r="I681" i="5"/>
  <c r="J681" i="5"/>
  <c r="F681" i="5"/>
  <c r="R681" i="5"/>
  <c r="H681" i="5"/>
  <c r="E2377" i="5"/>
  <c r="X2377" i="5" s="1"/>
  <c r="H2377" i="5"/>
  <c r="F2377" i="5"/>
  <c r="J2377" i="5"/>
  <c r="R2377" i="5"/>
  <c r="I2377" i="5"/>
  <c r="G593" i="5"/>
  <c r="E833" i="5"/>
  <c r="X833" i="5" s="1"/>
  <c r="I833" i="5"/>
  <c r="J833" i="5"/>
  <c r="H833" i="5"/>
  <c r="F833" i="5"/>
  <c r="R833" i="5"/>
  <c r="G2305" i="5"/>
  <c r="E753" i="5"/>
  <c r="X753" i="5" s="1"/>
  <c r="R753" i="5"/>
  <c r="H753" i="5"/>
  <c r="F753" i="5"/>
  <c r="J753" i="5"/>
  <c r="I753" i="5"/>
  <c r="E2257" i="5"/>
  <c r="X2257" i="5" s="1"/>
  <c r="F2257" i="5"/>
  <c r="H2257" i="5"/>
  <c r="J2257" i="5"/>
  <c r="R2257" i="5"/>
  <c r="I2257" i="5"/>
  <c r="E529" i="5"/>
  <c r="X529" i="5" s="1"/>
  <c r="F529" i="5"/>
  <c r="R529" i="5"/>
  <c r="I529" i="5"/>
  <c r="J529" i="5"/>
  <c r="H529" i="5"/>
  <c r="G2361" i="5"/>
  <c r="E761" i="5"/>
  <c r="X761" i="5" s="1"/>
  <c r="I761" i="5"/>
  <c r="R761" i="5"/>
  <c r="J761" i="5"/>
  <c r="H761" i="5"/>
  <c r="F761" i="5"/>
  <c r="E2433" i="5"/>
  <c r="X2433" i="5" s="1"/>
  <c r="F2433" i="5"/>
  <c r="J2433" i="5"/>
  <c r="H2433" i="5"/>
  <c r="R2433" i="5"/>
  <c r="I2433" i="5"/>
  <c r="G2377" i="5"/>
  <c r="E537" i="5"/>
  <c r="X537" i="5" s="1"/>
  <c r="H537" i="5"/>
  <c r="F537" i="5"/>
  <c r="R537" i="5"/>
  <c r="J537" i="5"/>
  <c r="I537" i="5"/>
  <c r="E657" i="5"/>
  <c r="X657" i="5" s="1"/>
  <c r="R657" i="5"/>
  <c r="J657" i="5"/>
  <c r="I657" i="5"/>
  <c r="H657" i="5"/>
  <c r="F657" i="5"/>
  <c r="G761" i="5"/>
  <c r="E1945" i="5"/>
  <c r="X1945" i="5" s="1"/>
  <c r="R1945" i="5"/>
  <c r="J1945" i="5"/>
  <c r="I1945" i="5"/>
  <c r="F1945" i="5"/>
  <c r="H1945" i="5"/>
  <c r="G2257" i="5"/>
  <c r="V315" i="5"/>
  <c r="E315" i="5" s="1"/>
  <c r="X315" i="5" s="1"/>
  <c r="E2212" i="5"/>
  <c r="X2212" i="5" s="1"/>
  <c r="R2212" i="5"/>
  <c r="I2212" i="5"/>
  <c r="H2212" i="5"/>
  <c r="F2212" i="5"/>
  <c r="J2212" i="5"/>
  <c r="E2028" i="5"/>
  <c r="X2028" i="5" s="1"/>
  <c r="J2028" i="5"/>
  <c r="H2028" i="5"/>
  <c r="R2028" i="5"/>
  <c r="I2028" i="5"/>
  <c r="F2028" i="5"/>
  <c r="E2476" i="5"/>
  <c r="X2476" i="5" s="1"/>
  <c r="R2476" i="5"/>
  <c r="H2476" i="5"/>
  <c r="F2476" i="5"/>
  <c r="J2476" i="5"/>
  <c r="I2476" i="5"/>
  <c r="V192" i="5"/>
  <c r="I192" i="5" s="1"/>
  <c r="E2252" i="5"/>
  <c r="X2252" i="5" s="1"/>
  <c r="H2252" i="5"/>
  <c r="R2252" i="5"/>
  <c r="J2252" i="5"/>
  <c r="I2252" i="5"/>
  <c r="F2252" i="5"/>
  <c r="V267" i="5"/>
  <c r="I267" i="5" s="1"/>
  <c r="V203" i="5"/>
  <c r="F203" i="5" s="1"/>
  <c r="V184" i="5"/>
  <c r="F184" i="5" s="1"/>
  <c r="V259" i="5"/>
  <c r="E259" i="5" s="1"/>
  <c r="X259" i="5" s="1"/>
  <c r="V263" i="5"/>
  <c r="AB263" i="5"/>
  <c r="AB135" i="5"/>
  <c r="E373" i="5"/>
  <c r="X373" i="5" s="1"/>
  <c r="I373" i="5"/>
  <c r="J373" i="5"/>
  <c r="H373" i="5"/>
  <c r="R373" i="5"/>
  <c r="F373" i="5"/>
  <c r="E397" i="5"/>
  <c r="X397" i="5" s="1"/>
  <c r="I397" i="5"/>
  <c r="R397" i="5"/>
  <c r="H397" i="5"/>
  <c r="F397" i="5"/>
  <c r="J397" i="5"/>
  <c r="E525" i="5"/>
  <c r="X525" i="5" s="1"/>
  <c r="F525" i="5"/>
  <c r="R525" i="5"/>
  <c r="J525" i="5"/>
  <c r="I525" i="5"/>
  <c r="H525" i="5"/>
  <c r="E637" i="5"/>
  <c r="X637" i="5" s="1"/>
  <c r="H637" i="5"/>
  <c r="R637" i="5"/>
  <c r="J637" i="5"/>
  <c r="I637" i="5"/>
  <c r="F637" i="5"/>
  <c r="E701" i="5"/>
  <c r="X701" i="5" s="1"/>
  <c r="J701" i="5"/>
  <c r="R701" i="5"/>
  <c r="H701" i="5"/>
  <c r="I701" i="5"/>
  <c r="F701" i="5"/>
  <c r="E765" i="5"/>
  <c r="X765" i="5" s="1"/>
  <c r="R765" i="5"/>
  <c r="J765" i="5"/>
  <c r="I765" i="5"/>
  <c r="H765" i="5"/>
  <c r="F765" i="5"/>
  <c r="E829" i="5"/>
  <c r="X829" i="5" s="1"/>
  <c r="F829" i="5"/>
  <c r="R829" i="5"/>
  <c r="H829" i="5"/>
  <c r="J829" i="5"/>
  <c r="I829" i="5"/>
  <c r="E893" i="5"/>
  <c r="X893" i="5" s="1"/>
  <c r="J893" i="5"/>
  <c r="I893" i="5"/>
  <c r="H893" i="5"/>
  <c r="F893" i="5"/>
  <c r="R893" i="5"/>
  <c r="E1045" i="5"/>
  <c r="X1045" i="5" s="1"/>
  <c r="R1045" i="5"/>
  <c r="F1045" i="5"/>
  <c r="J1045" i="5"/>
  <c r="I1045" i="5"/>
  <c r="H1045" i="5"/>
  <c r="E1133" i="5"/>
  <c r="X1133" i="5" s="1"/>
  <c r="R1133" i="5"/>
  <c r="H1133" i="5"/>
  <c r="J1133" i="5"/>
  <c r="F1133" i="5"/>
  <c r="I1133" i="5"/>
  <c r="E1221" i="5"/>
  <c r="X1221" i="5" s="1"/>
  <c r="H1221" i="5"/>
  <c r="J1221" i="5"/>
  <c r="I1221" i="5"/>
  <c r="F1221" i="5"/>
  <c r="R1221" i="5"/>
  <c r="E1245" i="5"/>
  <c r="X1245" i="5" s="1"/>
  <c r="R1245" i="5"/>
  <c r="F1245" i="5"/>
  <c r="H1245" i="5"/>
  <c r="J1245" i="5"/>
  <c r="I1245" i="5"/>
  <c r="G1245" i="5"/>
  <c r="E1309" i="5"/>
  <c r="X1309" i="5" s="1"/>
  <c r="F1309" i="5"/>
  <c r="H1309" i="5"/>
  <c r="J1309" i="5"/>
  <c r="R1309" i="5"/>
  <c r="I1309" i="5"/>
  <c r="E1333" i="5"/>
  <c r="X1333" i="5" s="1"/>
  <c r="J1333" i="5"/>
  <c r="I1333" i="5"/>
  <c r="R1333" i="5"/>
  <c r="F1333" i="5"/>
  <c r="H1333" i="5"/>
  <c r="E1357" i="5"/>
  <c r="X1357" i="5" s="1"/>
  <c r="R1357" i="5"/>
  <c r="I1357" i="5"/>
  <c r="J1357" i="5"/>
  <c r="H1357" i="5"/>
  <c r="F1357" i="5"/>
  <c r="E1421" i="5"/>
  <c r="X1421" i="5" s="1"/>
  <c r="J1421" i="5"/>
  <c r="I1421" i="5"/>
  <c r="H1421" i="5"/>
  <c r="R1421" i="5"/>
  <c r="F1421" i="5"/>
  <c r="E1445" i="5"/>
  <c r="X1445" i="5" s="1"/>
  <c r="J1445" i="5"/>
  <c r="I1445" i="5"/>
  <c r="H1445" i="5"/>
  <c r="F1445" i="5"/>
  <c r="R1445" i="5"/>
  <c r="E1517" i="5"/>
  <c r="X1517" i="5" s="1"/>
  <c r="R1517" i="5"/>
  <c r="J1517" i="5"/>
  <c r="H1517" i="5"/>
  <c r="I1517" i="5"/>
  <c r="F1517" i="5"/>
  <c r="E1541" i="5"/>
  <c r="X1541" i="5" s="1"/>
  <c r="I1541" i="5"/>
  <c r="H1541" i="5"/>
  <c r="F1541" i="5"/>
  <c r="R1541" i="5"/>
  <c r="J1541" i="5"/>
  <c r="E1605" i="5"/>
  <c r="X1605" i="5" s="1"/>
  <c r="I1605" i="5"/>
  <c r="H1605" i="5"/>
  <c r="F1605" i="5"/>
  <c r="R1605" i="5"/>
  <c r="J1605" i="5"/>
  <c r="E1669" i="5"/>
  <c r="X1669" i="5" s="1"/>
  <c r="R1669" i="5"/>
  <c r="H1669" i="5"/>
  <c r="J1669" i="5"/>
  <c r="F1669" i="5"/>
  <c r="I1669" i="5"/>
  <c r="E1693" i="5"/>
  <c r="X1693" i="5" s="1"/>
  <c r="H1693" i="5"/>
  <c r="F1693" i="5"/>
  <c r="R1693" i="5"/>
  <c r="J1693" i="5"/>
  <c r="I1693" i="5"/>
  <c r="E1757" i="5"/>
  <c r="X1757" i="5" s="1"/>
  <c r="H1757" i="5"/>
  <c r="F1757" i="5"/>
  <c r="R1757" i="5"/>
  <c r="J1757" i="5"/>
  <c r="I1757" i="5"/>
  <c r="E1821" i="5"/>
  <c r="X1821" i="5" s="1"/>
  <c r="I1821" i="5"/>
  <c r="J1821" i="5"/>
  <c r="H1821" i="5"/>
  <c r="F1821" i="5"/>
  <c r="R1821" i="5"/>
  <c r="E1885" i="5"/>
  <c r="X1885" i="5" s="1"/>
  <c r="R1885" i="5"/>
  <c r="J1885" i="5"/>
  <c r="I1885" i="5"/>
  <c r="F1885" i="5"/>
  <c r="H1885" i="5"/>
  <c r="R1901" i="5"/>
  <c r="J1901" i="5"/>
  <c r="I1901" i="5"/>
  <c r="F1901" i="5"/>
  <c r="H1901" i="5"/>
  <c r="E1901" i="5"/>
  <c r="X1901" i="5" s="1"/>
  <c r="J1965" i="5"/>
  <c r="I1965" i="5"/>
  <c r="F1965" i="5"/>
  <c r="R1965" i="5"/>
  <c r="E1965" i="5"/>
  <c r="X1965" i="5" s="1"/>
  <c r="H1965" i="5"/>
  <c r="F2029" i="5"/>
  <c r="I2029" i="5"/>
  <c r="R2029" i="5"/>
  <c r="J2029" i="5"/>
  <c r="E2029" i="5"/>
  <c r="X2029" i="5" s="1"/>
  <c r="H2029" i="5"/>
  <c r="I2093" i="5"/>
  <c r="E2093" i="5"/>
  <c r="X2093" i="5" s="1"/>
  <c r="R2093" i="5"/>
  <c r="J2093" i="5"/>
  <c r="H2093" i="5"/>
  <c r="F2093" i="5"/>
  <c r="E2157" i="5"/>
  <c r="X2157" i="5" s="1"/>
  <c r="F2157" i="5"/>
  <c r="H2157" i="5"/>
  <c r="J2157" i="5"/>
  <c r="R2157" i="5"/>
  <c r="I2157" i="5"/>
  <c r="J2221" i="5"/>
  <c r="H2221" i="5"/>
  <c r="I2221" i="5"/>
  <c r="E2221" i="5"/>
  <c r="X2221" i="5" s="1"/>
  <c r="R2221" i="5"/>
  <c r="F2221" i="5"/>
  <c r="F2285" i="5"/>
  <c r="R2285" i="5"/>
  <c r="E2285" i="5"/>
  <c r="X2285" i="5" s="1"/>
  <c r="J2285" i="5"/>
  <c r="I2285" i="5"/>
  <c r="H2285" i="5"/>
  <c r="R2349" i="5"/>
  <c r="J2349" i="5"/>
  <c r="I2349" i="5"/>
  <c r="H2349" i="5"/>
  <c r="F2349" i="5"/>
  <c r="E2349" i="5"/>
  <c r="X2349" i="5" s="1"/>
  <c r="E2437" i="5"/>
  <c r="X2437" i="5" s="1"/>
  <c r="F2437" i="5"/>
  <c r="J2437" i="5"/>
  <c r="I2437" i="5"/>
  <c r="H2437" i="5"/>
  <c r="R2437" i="5"/>
  <c r="AB327" i="5"/>
  <c r="V343" i="5"/>
  <c r="AB343" i="5"/>
  <c r="E501" i="5"/>
  <c r="X501" i="5" s="1"/>
  <c r="F501" i="5"/>
  <c r="R501" i="5"/>
  <c r="H501" i="5"/>
  <c r="J501" i="5"/>
  <c r="I501" i="5"/>
  <c r="E741" i="5"/>
  <c r="X741" i="5" s="1"/>
  <c r="R741" i="5"/>
  <c r="H741" i="5"/>
  <c r="F741" i="5"/>
  <c r="J741" i="5"/>
  <c r="I741" i="5"/>
  <c r="E869" i="5"/>
  <c r="X869" i="5" s="1"/>
  <c r="F869" i="5"/>
  <c r="R869" i="5"/>
  <c r="I869" i="5"/>
  <c r="H869" i="5"/>
  <c r="J869" i="5"/>
  <c r="E957" i="5"/>
  <c r="X957" i="5" s="1"/>
  <c r="J957" i="5"/>
  <c r="I957" i="5"/>
  <c r="H957" i="5"/>
  <c r="R957" i="5"/>
  <c r="F957" i="5"/>
  <c r="E1085" i="5"/>
  <c r="X1085" i="5" s="1"/>
  <c r="R1085" i="5"/>
  <c r="J1085" i="5"/>
  <c r="I1085" i="5"/>
  <c r="H1085" i="5"/>
  <c r="F1085" i="5"/>
  <c r="E1173" i="5"/>
  <c r="X1173" i="5" s="1"/>
  <c r="R1173" i="5"/>
  <c r="I1173" i="5"/>
  <c r="H1173" i="5"/>
  <c r="J1173" i="5"/>
  <c r="F1173" i="5"/>
  <c r="E1397" i="5"/>
  <c r="X1397" i="5" s="1"/>
  <c r="F1397" i="5"/>
  <c r="R1397" i="5"/>
  <c r="J1397" i="5"/>
  <c r="I1397" i="5"/>
  <c r="H1397" i="5"/>
  <c r="E1493" i="5"/>
  <c r="X1493" i="5" s="1"/>
  <c r="R1493" i="5"/>
  <c r="J1493" i="5"/>
  <c r="H1493" i="5"/>
  <c r="I1493" i="5"/>
  <c r="F1493" i="5"/>
  <c r="E1581" i="5"/>
  <c r="X1581" i="5" s="1"/>
  <c r="I1581" i="5"/>
  <c r="R1581" i="5"/>
  <c r="J1581" i="5"/>
  <c r="H1581" i="5"/>
  <c r="F1581" i="5"/>
  <c r="E1797" i="5"/>
  <c r="X1797" i="5" s="1"/>
  <c r="F1797" i="5"/>
  <c r="J1797" i="5"/>
  <c r="I1797" i="5"/>
  <c r="H1797" i="5"/>
  <c r="R1797" i="5"/>
  <c r="F2005" i="5"/>
  <c r="E2005" i="5"/>
  <c r="X2005" i="5" s="1"/>
  <c r="I2005" i="5"/>
  <c r="J2005" i="5"/>
  <c r="H2005" i="5"/>
  <c r="R2005" i="5"/>
  <c r="E2133" i="5"/>
  <c r="X2133" i="5" s="1"/>
  <c r="J2133" i="5"/>
  <c r="R2133" i="5"/>
  <c r="H2133" i="5"/>
  <c r="F2133" i="5"/>
  <c r="I2133" i="5"/>
  <c r="J2261" i="5"/>
  <c r="I2261" i="5"/>
  <c r="E2261" i="5"/>
  <c r="X2261" i="5" s="1"/>
  <c r="F2261" i="5"/>
  <c r="H2261" i="5"/>
  <c r="R2261" i="5"/>
  <c r="E2389" i="5"/>
  <c r="X2389" i="5" s="1"/>
  <c r="J2389" i="5"/>
  <c r="R2389" i="5"/>
  <c r="I2389" i="5"/>
  <c r="H2389" i="5"/>
  <c r="F2389" i="5"/>
  <c r="AB341" i="5"/>
  <c r="V119" i="5"/>
  <c r="AB119" i="5"/>
  <c r="E421" i="5"/>
  <c r="X421" i="5" s="1"/>
  <c r="R421" i="5"/>
  <c r="J421" i="5"/>
  <c r="H421" i="5"/>
  <c r="F421" i="5"/>
  <c r="I421" i="5"/>
  <c r="E485" i="5"/>
  <c r="X485" i="5" s="1"/>
  <c r="I485" i="5"/>
  <c r="F485" i="5"/>
  <c r="R485" i="5"/>
  <c r="H485" i="5"/>
  <c r="J485" i="5"/>
  <c r="E549" i="5"/>
  <c r="X549" i="5" s="1"/>
  <c r="H549" i="5"/>
  <c r="F549" i="5"/>
  <c r="R549" i="5"/>
  <c r="I549" i="5"/>
  <c r="J549" i="5"/>
  <c r="E573" i="5"/>
  <c r="X573" i="5" s="1"/>
  <c r="H573" i="5"/>
  <c r="F573" i="5"/>
  <c r="R573" i="5"/>
  <c r="J573" i="5"/>
  <c r="I573" i="5"/>
  <c r="E597" i="5"/>
  <c r="X597" i="5" s="1"/>
  <c r="I597" i="5"/>
  <c r="H597" i="5"/>
  <c r="F597" i="5"/>
  <c r="R597" i="5"/>
  <c r="J597" i="5"/>
  <c r="E661" i="5"/>
  <c r="X661" i="5" s="1"/>
  <c r="I661" i="5"/>
  <c r="H661" i="5"/>
  <c r="F661" i="5"/>
  <c r="R661" i="5"/>
  <c r="J661" i="5"/>
  <c r="E725" i="5"/>
  <c r="X725" i="5" s="1"/>
  <c r="H725" i="5"/>
  <c r="F725" i="5"/>
  <c r="J725" i="5"/>
  <c r="I725" i="5"/>
  <c r="R725" i="5"/>
  <c r="E789" i="5"/>
  <c r="X789" i="5" s="1"/>
  <c r="R789" i="5"/>
  <c r="H789" i="5"/>
  <c r="F789" i="5"/>
  <c r="J789" i="5"/>
  <c r="I789" i="5"/>
  <c r="E853" i="5"/>
  <c r="X853" i="5" s="1"/>
  <c r="F853" i="5"/>
  <c r="R853" i="5"/>
  <c r="I853" i="5"/>
  <c r="J853" i="5"/>
  <c r="H853" i="5"/>
  <c r="E917" i="5"/>
  <c r="X917" i="5" s="1"/>
  <c r="J917" i="5"/>
  <c r="R917" i="5"/>
  <c r="H917" i="5"/>
  <c r="F917" i="5"/>
  <c r="I917" i="5"/>
  <c r="R941" i="5"/>
  <c r="H941" i="5"/>
  <c r="E941" i="5"/>
  <c r="X941" i="5" s="1"/>
  <c r="I941" i="5"/>
  <c r="J941" i="5"/>
  <c r="F941" i="5"/>
  <c r="E1005" i="5"/>
  <c r="X1005" i="5" s="1"/>
  <c r="H1005" i="5"/>
  <c r="F1005" i="5"/>
  <c r="R1005" i="5"/>
  <c r="J1005" i="5"/>
  <c r="I1005" i="5"/>
  <c r="E1069" i="5"/>
  <c r="X1069" i="5" s="1"/>
  <c r="I1069" i="5"/>
  <c r="H1069" i="5"/>
  <c r="F1069" i="5"/>
  <c r="R1069" i="5"/>
  <c r="J1069" i="5"/>
  <c r="E1093" i="5"/>
  <c r="X1093" i="5" s="1"/>
  <c r="R1093" i="5"/>
  <c r="H1093" i="5"/>
  <c r="F1093" i="5"/>
  <c r="J1093" i="5"/>
  <c r="I1093" i="5"/>
  <c r="E1157" i="5"/>
  <c r="X1157" i="5" s="1"/>
  <c r="H1157" i="5"/>
  <c r="I1157" i="5"/>
  <c r="F1157" i="5"/>
  <c r="R1157" i="5"/>
  <c r="J1157" i="5"/>
  <c r="E1181" i="5"/>
  <c r="X1181" i="5" s="1"/>
  <c r="R1181" i="5"/>
  <c r="F1181" i="5"/>
  <c r="J1181" i="5"/>
  <c r="H1181" i="5"/>
  <c r="I1181" i="5"/>
  <c r="E1269" i="5"/>
  <c r="X1269" i="5" s="1"/>
  <c r="J1269" i="5"/>
  <c r="I1269" i="5"/>
  <c r="H1269" i="5"/>
  <c r="R1269" i="5"/>
  <c r="F1269" i="5"/>
  <c r="E1381" i="5"/>
  <c r="X1381" i="5" s="1"/>
  <c r="I1381" i="5"/>
  <c r="R1381" i="5"/>
  <c r="F1381" i="5"/>
  <c r="J1381" i="5"/>
  <c r="H1381" i="5"/>
  <c r="E1565" i="5"/>
  <c r="X1565" i="5" s="1"/>
  <c r="I1565" i="5"/>
  <c r="H1565" i="5"/>
  <c r="F1565" i="5"/>
  <c r="R1565" i="5"/>
  <c r="J1565" i="5"/>
  <c r="E1629" i="5"/>
  <c r="X1629" i="5" s="1"/>
  <c r="F1629" i="5"/>
  <c r="I1629" i="5"/>
  <c r="J1629" i="5"/>
  <c r="R1629" i="5"/>
  <c r="H1629" i="5"/>
  <c r="H1717" i="5"/>
  <c r="E1717" i="5"/>
  <c r="X1717" i="5" s="1"/>
  <c r="F1717" i="5"/>
  <c r="I1717" i="5"/>
  <c r="J1717" i="5"/>
  <c r="R1717" i="5"/>
  <c r="F1781" i="5"/>
  <c r="E1781" i="5"/>
  <c r="X1781" i="5" s="1"/>
  <c r="J1781" i="5"/>
  <c r="I1781" i="5"/>
  <c r="H1781" i="5"/>
  <c r="R1781" i="5"/>
  <c r="E1845" i="5"/>
  <c r="X1845" i="5" s="1"/>
  <c r="I1845" i="5"/>
  <c r="F1845" i="5"/>
  <c r="H1845" i="5"/>
  <c r="R1845" i="5"/>
  <c r="J1845" i="5"/>
  <c r="E1925" i="5"/>
  <c r="X1925" i="5" s="1"/>
  <c r="H1925" i="5"/>
  <c r="R1925" i="5"/>
  <c r="J1925" i="5"/>
  <c r="I1925" i="5"/>
  <c r="F1925" i="5"/>
  <c r="E1989" i="5"/>
  <c r="X1989" i="5" s="1"/>
  <c r="H1989" i="5"/>
  <c r="R1989" i="5"/>
  <c r="J1989" i="5"/>
  <c r="F1989" i="5"/>
  <c r="I1989" i="5"/>
  <c r="E2053" i="5"/>
  <c r="X2053" i="5" s="1"/>
  <c r="F2053" i="5"/>
  <c r="H2053" i="5"/>
  <c r="J2053" i="5"/>
  <c r="R2053" i="5"/>
  <c r="I2053" i="5"/>
  <c r="E2117" i="5"/>
  <c r="X2117" i="5" s="1"/>
  <c r="I2117" i="5"/>
  <c r="R2117" i="5"/>
  <c r="J2117" i="5"/>
  <c r="F2117" i="5"/>
  <c r="H2117" i="5"/>
  <c r="E2181" i="5"/>
  <c r="X2181" i="5" s="1"/>
  <c r="I2181" i="5"/>
  <c r="H2181" i="5"/>
  <c r="J2181" i="5"/>
  <c r="R2181" i="5"/>
  <c r="F2181" i="5"/>
  <c r="E2245" i="5"/>
  <c r="X2245" i="5" s="1"/>
  <c r="I2245" i="5"/>
  <c r="J2245" i="5"/>
  <c r="H2245" i="5"/>
  <c r="R2245" i="5"/>
  <c r="F2245" i="5"/>
  <c r="E2309" i="5"/>
  <c r="X2309" i="5" s="1"/>
  <c r="F2309" i="5"/>
  <c r="R2309" i="5"/>
  <c r="J2309" i="5"/>
  <c r="I2309" i="5"/>
  <c r="H2309" i="5"/>
  <c r="E2373" i="5"/>
  <c r="X2373" i="5" s="1"/>
  <c r="R2373" i="5"/>
  <c r="J2373" i="5"/>
  <c r="I2373" i="5"/>
  <c r="H2373" i="5"/>
  <c r="F2373" i="5"/>
  <c r="E2397" i="5"/>
  <c r="X2397" i="5" s="1"/>
  <c r="H2397" i="5"/>
  <c r="F2397" i="5"/>
  <c r="R2397" i="5"/>
  <c r="J2397" i="5"/>
  <c r="I2397" i="5"/>
  <c r="E2461" i="5"/>
  <c r="X2461" i="5" s="1"/>
  <c r="H2461" i="5"/>
  <c r="R2461" i="5"/>
  <c r="I2461" i="5"/>
  <c r="F2461" i="5"/>
  <c r="J2461" i="5"/>
  <c r="E437" i="5"/>
  <c r="X437" i="5" s="1"/>
  <c r="R437" i="5"/>
  <c r="J437" i="5"/>
  <c r="F437" i="5"/>
  <c r="H437" i="5"/>
  <c r="I437" i="5"/>
  <c r="E565" i="5"/>
  <c r="X565" i="5" s="1"/>
  <c r="R565" i="5"/>
  <c r="J565" i="5"/>
  <c r="I565" i="5"/>
  <c r="H565" i="5"/>
  <c r="F565" i="5"/>
  <c r="E613" i="5"/>
  <c r="X613" i="5" s="1"/>
  <c r="J613" i="5"/>
  <c r="I613" i="5"/>
  <c r="H613" i="5"/>
  <c r="F613" i="5"/>
  <c r="R613" i="5"/>
  <c r="E677" i="5"/>
  <c r="X677" i="5" s="1"/>
  <c r="H677" i="5"/>
  <c r="F677" i="5"/>
  <c r="R677" i="5"/>
  <c r="J677" i="5"/>
  <c r="I677" i="5"/>
  <c r="E805" i="5"/>
  <c r="X805" i="5" s="1"/>
  <c r="H805" i="5"/>
  <c r="F805" i="5"/>
  <c r="R805" i="5"/>
  <c r="J805" i="5"/>
  <c r="I805" i="5"/>
  <c r="E981" i="5"/>
  <c r="X981" i="5" s="1"/>
  <c r="F981" i="5"/>
  <c r="R981" i="5"/>
  <c r="J981" i="5"/>
  <c r="I981" i="5"/>
  <c r="H981" i="5"/>
  <c r="E1021" i="5"/>
  <c r="X1021" i="5" s="1"/>
  <c r="J1021" i="5"/>
  <c r="I1021" i="5"/>
  <c r="H1021" i="5"/>
  <c r="F1021" i="5"/>
  <c r="R1021" i="5"/>
  <c r="E1109" i="5"/>
  <c r="X1109" i="5" s="1"/>
  <c r="R1109" i="5"/>
  <c r="F1109" i="5"/>
  <c r="J1109" i="5"/>
  <c r="I1109" i="5"/>
  <c r="H1109" i="5"/>
  <c r="E1285" i="5"/>
  <c r="X1285" i="5" s="1"/>
  <c r="H1285" i="5"/>
  <c r="R1285" i="5"/>
  <c r="J1285" i="5"/>
  <c r="I1285" i="5"/>
  <c r="F1285" i="5"/>
  <c r="E1469" i="5"/>
  <c r="X1469" i="5" s="1"/>
  <c r="F1469" i="5"/>
  <c r="J1469" i="5"/>
  <c r="I1469" i="5"/>
  <c r="H1469" i="5"/>
  <c r="R1469" i="5"/>
  <c r="E1645" i="5"/>
  <c r="X1645" i="5" s="1"/>
  <c r="J1645" i="5"/>
  <c r="I1645" i="5"/>
  <c r="R1645" i="5"/>
  <c r="H1645" i="5"/>
  <c r="F1645" i="5"/>
  <c r="E1733" i="5"/>
  <c r="X1733" i="5" s="1"/>
  <c r="F1733" i="5"/>
  <c r="J1733" i="5"/>
  <c r="I1733" i="5"/>
  <c r="R1733" i="5"/>
  <c r="H1733" i="5"/>
  <c r="E1861" i="5"/>
  <c r="X1861" i="5" s="1"/>
  <c r="H1861" i="5"/>
  <c r="F1861" i="5"/>
  <c r="J1861" i="5"/>
  <c r="I1861" i="5"/>
  <c r="R1861" i="5"/>
  <c r="E1941" i="5"/>
  <c r="X1941" i="5" s="1"/>
  <c r="J1941" i="5"/>
  <c r="I1941" i="5"/>
  <c r="F1941" i="5"/>
  <c r="H1941" i="5"/>
  <c r="R1941" i="5"/>
  <c r="E2069" i="5"/>
  <c r="X2069" i="5" s="1"/>
  <c r="R2069" i="5"/>
  <c r="F2069" i="5"/>
  <c r="H2069" i="5"/>
  <c r="J2069" i="5"/>
  <c r="I2069" i="5"/>
  <c r="E2197" i="5"/>
  <c r="X2197" i="5" s="1"/>
  <c r="R2197" i="5"/>
  <c r="I2197" i="5"/>
  <c r="H2197" i="5"/>
  <c r="J2197" i="5"/>
  <c r="F2197" i="5"/>
  <c r="E2325" i="5"/>
  <c r="X2325" i="5" s="1"/>
  <c r="H2325" i="5"/>
  <c r="R2325" i="5"/>
  <c r="J2325" i="5"/>
  <c r="I2325" i="5"/>
  <c r="F2325" i="5"/>
  <c r="E2477" i="5"/>
  <c r="X2477" i="5" s="1"/>
  <c r="H2477" i="5"/>
  <c r="R2477" i="5"/>
  <c r="F2477" i="5"/>
  <c r="J2477" i="5"/>
  <c r="I2477" i="5"/>
  <c r="V247" i="5"/>
  <c r="AB247" i="5"/>
  <c r="AB349" i="5"/>
  <c r="V47" i="5"/>
  <c r="G47" i="5" s="1"/>
  <c r="V327" i="5"/>
  <c r="E445" i="5"/>
  <c r="X445" i="5" s="1"/>
  <c r="H445" i="5"/>
  <c r="F445" i="5"/>
  <c r="I445" i="5"/>
  <c r="R445" i="5"/>
  <c r="J445" i="5"/>
  <c r="E509" i="5"/>
  <c r="X509" i="5" s="1"/>
  <c r="F509" i="5"/>
  <c r="J509" i="5"/>
  <c r="R509" i="5"/>
  <c r="I509" i="5"/>
  <c r="H509" i="5"/>
  <c r="E621" i="5"/>
  <c r="X621" i="5" s="1"/>
  <c r="R621" i="5"/>
  <c r="J621" i="5"/>
  <c r="I621" i="5"/>
  <c r="H621" i="5"/>
  <c r="F621" i="5"/>
  <c r="E685" i="5"/>
  <c r="X685" i="5" s="1"/>
  <c r="J685" i="5"/>
  <c r="R685" i="5"/>
  <c r="H685" i="5"/>
  <c r="F685" i="5"/>
  <c r="I685" i="5"/>
  <c r="E749" i="5"/>
  <c r="X749" i="5" s="1"/>
  <c r="H749" i="5"/>
  <c r="I749" i="5"/>
  <c r="R749" i="5"/>
  <c r="J749" i="5"/>
  <c r="F749" i="5"/>
  <c r="E813" i="5"/>
  <c r="X813" i="5" s="1"/>
  <c r="H813" i="5"/>
  <c r="J813" i="5"/>
  <c r="F813" i="5"/>
  <c r="R813" i="5"/>
  <c r="I813" i="5"/>
  <c r="E877" i="5"/>
  <c r="X877" i="5" s="1"/>
  <c r="J877" i="5"/>
  <c r="I877" i="5"/>
  <c r="H877" i="5"/>
  <c r="F877" i="5"/>
  <c r="R877" i="5"/>
  <c r="E965" i="5"/>
  <c r="X965" i="5" s="1"/>
  <c r="F965" i="5"/>
  <c r="R965" i="5"/>
  <c r="J965" i="5"/>
  <c r="I965" i="5"/>
  <c r="H965" i="5"/>
  <c r="E1029" i="5"/>
  <c r="X1029" i="5" s="1"/>
  <c r="J1029" i="5"/>
  <c r="I1029" i="5"/>
  <c r="H1029" i="5"/>
  <c r="R1029" i="5"/>
  <c r="F1029" i="5"/>
  <c r="E1117" i="5"/>
  <c r="X1117" i="5" s="1"/>
  <c r="J1117" i="5"/>
  <c r="I1117" i="5"/>
  <c r="H1117" i="5"/>
  <c r="F1117" i="5"/>
  <c r="R1117" i="5"/>
  <c r="E1205" i="5"/>
  <c r="X1205" i="5" s="1"/>
  <c r="H1205" i="5"/>
  <c r="R1205" i="5"/>
  <c r="J1205" i="5"/>
  <c r="I1205" i="5"/>
  <c r="F1205" i="5"/>
  <c r="E1293" i="5"/>
  <c r="X1293" i="5" s="1"/>
  <c r="I1293" i="5"/>
  <c r="J1293" i="5"/>
  <c r="F1293" i="5"/>
  <c r="R1293" i="5"/>
  <c r="H1293" i="5"/>
  <c r="E1405" i="5"/>
  <c r="X1405" i="5" s="1"/>
  <c r="H1405" i="5"/>
  <c r="R1405" i="5"/>
  <c r="F1405" i="5"/>
  <c r="J1405" i="5"/>
  <c r="I1405" i="5"/>
  <c r="I1453" i="5"/>
  <c r="E1453" i="5"/>
  <c r="X1453" i="5" s="1"/>
  <c r="H1453" i="5"/>
  <c r="R1453" i="5"/>
  <c r="F1453" i="5"/>
  <c r="J1453" i="5"/>
  <c r="E1477" i="5"/>
  <c r="X1477" i="5" s="1"/>
  <c r="F1477" i="5"/>
  <c r="R1477" i="5"/>
  <c r="J1477" i="5"/>
  <c r="H1477" i="5"/>
  <c r="I1477" i="5"/>
  <c r="E1501" i="5"/>
  <c r="X1501" i="5" s="1"/>
  <c r="F1501" i="5"/>
  <c r="R1501" i="5"/>
  <c r="J1501" i="5"/>
  <c r="H1501" i="5"/>
  <c r="I1501" i="5"/>
  <c r="E1589" i="5"/>
  <c r="X1589" i="5" s="1"/>
  <c r="I1589" i="5"/>
  <c r="H1589" i="5"/>
  <c r="R1589" i="5"/>
  <c r="F1589" i="5"/>
  <c r="J1589" i="5"/>
  <c r="E1653" i="5"/>
  <c r="X1653" i="5" s="1"/>
  <c r="R1653" i="5"/>
  <c r="J1653" i="5"/>
  <c r="F1653" i="5"/>
  <c r="I1653" i="5"/>
  <c r="H1653" i="5"/>
  <c r="E1677" i="5"/>
  <c r="X1677" i="5" s="1"/>
  <c r="F1677" i="5"/>
  <c r="I1677" i="5"/>
  <c r="R1677" i="5"/>
  <c r="J1677" i="5"/>
  <c r="H1677" i="5"/>
  <c r="E1741" i="5"/>
  <c r="X1741" i="5" s="1"/>
  <c r="H1741" i="5"/>
  <c r="F1741" i="5"/>
  <c r="R1741" i="5"/>
  <c r="J1741" i="5"/>
  <c r="I1741" i="5"/>
  <c r="F1805" i="5"/>
  <c r="E1805" i="5"/>
  <c r="X1805" i="5" s="1"/>
  <c r="H1805" i="5"/>
  <c r="R1805" i="5"/>
  <c r="J1805" i="5"/>
  <c r="I1805" i="5"/>
  <c r="E1869" i="5"/>
  <c r="X1869" i="5" s="1"/>
  <c r="I1869" i="5"/>
  <c r="H1869" i="5"/>
  <c r="F1869" i="5"/>
  <c r="R1869" i="5"/>
  <c r="J1869" i="5"/>
  <c r="H1949" i="5"/>
  <c r="E1949" i="5"/>
  <c r="X1949" i="5" s="1"/>
  <c r="F1949" i="5"/>
  <c r="R1949" i="5"/>
  <c r="J1949" i="5"/>
  <c r="I1949" i="5"/>
  <c r="H2013" i="5"/>
  <c r="E2013" i="5"/>
  <c r="X2013" i="5" s="1"/>
  <c r="R2013" i="5"/>
  <c r="J2013" i="5"/>
  <c r="I2013" i="5"/>
  <c r="F2013" i="5"/>
  <c r="E2077" i="5"/>
  <c r="X2077" i="5" s="1"/>
  <c r="H2077" i="5"/>
  <c r="I2077" i="5"/>
  <c r="R2077" i="5"/>
  <c r="J2077" i="5"/>
  <c r="F2077" i="5"/>
  <c r="E2141" i="5"/>
  <c r="X2141" i="5" s="1"/>
  <c r="I2141" i="5"/>
  <c r="H2141" i="5"/>
  <c r="R2141" i="5"/>
  <c r="J2141" i="5"/>
  <c r="F2141" i="5"/>
  <c r="E2205" i="5"/>
  <c r="X2205" i="5" s="1"/>
  <c r="I2205" i="5"/>
  <c r="J2205" i="5"/>
  <c r="R2205" i="5"/>
  <c r="H2205" i="5"/>
  <c r="F2205" i="5"/>
  <c r="E2269" i="5"/>
  <c r="X2269" i="5" s="1"/>
  <c r="J2269" i="5"/>
  <c r="I2269" i="5"/>
  <c r="H2269" i="5"/>
  <c r="F2269" i="5"/>
  <c r="R2269" i="5"/>
  <c r="E2333" i="5"/>
  <c r="X2333" i="5" s="1"/>
  <c r="H2333" i="5"/>
  <c r="R2333" i="5"/>
  <c r="J2333" i="5"/>
  <c r="I2333" i="5"/>
  <c r="F2333" i="5"/>
  <c r="E2421" i="5"/>
  <c r="X2421" i="5" s="1"/>
  <c r="I2421" i="5"/>
  <c r="H2421" i="5"/>
  <c r="F2421" i="5"/>
  <c r="R2421" i="5"/>
  <c r="J2421" i="5"/>
  <c r="E2485" i="5"/>
  <c r="X2485" i="5" s="1"/>
  <c r="H2485" i="5"/>
  <c r="F2485" i="5"/>
  <c r="R2485" i="5"/>
  <c r="J2485" i="5"/>
  <c r="I2485" i="5"/>
  <c r="V335" i="5"/>
  <c r="AB335" i="5"/>
  <c r="V311" i="5"/>
  <c r="AB311" i="5"/>
  <c r="E357" i="5"/>
  <c r="X357" i="5" s="1"/>
  <c r="I357" i="5"/>
  <c r="F357" i="5"/>
  <c r="R357" i="5"/>
  <c r="H357" i="5"/>
  <c r="J357" i="5"/>
  <c r="E381" i="5"/>
  <c r="X381" i="5" s="1"/>
  <c r="J381" i="5"/>
  <c r="H381" i="5"/>
  <c r="R381" i="5"/>
  <c r="F381" i="5"/>
  <c r="I381" i="5"/>
  <c r="E405" i="5"/>
  <c r="X405" i="5" s="1"/>
  <c r="I405" i="5"/>
  <c r="R405" i="5"/>
  <c r="J405" i="5"/>
  <c r="H405" i="5"/>
  <c r="F405" i="5"/>
  <c r="E469" i="5"/>
  <c r="X469" i="5" s="1"/>
  <c r="J469" i="5"/>
  <c r="I469" i="5"/>
  <c r="R469" i="5"/>
  <c r="H469" i="5"/>
  <c r="F469" i="5"/>
  <c r="E533" i="5"/>
  <c r="X533" i="5" s="1"/>
  <c r="F533" i="5"/>
  <c r="R533" i="5"/>
  <c r="H533" i="5"/>
  <c r="J533" i="5"/>
  <c r="I533" i="5"/>
  <c r="E581" i="5"/>
  <c r="X581" i="5" s="1"/>
  <c r="R581" i="5"/>
  <c r="J581" i="5"/>
  <c r="I581" i="5"/>
  <c r="H581" i="5"/>
  <c r="F581" i="5"/>
  <c r="E645" i="5"/>
  <c r="X645" i="5" s="1"/>
  <c r="J645" i="5"/>
  <c r="I645" i="5"/>
  <c r="H645" i="5"/>
  <c r="F645" i="5"/>
  <c r="R645" i="5"/>
  <c r="E709" i="5"/>
  <c r="X709" i="5" s="1"/>
  <c r="H709" i="5"/>
  <c r="F709" i="5"/>
  <c r="J709" i="5"/>
  <c r="I709" i="5"/>
  <c r="R709" i="5"/>
  <c r="R773" i="5"/>
  <c r="E773" i="5"/>
  <c r="X773" i="5" s="1"/>
  <c r="H773" i="5"/>
  <c r="F773" i="5"/>
  <c r="J773" i="5"/>
  <c r="I773" i="5"/>
  <c r="E837" i="5"/>
  <c r="X837" i="5" s="1"/>
  <c r="F837" i="5"/>
  <c r="R837" i="5"/>
  <c r="I837" i="5"/>
  <c r="J837" i="5"/>
  <c r="H837" i="5"/>
  <c r="E901" i="5"/>
  <c r="X901" i="5" s="1"/>
  <c r="R901" i="5"/>
  <c r="J901" i="5"/>
  <c r="H901" i="5"/>
  <c r="I901" i="5"/>
  <c r="F901" i="5"/>
  <c r="E989" i="5"/>
  <c r="X989" i="5" s="1"/>
  <c r="J989" i="5"/>
  <c r="I989" i="5"/>
  <c r="H989" i="5"/>
  <c r="F989" i="5"/>
  <c r="R989" i="5"/>
  <c r="E1053" i="5"/>
  <c r="X1053" i="5" s="1"/>
  <c r="J1053" i="5"/>
  <c r="I1053" i="5"/>
  <c r="H1053" i="5"/>
  <c r="F1053" i="5"/>
  <c r="R1053" i="5"/>
  <c r="E1141" i="5"/>
  <c r="X1141" i="5" s="1"/>
  <c r="I1141" i="5"/>
  <c r="J1141" i="5"/>
  <c r="R1141" i="5"/>
  <c r="H1141" i="5"/>
  <c r="F1141" i="5"/>
  <c r="E1229" i="5"/>
  <c r="X1229" i="5" s="1"/>
  <c r="J1229" i="5"/>
  <c r="R1229" i="5"/>
  <c r="H1229" i="5"/>
  <c r="F1229" i="5"/>
  <c r="I1229" i="5"/>
  <c r="E1253" i="5"/>
  <c r="X1253" i="5" s="1"/>
  <c r="R1253" i="5"/>
  <c r="J1253" i="5"/>
  <c r="H1253" i="5"/>
  <c r="I1253" i="5"/>
  <c r="F1253" i="5"/>
  <c r="E1317" i="5"/>
  <c r="X1317" i="5" s="1"/>
  <c r="R1317" i="5"/>
  <c r="I1317" i="5"/>
  <c r="F1317" i="5"/>
  <c r="H1317" i="5"/>
  <c r="J1317" i="5"/>
  <c r="E1341" i="5"/>
  <c r="X1341" i="5" s="1"/>
  <c r="F1341" i="5"/>
  <c r="H1341" i="5"/>
  <c r="J1341" i="5"/>
  <c r="R1341" i="5"/>
  <c r="I1341" i="5"/>
  <c r="E1365" i="5"/>
  <c r="X1365" i="5" s="1"/>
  <c r="R1365" i="5"/>
  <c r="H1365" i="5"/>
  <c r="F1365" i="5"/>
  <c r="J1365" i="5"/>
  <c r="I1365" i="5"/>
  <c r="E1429" i="5"/>
  <c r="X1429" i="5" s="1"/>
  <c r="I1429" i="5"/>
  <c r="H1429" i="5"/>
  <c r="R1429" i="5"/>
  <c r="F1429" i="5"/>
  <c r="J1429" i="5"/>
  <c r="E1525" i="5"/>
  <c r="X1525" i="5" s="1"/>
  <c r="F1525" i="5"/>
  <c r="I1525" i="5"/>
  <c r="H1525" i="5"/>
  <c r="R1525" i="5"/>
  <c r="J1525" i="5"/>
  <c r="E1549" i="5"/>
  <c r="X1549" i="5" s="1"/>
  <c r="I1549" i="5"/>
  <c r="H1549" i="5"/>
  <c r="F1549" i="5"/>
  <c r="R1549" i="5"/>
  <c r="J1549" i="5"/>
  <c r="E1613" i="5"/>
  <c r="X1613" i="5" s="1"/>
  <c r="R1613" i="5"/>
  <c r="J1613" i="5"/>
  <c r="H1613" i="5"/>
  <c r="F1613" i="5"/>
  <c r="I1613" i="5"/>
  <c r="E1701" i="5"/>
  <c r="X1701" i="5" s="1"/>
  <c r="J1701" i="5"/>
  <c r="R1701" i="5"/>
  <c r="H1701" i="5"/>
  <c r="I1701" i="5"/>
  <c r="F1701" i="5"/>
  <c r="E1765" i="5"/>
  <c r="X1765" i="5" s="1"/>
  <c r="H1765" i="5"/>
  <c r="R1765" i="5"/>
  <c r="F1765" i="5"/>
  <c r="J1765" i="5"/>
  <c r="I1765" i="5"/>
  <c r="E1829" i="5"/>
  <c r="X1829" i="5" s="1"/>
  <c r="I1829" i="5"/>
  <c r="F1829" i="5"/>
  <c r="R1829" i="5"/>
  <c r="J1829" i="5"/>
  <c r="H1829" i="5"/>
  <c r="H1909" i="5"/>
  <c r="I1909" i="5"/>
  <c r="E1909" i="5"/>
  <c r="X1909" i="5" s="1"/>
  <c r="J1909" i="5"/>
  <c r="F1909" i="5"/>
  <c r="R1909" i="5"/>
  <c r="H1973" i="5"/>
  <c r="E1973" i="5"/>
  <c r="X1973" i="5" s="1"/>
  <c r="I1973" i="5"/>
  <c r="R1973" i="5"/>
  <c r="J1973" i="5"/>
  <c r="F1973" i="5"/>
  <c r="R2037" i="5"/>
  <c r="H2037" i="5"/>
  <c r="E2037" i="5"/>
  <c r="X2037" i="5" s="1"/>
  <c r="F2037" i="5"/>
  <c r="J2037" i="5"/>
  <c r="I2037" i="5"/>
  <c r="E2101" i="5"/>
  <c r="X2101" i="5" s="1"/>
  <c r="I2101" i="5"/>
  <c r="R2101" i="5"/>
  <c r="J2101" i="5"/>
  <c r="H2101" i="5"/>
  <c r="F2101" i="5"/>
  <c r="E2165" i="5"/>
  <c r="X2165" i="5" s="1"/>
  <c r="I2165" i="5"/>
  <c r="J2165" i="5"/>
  <c r="R2165" i="5"/>
  <c r="F2165" i="5"/>
  <c r="H2165" i="5"/>
  <c r="E2229" i="5"/>
  <c r="X2229" i="5" s="1"/>
  <c r="R2229" i="5"/>
  <c r="I2229" i="5"/>
  <c r="J2229" i="5"/>
  <c r="H2229" i="5"/>
  <c r="F2229" i="5"/>
  <c r="E2293" i="5"/>
  <c r="X2293" i="5" s="1"/>
  <c r="J2293" i="5"/>
  <c r="F2293" i="5"/>
  <c r="I2293" i="5"/>
  <c r="R2293" i="5"/>
  <c r="H2293" i="5"/>
  <c r="E2357" i="5"/>
  <c r="X2357" i="5" s="1"/>
  <c r="F2357" i="5"/>
  <c r="I2357" i="5"/>
  <c r="H2357" i="5"/>
  <c r="R2357" i="5"/>
  <c r="J2357" i="5"/>
  <c r="E2445" i="5"/>
  <c r="X2445" i="5" s="1"/>
  <c r="R2445" i="5"/>
  <c r="J2445" i="5"/>
  <c r="I2445" i="5"/>
  <c r="H2445" i="5"/>
  <c r="F2445" i="5"/>
  <c r="V135" i="5"/>
  <c r="G135" i="5" s="1"/>
  <c r="F69" i="6"/>
  <c r="C69" i="6" s="1"/>
  <c r="AB199" i="5"/>
  <c r="V55" i="5"/>
  <c r="AB55" i="5"/>
  <c r="E429" i="5"/>
  <c r="X429" i="5" s="1"/>
  <c r="J429" i="5"/>
  <c r="H429" i="5"/>
  <c r="F429" i="5"/>
  <c r="I429" i="5"/>
  <c r="R429" i="5"/>
  <c r="E493" i="5"/>
  <c r="X493" i="5" s="1"/>
  <c r="J493" i="5"/>
  <c r="I493" i="5"/>
  <c r="H493" i="5"/>
  <c r="F493" i="5"/>
  <c r="R493" i="5"/>
  <c r="E557" i="5"/>
  <c r="X557" i="5" s="1"/>
  <c r="H557" i="5"/>
  <c r="F557" i="5"/>
  <c r="R557" i="5"/>
  <c r="J557" i="5"/>
  <c r="I557" i="5"/>
  <c r="E605" i="5"/>
  <c r="X605" i="5" s="1"/>
  <c r="H605" i="5"/>
  <c r="F605" i="5"/>
  <c r="J605" i="5"/>
  <c r="I605" i="5"/>
  <c r="R605" i="5"/>
  <c r="E669" i="5"/>
  <c r="X669" i="5" s="1"/>
  <c r="R669" i="5"/>
  <c r="J669" i="5"/>
  <c r="I669" i="5"/>
  <c r="H669" i="5"/>
  <c r="F669" i="5"/>
  <c r="E733" i="5"/>
  <c r="X733" i="5" s="1"/>
  <c r="H733" i="5"/>
  <c r="R733" i="5"/>
  <c r="F733" i="5"/>
  <c r="J733" i="5"/>
  <c r="I733" i="5"/>
  <c r="E797" i="5"/>
  <c r="X797" i="5" s="1"/>
  <c r="R797" i="5"/>
  <c r="H797" i="5"/>
  <c r="F797" i="5"/>
  <c r="J797" i="5"/>
  <c r="I797" i="5"/>
  <c r="E861" i="5"/>
  <c r="X861" i="5" s="1"/>
  <c r="J861" i="5"/>
  <c r="I861" i="5"/>
  <c r="H861" i="5"/>
  <c r="F861" i="5"/>
  <c r="R861" i="5"/>
  <c r="E925" i="5"/>
  <c r="X925" i="5" s="1"/>
  <c r="I925" i="5"/>
  <c r="J925" i="5"/>
  <c r="H925" i="5"/>
  <c r="F925" i="5"/>
  <c r="R925" i="5"/>
  <c r="E949" i="5"/>
  <c r="X949" i="5" s="1"/>
  <c r="I949" i="5"/>
  <c r="R949" i="5"/>
  <c r="J949" i="5"/>
  <c r="H949" i="5"/>
  <c r="F949" i="5"/>
  <c r="R1013" i="5"/>
  <c r="E1013" i="5"/>
  <c r="X1013" i="5" s="1"/>
  <c r="J1013" i="5"/>
  <c r="I1013" i="5"/>
  <c r="H1013" i="5"/>
  <c r="F1013" i="5"/>
  <c r="E1077" i="5"/>
  <c r="X1077" i="5" s="1"/>
  <c r="R1077" i="5"/>
  <c r="F1077" i="5"/>
  <c r="J1077" i="5"/>
  <c r="I1077" i="5"/>
  <c r="H1077" i="5"/>
  <c r="E1101" i="5"/>
  <c r="X1101" i="5" s="1"/>
  <c r="J1101" i="5"/>
  <c r="I1101" i="5"/>
  <c r="H1101" i="5"/>
  <c r="F1101" i="5"/>
  <c r="R1101" i="5"/>
  <c r="E1125" i="5"/>
  <c r="X1125" i="5" s="1"/>
  <c r="R1125" i="5"/>
  <c r="J1125" i="5"/>
  <c r="I1125" i="5"/>
  <c r="H1125" i="5"/>
  <c r="F1125" i="5"/>
  <c r="H1165" i="5"/>
  <c r="F1165" i="5"/>
  <c r="E1165" i="5"/>
  <c r="X1165" i="5" s="1"/>
  <c r="R1165" i="5"/>
  <c r="I1165" i="5"/>
  <c r="J1165" i="5"/>
  <c r="E1189" i="5"/>
  <c r="X1189" i="5" s="1"/>
  <c r="H1189" i="5"/>
  <c r="F1189" i="5"/>
  <c r="R1189" i="5"/>
  <c r="J1189" i="5"/>
  <c r="I1189" i="5"/>
  <c r="E1277" i="5"/>
  <c r="X1277" i="5" s="1"/>
  <c r="F1277" i="5"/>
  <c r="J1277" i="5"/>
  <c r="I1277" i="5"/>
  <c r="R1277" i="5"/>
  <c r="H1277" i="5"/>
  <c r="E1389" i="5"/>
  <c r="X1389" i="5" s="1"/>
  <c r="I1389" i="5"/>
  <c r="H1389" i="5"/>
  <c r="F1389" i="5"/>
  <c r="R1389" i="5"/>
  <c r="J1389" i="5"/>
  <c r="E1461" i="5"/>
  <c r="X1461" i="5" s="1"/>
  <c r="F1461" i="5"/>
  <c r="R1461" i="5"/>
  <c r="J1461" i="5"/>
  <c r="H1461" i="5"/>
  <c r="I1461" i="5"/>
  <c r="E1485" i="5"/>
  <c r="X1485" i="5" s="1"/>
  <c r="R1485" i="5"/>
  <c r="J1485" i="5"/>
  <c r="H1485" i="5"/>
  <c r="I1485" i="5"/>
  <c r="F1485" i="5"/>
  <c r="E1573" i="5"/>
  <c r="X1573" i="5" s="1"/>
  <c r="I1573" i="5"/>
  <c r="R1573" i="5"/>
  <c r="J1573" i="5"/>
  <c r="H1573" i="5"/>
  <c r="F1573" i="5"/>
  <c r="I1637" i="5"/>
  <c r="F1637" i="5"/>
  <c r="J1637" i="5"/>
  <c r="E1637" i="5"/>
  <c r="X1637" i="5" s="1"/>
  <c r="R1637" i="5"/>
  <c r="H1637" i="5"/>
  <c r="E1725" i="5"/>
  <c r="X1725" i="5" s="1"/>
  <c r="R1725" i="5"/>
  <c r="I1725" i="5"/>
  <c r="H1725" i="5"/>
  <c r="J1725" i="5"/>
  <c r="F1725" i="5"/>
  <c r="F1789" i="5"/>
  <c r="E1789" i="5"/>
  <c r="X1789" i="5" s="1"/>
  <c r="J1789" i="5"/>
  <c r="I1789" i="5"/>
  <c r="H1789" i="5"/>
  <c r="R1789" i="5"/>
  <c r="E1853" i="5"/>
  <c r="X1853" i="5" s="1"/>
  <c r="I1853" i="5"/>
  <c r="H1853" i="5"/>
  <c r="F1853" i="5"/>
  <c r="R1853" i="5"/>
  <c r="J1853" i="5"/>
  <c r="E1933" i="5"/>
  <c r="X1933" i="5" s="1"/>
  <c r="I1933" i="5"/>
  <c r="F1933" i="5"/>
  <c r="R1933" i="5"/>
  <c r="H1933" i="5"/>
  <c r="J1933" i="5"/>
  <c r="J1997" i="5"/>
  <c r="F1997" i="5"/>
  <c r="I1997" i="5"/>
  <c r="E1997" i="5"/>
  <c r="X1997" i="5" s="1"/>
  <c r="H1997" i="5"/>
  <c r="R1997" i="5"/>
  <c r="E2061" i="5"/>
  <c r="X2061" i="5" s="1"/>
  <c r="I2061" i="5"/>
  <c r="J2061" i="5"/>
  <c r="R2061" i="5"/>
  <c r="H2061" i="5"/>
  <c r="F2061" i="5"/>
  <c r="E2125" i="5"/>
  <c r="X2125" i="5" s="1"/>
  <c r="F2125" i="5"/>
  <c r="H2125" i="5"/>
  <c r="R2125" i="5"/>
  <c r="J2125" i="5"/>
  <c r="I2125" i="5"/>
  <c r="E2189" i="5"/>
  <c r="X2189" i="5" s="1"/>
  <c r="F2189" i="5"/>
  <c r="I2189" i="5"/>
  <c r="J2189" i="5"/>
  <c r="R2189" i="5"/>
  <c r="H2189" i="5"/>
  <c r="E2253" i="5"/>
  <c r="X2253" i="5" s="1"/>
  <c r="F2253" i="5"/>
  <c r="I2253" i="5"/>
  <c r="R2253" i="5"/>
  <c r="J2253" i="5"/>
  <c r="H2253" i="5"/>
  <c r="E2317" i="5"/>
  <c r="X2317" i="5" s="1"/>
  <c r="R2317" i="5"/>
  <c r="H2317" i="5"/>
  <c r="I2317" i="5"/>
  <c r="F2317" i="5"/>
  <c r="J2317" i="5"/>
  <c r="E2381" i="5"/>
  <c r="X2381" i="5" s="1"/>
  <c r="H2381" i="5"/>
  <c r="J2381" i="5"/>
  <c r="F2381" i="5"/>
  <c r="R2381" i="5"/>
  <c r="I2381" i="5"/>
  <c r="E2405" i="5"/>
  <c r="X2405" i="5" s="1"/>
  <c r="I2405" i="5"/>
  <c r="F2405" i="5"/>
  <c r="H2405" i="5"/>
  <c r="R2405" i="5"/>
  <c r="J2405" i="5"/>
  <c r="E2469" i="5"/>
  <c r="X2469" i="5" s="1"/>
  <c r="F2469" i="5"/>
  <c r="H2469" i="5"/>
  <c r="J2469" i="5"/>
  <c r="R2469" i="5"/>
  <c r="I2469" i="5"/>
  <c r="E2493" i="5"/>
  <c r="R2493" i="5"/>
  <c r="J2493" i="5"/>
  <c r="I2493" i="5"/>
  <c r="H2493" i="5"/>
  <c r="F2493" i="5"/>
  <c r="H2413" i="5"/>
  <c r="I2413" i="5"/>
  <c r="F2413" i="5"/>
  <c r="R2413" i="5"/>
  <c r="E2413" i="5"/>
  <c r="X2413" i="5" s="1"/>
  <c r="J2413" i="5"/>
  <c r="V71" i="5"/>
  <c r="AB71" i="5"/>
  <c r="AB333" i="5"/>
  <c r="AB47" i="5"/>
  <c r="G437" i="5"/>
  <c r="E453" i="5"/>
  <c r="X453" i="5" s="1"/>
  <c r="F453" i="5"/>
  <c r="I453" i="5"/>
  <c r="R453" i="5"/>
  <c r="J453" i="5"/>
  <c r="H453" i="5"/>
  <c r="G501" i="5"/>
  <c r="E517" i="5"/>
  <c r="X517" i="5" s="1"/>
  <c r="F517" i="5"/>
  <c r="R517" i="5"/>
  <c r="H517" i="5"/>
  <c r="J517" i="5"/>
  <c r="I517" i="5"/>
  <c r="G613" i="5"/>
  <c r="E629" i="5"/>
  <c r="X629" i="5" s="1"/>
  <c r="I629" i="5"/>
  <c r="H629" i="5"/>
  <c r="F629" i="5"/>
  <c r="R629" i="5"/>
  <c r="J629" i="5"/>
  <c r="E693" i="5"/>
  <c r="X693" i="5" s="1"/>
  <c r="J693" i="5"/>
  <c r="H693" i="5"/>
  <c r="I693" i="5"/>
  <c r="R693" i="5"/>
  <c r="F693" i="5"/>
  <c r="G741" i="5"/>
  <c r="E757" i="5"/>
  <c r="X757" i="5" s="1"/>
  <c r="H757" i="5"/>
  <c r="F757" i="5"/>
  <c r="I757" i="5"/>
  <c r="J757" i="5"/>
  <c r="R757" i="5"/>
  <c r="E821" i="5"/>
  <c r="X821" i="5" s="1"/>
  <c r="F821" i="5"/>
  <c r="H821" i="5"/>
  <c r="R821" i="5"/>
  <c r="J821" i="5"/>
  <c r="I821" i="5"/>
  <c r="G869" i="5"/>
  <c r="E885" i="5"/>
  <c r="X885" i="5" s="1"/>
  <c r="R885" i="5"/>
  <c r="F885" i="5"/>
  <c r="J885" i="5"/>
  <c r="I885" i="5"/>
  <c r="H885" i="5"/>
  <c r="E973" i="5"/>
  <c r="X973" i="5" s="1"/>
  <c r="R973" i="5"/>
  <c r="F973" i="5"/>
  <c r="J973" i="5"/>
  <c r="I973" i="5"/>
  <c r="H973" i="5"/>
  <c r="E1037" i="5"/>
  <c r="X1037" i="5" s="1"/>
  <c r="J1037" i="5"/>
  <c r="I1037" i="5"/>
  <c r="H1037" i="5"/>
  <c r="F1037" i="5"/>
  <c r="R1037" i="5"/>
  <c r="G1125" i="5"/>
  <c r="E1197" i="5"/>
  <c r="X1197" i="5" s="1"/>
  <c r="H1197" i="5"/>
  <c r="F1197" i="5"/>
  <c r="J1197" i="5"/>
  <c r="R1197" i="5"/>
  <c r="I1197" i="5"/>
  <c r="E1213" i="5"/>
  <c r="X1213" i="5" s="1"/>
  <c r="R1213" i="5"/>
  <c r="I1213" i="5"/>
  <c r="F1213" i="5"/>
  <c r="J1213" i="5"/>
  <c r="H1213" i="5"/>
  <c r="E1301" i="5"/>
  <c r="X1301" i="5" s="1"/>
  <c r="F1301" i="5"/>
  <c r="J1301" i="5"/>
  <c r="I1301" i="5"/>
  <c r="H1301" i="5"/>
  <c r="R1301" i="5"/>
  <c r="E1413" i="5"/>
  <c r="X1413" i="5" s="1"/>
  <c r="H1413" i="5"/>
  <c r="R1413" i="5"/>
  <c r="J1413" i="5"/>
  <c r="I1413" i="5"/>
  <c r="F1413" i="5"/>
  <c r="G1469" i="5"/>
  <c r="G1493" i="5"/>
  <c r="E1509" i="5"/>
  <c r="X1509" i="5" s="1"/>
  <c r="I1509" i="5"/>
  <c r="R1509" i="5"/>
  <c r="J1509" i="5"/>
  <c r="H1509" i="5"/>
  <c r="F1509" i="5"/>
  <c r="E1533" i="5"/>
  <c r="X1533" i="5" s="1"/>
  <c r="R1533" i="5"/>
  <c r="J1533" i="5"/>
  <c r="H1533" i="5"/>
  <c r="I1533" i="5"/>
  <c r="F1533" i="5"/>
  <c r="E1597" i="5"/>
  <c r="X1597" i="5" s="1"/>
  <c r="I1597" i="5"/>
  <c r="H1597" i="5"/>
  <c r="R1597" i="5"/>
  <c r="F1597" i="5"/>
  <c r="J1597" i="5"/>
  <c r="H1661" i="5"/>
  <c r="I1661" i="5"/>
  <c r="F1661" i="5"/>
  <c r="E1661" i="5"/>
  <c r="X1661" i="5" s="1"/>
  <c r="J1661" i="5"/>
  <c r="R1661" i="5"/>
  <c r="F1685" i="5"/>
  <c r="H1685" i="5"/>
  <c r="E1685" i="5"/>
  <c r="X1685" i="5" s="1"/>
  <c r="I1685" i="5"/>
  <c r="R1685" i="5"/>
  <c r="J1685" i="5"/>
  <c r="E1749" i="5"/>
  <c r="X1749" i="5" s="1"/>
  <c r="R1749" i="5"/>
  <c r="F1749" i="5"/>
  <c r="I1749" i="5"/>
  <c r="H1749" i="5"/>
  <c r="J1749" i="5"/>
  <c r="E1813" i="5"/>
  <c r="X1813" i="5" s="1"/>
  <c r="F1813" i="5"/>
  <c r="H1813" i="5"/>
  <c r="R1813" i="5"/>
  <c r="J1813" i="5"/>
  <c r="I1813" i="5"/>
  <c r="I1877" i="5"/>
  <c r="J1877" i="5"/>
  <c r="E1877" i="5"/>
  <c r="X1877" i="5" s="1"/>
  <c r="H1877" i="5"/>
  <c r="R1877" i="5"/>
  <c r="F1877" i="5"/>
  <c r="H1893" i="5"/>
  <c r="E1893" i="5"/>
  <c r="X1893" i="5" s="1"/>
  <c r="F1893" i="5"/>
  <c r="J1893" i="5"/>
  <c r="R1893" i="5"/>
  <c r="I1893" i="5"/>
  <c r="R1957" i="5"/>
  <c r="E1957" i="5"/>
  <c r="X1957" i="5" s="1"/>
  <c r="J1957" i="5"/>
  <c r="H1957" i="5"/>
  <c r="F1957" i="5"/>
  <c r="I1957" i="5"/>
  <c r="R2021" i="5"/>
  <c r="F2021" i="5"/>
  <c r="E2021" i="5"/>
  <c r="X2021" i="5" s="1"/>
  <c r="H2021" i="5"/>
  <c r="J2021" i="5"/>
  <c r="I2021" i="5"/>
  <c r="E2085" i="5"/>
  <c r="X2085" i="5" s="1"/>
  <c r="H2085" i="5"/>
  <c r="F2085" i="5"/>
  <c r="J2085" i="5"/>
  <c r="I2085" i="5"/>
  <c r="R2085" i="5"/>
  <c r="E2149" i="5"/>
  <c r="X2149" i="5" s="1"/>
  <c r="R2149" i="5"/>
  <c r="J2149" i="5"/>
  <c r="I2149" i="5"/>
  <c r="H2149" i="5"/>
  <c r="F2149" i="5"/>
  <c r="E2213" i="5"/>
  <c r="X2213" i="5" s="1"/>
  <c r="F2213" i="5"/>
  <c r="R2213" i="5"/>
  <c r="J2213" i="5"/>
  <c r="H2213" i="5"/>
  <c r="I2213" i="5"/>
  <c r="I2277" i="5"/>
  <c r="F2277" i="5"/>
  <c r="E2277" i="5"/>
  <c r="X2277" i="5" s="1"/>
  <c r="H2277" i="5"/>
  <c r="R2277" i="5"/>
  <c r="J2277" i="5"/>
  <c r="G2325" i="5"/>
  <c r="E2341" i="5"/>
  <c r="X2341" i="5" s="1"/>
  <c r="R2341" i="5"/>
  <c r="J2341" i="5"/>
  <c r="I2341" i="5"/>
  <c r="F2341" i="5"/>
  <c r="H2341" i="5"/>
  <c r="G2413" i="5"/>
  <c r="E2429" i="5"/>
  <c r="X2429" i="5" s="1"/>
  <c r="F2429" i="5"/>
  <c r="J2429" i="5"/>
  <c r="I2429" i="5"/>
  <c r="H2429" i="5"/>
  <c r="R2429" i="5"/>
  <c r="V183" i="5"/>
  <c r="AB183" i="5"/>
  <c r="AB325" i="5"/>
  <c r="V341" i="5"/>
  <c r="E365" i="5"/>
  <c r="X365" i="5" s="1"/>
  <c r="H365" i="5"/>
  <c r="I365" i="5"/>
  <c r="F365" i="5"/>
  <c r="R365" i="5"/>
  <c r="J365" i="5"/>
  <c r="E389" i="5"/>
  <c r="X389" i="5" s="1"/>
  <c r="I389" i="5"/>
  <c r="R389" i="5"/>
  <c r="J389" i="5"/>
  <c r="F389" i="5"/>
  <c r="H389" i="5"/>
  <c r="E413" i="5"/>
  <c r="X413" i="5" s="1"/>
  <c r="I413" i="5"/>
  <c r="R413" i="5"/>
  <c r="J413" i="5"/>
  <c r="F413" i="5"/>
  <c r="H413" i="5"/>
  <c r="E461" i="5"/>
  <c r="X461" i="5" s="1"/>
  <c r="F461" i="5"/>
  <c r="R461" i="5"/>
  <c r="J461" i="5"/>
  <c r="H461" i="5"/>
  <c r="I461" i="5"/>
  <c r="E477" i="5"/>
  <c r="X477" i="5" s="1"/>
  <c r="F477" i="5"/>
  <c r="R477" i="5"/>
  <c r="J477" i="5"/>
  <c r="I477" i="5"/>
  <c r="H477" i="5"/>
  <c r="E541" i="5"/>
  <c r="X541" i="5" s="1"/>
  <c r="H541" i="5"/>
  <c r="F541" i="5"/>
  <c r="R541" i="5"/>
  <c r="J541" i="5"/>
  <c r="I541" i="5"/>
  <c r="G565" i="5"/>
  <c r="E589" i="5"/>
  <c r="X589" i="5" s="1"/>
  <c r="F589" i="5"/>
  <c r="R589" i="5"/>
  <c r="J589" i="5"/>
  <c r="I589" i="5"/>
  <c r="H589" i="5"/>
  <c r="E653" i="5"/>
  <c r="X653" i="5" s="1"/>
  <c r="I653" i="5"/>
  <c r="H653" i="5"/>
  <c r="F653" i="5"/>
  <c r="R653" i="5"/>
  <c r="J653" i="5"/>
  <c r="G677" i="5"/>
  <c r="E717" i="5"/>
  <c r="X717" i="5" s="1"/>
  <c r="J717" i="5"/>
  <c r="H717" i="5"/>
  <c r="F717" i="5"/>
  <c r="I717" i="5"/>
  <c r="R717" i="5"/>
  <c r="E781" i="5"/>
  <c r="X781" i="5" s="1"/>
  <c r="R781" i="5"/>
  <c r="J781" i="5"/>
  <c r="I781" i="5"/>
  <c r="H781" i="5"/>
  <c r="F781" i="5"/>
  <c r="G805" i="5"/>
  <c r="E845" i="5"/>
  <c r="X845" i="5" s="1"/>
  <c r="F845" i="5"/>
  <c r="R845" i="5"/>
  <c r="I845" i="5"/>
  <c r="J845" i="5"/>
  <c r="H845" i="5"/>
  <c r="E909" i="5"/>
  <c r="X909" i="5" s="1"/>
  <c r="R909" i="5"/>
  <c r="I909" i="5"/>
  <c r="J909" i="5"/>
  <c r="H909" i="5"/>
  <c r="F909" i="5"/>
  <c r="E933" i="5"/>
  <c r="X933" i="5" s="1"/>
  <c r="R933" i="5"/>
  <c r="J933" i="5"/>
  <c r="F933" i="5"/>
  <c r="H933" i="5"/>
  <c r="I933" i="5"/>
  <c r="G957" i="5"/>
  <c r="E997" i="5"/>
  <c r="X997" i="5" s="1"/>
  <c r="R997" i="5"/>
  <c r="F997" i="5"/>
  <c r="J997" i="5"/>
  <c r="I997" i="5"/>
  <c r="H997" i="5"/>
  <c r="G1021" i="5"/>
  <c r="E1061" i="5"/>
  <c r="X1061" i="5" s="1"/>
  <c r="R1061" i="5"/>
  <c r="J1061" i="5"/>
  <c r="I1061" i="5"/>
  <c r="F1061" i="5"/>
  <c r="H1061" i="5"/>
  <c r="G1085" i="5"/>
  <c r="G1109" i="5"/>
  <c r="E1149" i="5"/>
  <c r="X1149" i="5" s="1"/>
  <c r="I1149" i="5"/>
  <c r="H1149" i="5"/>
  <c r="R1149" i="5"/>
  <c r="J1149" i="5"/>
  <c r="F1149" i="5"/>
  <c r="G1173" i="5"/>
  <c r="E1237" i="5"/>
  <c r="X1237" i="5" s="1"/>
  <c r="F1237" i="5"/>
  <c r="R1237" i="5"/>
  <c r="I1237" i="5"/>
  <c r="H1237" i="5"/>
  <c r="J1237" i="5"/>
  <c r="E1261" i="5"/>
  <c r="X1261" i="5" s="1"/>
  <c r="J1261" i="5"/>
  <c r="F1261" i="5"/>
  <c r="R1261" i="5"/>
  <c r="I1261" i="5"/>
  <c r="H1261" i="5"/>
  <c r="G1285" i="5"/>
  <c r="E1325" i="5"/>
  <c r="X1325" i="5" s="1"/>
  <c r="R1325" i="5"/>
  <c r="I1325" i="5"/>
  <c r="H1325" i="5"/>
  <c r="J1325" i="5"/>
  <c r="F1325" i="5"/>
  <c r="E1349" i="5"/>
  <c r="X1349" i="5" s="1"/>
  <c r="J1349" i="5"/>
  <c r="H1349" i="5"/>
  <c r="F1349" i="5"/>
  <c r="R1349" i="5"/>
  <c r="I1349" i="5"/>
  <c r="E1373" i="5"/>
  <c r="X1373" i="5" s="1"/>
  <c r="F1373" i="5"/>
  <c r="R1373" i="5"/>
  <c r="J1373" i="5"/>
  <c r="I1373" i="5"/>
  <c r="H1373" i="5"/>
  <c r="G1397" i="5"/>
  <c r="E1437" i="5"/>
  <c r="X1437" i="5" s="1"/>
  <c r="J1437" i="5"/>
  <c r="I1437" i="5"/>
  <c r="H1437" i="5"/>
  <c r="F1437" i="5"/>
  <c r="R1437" i="5"/>
  <c r="E1557" i="5"/>
  <c r="X1557" i="5" s="1"/>
  <c r="I1557" i="5"/>
  <c r="H1557" i="5"/>
  <c r="R1557" i="5"/>
  <c r="F1557" i="5"/>
  <c r="J1557" i="5"/>
  <c r="G1581" i="5"/>
  <c r="E1621" i="5"/>
  <c r="X1621" i="5" s="1"/>
  <c r="I1621" i="5"/>
  <c r="F1621" i="5"/>
  <c r="R1621" i="5"/>
  <c r="J1621" i="5"/>
  <c r="H1621" i="5"/>
  <c r="G1645" i="5"/>
  <c r="H1709" i="5"/>
  <c r="I1709" i="5"/>
  <c r="J1709" i="5"/>
  <c r="E1709" i="5"/>
  <c r="X1709" i="5" s="1"/>
  <c r="F1709" i="5"/>
  <c r="R1709" i="5"/>
  <c r="G1733" i="5"/>
  <c r="I1773" i="5"/>
  <c r="H1773" i="5"/>
  <c r="F1773" i="5"/>
  <c r="E1773" i="5"/>
  <c r="X1773" i="5" s="1"/>
  <c r="R1773" i="5"/>
  <c r="J1773" i="5"/>
  <c r="G1797" i="5"/>
  <c r="E1837" i="5"/>
  <c r="X1837" i="5" s="1"/>
  <c r="F1837" i="5"/>
  <c r="R1837" i="5"/>
  <c r="J1837" i="5"/>
  <c r="H1837" i="5"/>
  <c r="I1837" i="5"/>
  <c r="G1861" i="5"/>
  <c r="F1917" i="5"/>
  <c r="E1917" i="5"/>
  <c r="X1917" i="5" s="1"/>
  <c r="J1917" i="5"/>
  <c r="I1917" i="5"/>
  <c r="R1917" i="5"/>
  <c r="H1917" i="5"/>
  <c r="G1941" i="5"/>
  <c r="R1981" i="5"/>
  <c r="F1981" i="5"/>
  <c r="E1981" i="5"/>
  <c r="X1981" i="5" s="1"/>
  <c r="I1981" i="5"/>
  <c r="H1981" i="5"/>
  <c r="J1981" i="5"/>
  <c r="G2005" i="5"/>
  <c r="J2045" i="5"/>
  <c r="E2045" i="5"/>
  <c r="X2045" i="5" s="1"/>
  <c r="F2045" i="5"/>
  <c r="I2045" i="5"/>
  <c r="R2045" i="5"/>
  <c r="H2045" i="5"/>
  <c r="G2069" i="5"/>
  <c r="I2109" i="5"/>
  <c r="E2109" i="5"/>
  <c r="X2109" i="5" s="1"/>
  <c r="H2109" i="5"/>
  <c r="F2109" i="5"/>
  <c r="R2109" i="5"/>
  <c r="J2109" i="5"/>
  <c r="G2133" i="5"/>
  <c r="E2173" i="5"/>
  <c r="X2173" i="5" s="1"/>
  <c r="R2173" i="5"/>
  <c r="F2173" i="5"/>
  <c r="H2173" i="5"/>
  <c r="I2173" i="5"/>
  <c r="J2173" i="5"/>
  <c r="G2197" i="5"/>
  <c r="E2237" i="5"/>
  <c r="X2237" i="5" s="1"/>
  <c r="R2237" i="5"/>
  <c r="H2237" i="5"/>
  <c r="I2237" i="5"/>
  <c r="J2237" i="5"/>
  <c r="F2237" i="5"/>
  <c r="G2261" i="5"/>
  <c r="E2301" i="5"/>
  <c r="X2301" i="5" s="1"/>
  <c r="I2301" i="5"/>
  <c r="F2301" i="5"/>
  <c r="R2301" i="5"/>
  <c r="J2301" i="5"/>
  <c r="H2301" i="5"/>
  <c r="R2365" i="5"/>
  <c r="E2365" i="5"/>
  <c r="X2365" i="5" s="1"/>
  <c r="I2365" i="5"/>
  <c r="H2365" i="5"/>
  <c r="F2365" i="5"/>
  <c r="J2365" i="5"/>
  <c r="G2389" i="5"/>
  <c r="R2453" i="5"/>
  <c r="J2453" i="5"/>
  <c r="E2453" i="5"/>
  <c r="X2453" i="5" s="1"/>
  <c r="I2453" i="5"/>
  <c r="H2453" i="5"/>
  <c r="F2453" i="5"/>
  <c r="G2477" i="5"/>
  <c r="E2501" i="5"/>
  <c r="F2501" i="5"/>
  <c r="R2501" i="5"/>
  <c r="J2501" i="5"/>
  <c r="I2501" i="5"/>
  <c r="H2501" i="5"/>
  <c r="V191" i="5"/>
  <c r="AB191" i="5"/>
  <c r="V18" i="5"/>
  <c r="G18" i="5" s="1"/>
  <c r="V82" i="5"/>
  <c r="G82" i="5" s="1"/>
  <c r="V143" i="5"/>
  <c r="AB143" i="5"/>
  <c r="V20" i="5"/>
  <c r="G20" i="5" s="1"/>
  <c r="V84" i="5"/>
  <c r="G84" i="5" s="1"/>
  <c r="V148" i="5"/>
  <c r="G148" i="5" s="1"/>
  <c r="V320" i="5"/>
  <c r="AB320" i="5"/>
  <c r="V45" i="5"/>
  <c r="G45" i="5" s="1"/>
  <c r="V109" i="5"/>
  <c r="G109" i="5" s="1"/>
  <c r="V95" i="5"/>
  <c r="AB95" i="5"/>
  <c r="V14" i="5"/>
  <c r="G14" i="5" s="1"/>
  <c r="V103" i="5"/>
  <c r="AB103" i="5"/>
  <c r="V310" i="5"/>
  <c r="AB310" i="5"/>
  <c r="V246" i="5"/>
  <c r="AB246" i="5"/>
  <c r="AB118" i="5"/>
  <c r="AB54" i="5"/>
  <c r="V309" i="5"/>
  <c r="AB309" i="5"/>
  <c r="V245" i="5"/>
  <c r="AB245" i="5"/>
  <c r="AB117" i="5"/>
  <c r="AB53" i="5"/>
  <c r="V308" i="5"/>
  <c r="AB308" i="5"/>
  <c r="V244" i="5"/>
  <c r="AB244" i="5"/>
  <c r="V180" i="5"/>
  <c r="AB180" i="5"/>
  <c r="AB116" i="5"/>
  <c r="AB52" i="5"/>
  <c r="AB307" i="5"/>
  <c r="AB243" i="5"/>
  <c r="V179" i="5"/>
  <c r="AB179" i="5"/>
  <c r="V115" i="5"/>
  <c r="AB115" i="5"/>
  <c r="V51" i="5"/>
  <c r="AB51" i="5"/>
  <c r="V306" i="5"/>
  <c r="AB306" i="5"/>
  <c r="V242" i="5"/>
  <c r="AB242" i="5"/>
  <c r="AB114" i="5"/>
  <c r="AB50" i="5"/>
  <c r="V305" i="5"/>
  <c r="AB305" i="5"/>
  <c r="V241" i="5"/>
  <c r="AB241" i="5"/>
  <c r="V177" i="5"/>
  <c r="AB177" i="5"/>
  <c r="V113" i="5"/>
  <c r="AB113" i="5"/>
  <c r="V49" i="5"/>
  <c r="AB49" i="5"/>
  <c r="V304" i="5"/>
  <c r="AB304" i="5"/>
  <c r="V240" i="5"/>
  <c r="AB240" i="5"/>
  <c r="V112" i="5"/>
  <c r="AB112" i="5"/>
  <c r="V48" i="5"/>
  <c r="AB48" i="5"/>
  <c r="V239" i="5"/>
  <c r="AB239" i="5"/>
  <c r="V255" i="5"/>
  <c r="AB255" i="5"/>
  <c r="V26" i="5"/>
  <c r="G26" i="5" s="1"/>
  <c r="V90" i="5"/>
  <c r="V207" i="5"/>
  <c r="AB207" i="5"/>
  <c r="V28" i="5"/>
  <c r="G28" i="5" s="1"/>
  <c r="V92" i="5"/>
  <c r="G92" i="5" s="1"/>
  <c r="V156" i="5"/>
  <c r="G156" i="5" s="1"/>
  <c r="V329" i="5"/>
  <c r="AB329" i="5"/>
  <c r="V53" i="5"/>
  <c r="G53" i="5" s="1"/>
  <c r="V117" i="5"/>
  <c r="G117" i="5" s="1"/>
  <c r="V159" i="5"/>
  <c r="AB159" i="5"/>
  <c r="V22" i="5"/>
  <c r="G22" i="5" s="1"/>
  <c r="V86" i="5"/>
  <c r="G86" i="5" s="1"/>
  <c r="V167" i="5"/>
  <c r="AB167" i="5"/>
  <c r="V302" i="5"/>
  <c r="AB302" i="5"/>
  <c r="V238" i="5"/>
  <c r="AB238" i="5"/>
  <c r="V174" i="5"/>
  <c r="AB174" i="5"/>
  <c r="AB110" i="5"/>
  <c r="AB46" i="5"/>
  <c r="V301" i="5"/>
  <c r="AB301" i="5"/>
  <c r="V237" i="5"/>
  <c r="AB237" i="5"/>
  <c r="AB109" i="5"/>
  <c r="AB45" i="5"/>
  <c r="V300" i="5"/>
  <c r="AB300" i="5"/>
  <c r="V236" i="5"/>
  <c r="AB236" i="5"/>
  <c r="V172" i="5"/>
  <c r="AB172" i="5"/>
  <c r="AB108" i="5"/>
  <c r="AB44" i="5"/>
  <c r="AB299" i="5"/>
  <c r="AB235" i="5"/>
  <c r="V171" i="5"/>
  <c r="AB171" i="5"/>
  <c r="V107" i="5"/>
  <c r="AB107" i="5"/>
  <c r="V43" i="5"/>
  <c r="AB43" i="5"/>
  <c r="V298" i="5"/>
  <c r="AB298" i="5"/>
  <c r="V234" i="5"/>
  <c r="AB234" i="5"/>
  <c r="V170" i="5"/>
  <c r="AB170" i="5"/>
  <c r="AB106" i="5"/>
  <c r="AB42" i="5"/>
  <c r="V297" i="5"/>
  <c r="AB297" i="5"/>
  <c r="V233" i="5"/>
  <c r="AB233" i="5"/>
  <c r="V169" i="5"/>
  <c r="AB169" i="5"/>
  <c r="V105" i="5"/>
  <c r="AB105" i="5"/>
  <c r="V41" i="5"/>
  <c r="AB41" i="5"/>
  <c r="V296" i="5"/>
  <c r="AB296" i="5"/>
  <c r="V232" i="5"/>
  <c r="AB232" i="5"/>
  <c r="V168" i="5"/>
  <c r="AB168" i="5"/>
  <c r="V104" i="5"/>
  <c r="AB104" i="5"/>
  <c r="V40" i="5"/>
  <c r="AB40" i="5"/>
  <c r="V303" i="5"/>
  <c r="AB303" i="5"/>
  <c r="V235" i="5"/>
  <c r="V299" i="5"/>
  <c r="V317" i="5"/>
  <c r="AB317" i="5"/>
  <c r="V34" i="5"/>
  <c r="G34" i="5" s="1"/>
  <c r="V98" i="5"/>
  <c r="G98" i="5" s="1"/>
  <c r="V271" i="5"/>
  <c r="AB271" i="5"/>
  <c r="V36" i="5"/>
  <c r="G36" i="5" s="1"/>
  <c r="V100" i="5"/>
  <c r="G100" i="5" s="1"/>
  <c r="V164" i="5"/>
  <c r="G164" i="5" s="1"/>
  <c r="V337" i="5"/>
  <c r="AB337" i="5"/>
  <c r="V61" i="5"/>
  <c r="G61" i="5" s="1"/>
  <c r="V125" i="5"/>
  <c r="G125" i="5" s="1"/>
  <c r="V223" i="5"/>
  <c r="AB223" i="5"/>
  <c r="V30" i="5"/>
  <c r="G30" i="5" s="1"/>
  <c r="V94" i="5"/>
  <c r="G94" i="5" s="1"/>
  <c r="V231" i="5"/>
  <c r="AB231" i="5"/>
  <c r="V294" i="5"/>
  <c r="AB294" i="5"/>
  <c r="V230" i="5"/>
  <c r="AB230" i="5"/>
  <c r="V166" i="5"/>
  <c r="AB166" i="5"/>
  <c r="AB102" i="5"/>
  <c r="AB38" i="5"/>
  <c r="V293" i="5"/>
  <c r="AB293" i="5"/>
  <c r="V229" i="5"/>
  <c r="AB229" i="5"/>
  <c r="V165" i="5"/>
  <c r="AB165" i="5"/>
  <c r="AB101" i="5"/>
  <c r="AB37" i="5"/>
  <c r="V292" i="5"/>
  <c r="AB292" i="5"/>
  <c r="V228" i="5"/>
  <c r="AB228" i="5"/>
  <c r="AB164" i="5"/>
  <c r="AB100" i="5"/>
  <c r="AB36" i="5"/>
  <c r="AB291" i="5"/>
  <c r="AB227" i="5"/>
  <c r="V163" i="5"/>
  <c r="AB163" i="5"/>
  <c r="V99" i="5"/>
  <c r="AB99" i="5"/>
  <c r="V35" i="5"/>
  <c r="AB35" i="5"/>
  <c r="V290" i="5"/>
  <c r="AB290" i="5"/>
  <c r="V226" i="5"/>
  <c r="AB226" i="5"/>
  <c r="V162" i="5"/>
  <c r="AB162" i="5"/>
  <c r="AB98" i="5"/>
  <c r="AB34" i="5"/>
  <c r="V289" i="5"/>
  <c r="AB289" i="5"/>
  <c r="V225" i="5"/>
  <c r="AB225" i="5"/>
  <c r="V161" i="5"/>
  <c r="AB161" i="5"/>
  <c r="V97" i="5"/>
  <c r="AB97" i="5"/>
  <c r="V33" i="5"/>
  <c r="AB33" i="5"/>
  <c r="V288" i="5"/>
  <c r="AB288" i="5"/>
  <c r="V224" i="5"/>
  <c r="AB224" i="5"/>
  <c r="V160" i="5"/>
  <c r="AB160" i="5"/>
  <c r="V96" i="5"/>
  <c r="AB96" i="5"/>
  <c r="V32" i="5"/>
  <c r="AB32" i="5"/>
  <c r="V324" i="5"/>
  <c r="AB324" i="5"/>
  <c r="V243" i="5"/>
  <c r="V307" i="5"/>
  <c r="V326" i="5"/>
  <c r="AB326" i="5"/>
  <c r="V42" i="5"/>
  <c r="V106" i="5"/>
  <c r="G106" i="5" s="1"/>
  <c r="V319" i="5"/>
  <c r="AB319" i="5"/>
  <c r="V44" i="5"/>
  <c r="V108" i="5"/>
  <c r="G108" i="5" s="1"/>
  <c r="V23" i="5"/>
  <c r="AB23" i="5"/>
  <c r="V345" i="5"/>
  <c r="AB345" i="5"/>
  <c r="V69" i="5"/>
  <c r="G69" i="5" s="1"/>
  <c r="V133" i="5"/>
  <c r="G133" i="5" s="1"/>
  <c r="V287" i="5"/>
  <c r="AB287" i="5"/>
  <c r="V38" i="5"/>
  <c r="G38" i="5" s="1"/>
  <c r="V102" i="5"/>
  <c r="G102" i="5" s="1"/>
  <c r="V295" i="5"/>
  <c r="AB295" i="5"/>
  <c r="V286" i="5"/>
  <c r="AB286" i="5"/>
  <c r="V222" i="5"/>
  <c r="AB222" i="5"/>
  <c r="V158" i="5"/>
  <c r="AB158" i="5"/>
  <c r="AB94" i="5"/>
  <c r="AB30" i="5"/>
  <c r="V285" i="5"/>
  <c r="AB285" i="5"/>
  <c r="V221" i="5"/>
  <c r="AB221" i="5"/>
  <c r="AB157" i="5"/>
  <c r="AB93" i="5"/>
  <c r="AB29" i="5"/>
  <c r="V284" i="5"/>
  <c r="AB284" i="5"/>
  <c r="V220" i="5"/>
  <c r="AB220" i="5"/>
  <c r="AB156" i="5"/>
  <c r="AB92" i="5"/>
  <c r="AB28" i="5"/>
  <c r="AB283" i="5"/>
  <c r="AB219" i="5"/>
  <c r="V155" i="5"/>
  <c r="AB155" i="5"/>
  <c r="V91" i="5"/>
  <c r="AB91" i="5"/>
  <c r="V27" i="5"/>
  <c r="AB27" i="5"/>
  <c r="V282" i="5"/>
  <c r="AB282" i="5"/>
  <c r="V218" i="5"/>
  <c r="AB218" i="5"/>
  <c r="AB154" i="5"/>
  <c r="V154" i="5"/>
  <c r="AB90" i="5"/>
  <c r="AB26" i="5"/>
  <c r="V281" i="5"/>
  <c r="AB281" i="5"/>
  <c r="V217" i="5"/>
  <c r="AB217" i="5"/>
  <c r="V153" i="5"/>
  <c r="AB153" i="5"/>
  <c r="V89" i="5"/>
  <c r="AB89" i="5"/>
  <c r="V25" i="5"/>
  <c r="AB25" i="5"/>
  <c r="V216" i="5"/>
  <c r="AB216" i="5"/>
  <c r="V152" i="5"/>
  <c r="AB152" i="5"/>
  <c r="V88" i="5"/>
  <c r="AB88" i="5"/>
  <c r="V24" i="5"/>
  <c r="AB24" i="5"/>
  <c r="V332" i="5"/>
  <c r="AB332" i="5"/>
  <c r="V280" i="5"/>
  <c r="AB280" i="5"/>
  <c r="V334" i="5"/>
  <c r="AB334" i="5"/>
  <c r="V50" i="5"/>
  <c r="G50" i="5" s="1"/>
  <c r="V114" i="5"/>
  <c r="G114" i="5" s="1"/>
  <c r="V328" i="5"/>
  <c r="AB328" i="5"/>
  <c r="V52" i="5"/>
  <c r="V116" i="5"/>
  <c r="G116" i="5" s="1"/>
  <c r="V87" i="5"/>
  <c r="AB87" i="5"/>
  <c r="V13" i="5"/>
  <c r="V77" i="5"/>
  <c r="G77" i="5" s="1"/>
  <c r="V141" i="5"/>
  <c r="G141" i="5" s="1"/>
  <c r="V322" i="5"/>
  <c r="AB322" i="5"/>
  <c r="V46" i="5"/>
  <c r="G46" i="5" s="1"/>
  <c r="V110" i="5"/>
  <c r="G110" i="5" s="1"/>
  <c r="AB323" i="5"/>
  <c r="V278" i="5"/>
  <c r="AB278" i="5"/>
  <c r="V214" i="5"/>
  <c r="AB214" i="5"/>
  <c r="V150" i="5"/>
  <c r="AB150" i="5"/>
  <c r="AB86" i="5"/>
  <c r="AB22" i="5"/>
  <c r="V277" i="5"/>
  <c r="AB277" i="5"/>
  <c r="V213" i="5"/>
  <c r="AB213" i="5"/>
  <c r="AB149" i="5"/>
  <c r="AB21" i="5"/>
  <c r="V276" i="5"/>
  <c r="AB276" i="5"/>
  <c r="V212" i="5"/>
  <c r="AB212" i="5"/>
  <c r="AB148" i="5"/>
  <c r="AB84" i="5"/>
  <c r="AB20" i="5"/>
  <c r="AB275" i="5"/>
  <c r="AB211" i="5"/>
  <c r="V147" i="5"/>
  <c r="AB147" i="5"/>
  <c r="V83" i="5"/>
  <c r="AB83" i="5"/>
  <c r="V19" i="5"/>
  <c r="AB19" i="5"/>
  <c r="V274" i="5"/>
  <c r="AB274" i="5"/>
  <c r="V210" i="5"/>
  <c r="AB210" i="5"/>
  <c r="V146" i="5"/>
  <c r="AB146" i="5"/>
  <c r="AB82" i="5"/>
  <c r="AB18" i="5"/>
  <c r="V273" i="5"/>
  <c r="AB273" i="5"/>
  <c r="V209" i="5"/>
  <c r="AB209" i="5"/>
  <c r="V145" i="5"/>
  <c r="AB145" i="5"/>
  <c r="V81" i="5"/>
  <c r="AB81" i="5"/>
  <c r="V17" i="5"/>
  <c r="AB17" i="5"/>
  <c r="V272" i="5"/>
  <c r="AB272" i="5"/>
  <c r="AB208" i="5"/>
  <c r="V144" i="5"/>
  <c r="AB144" i="5"/>
  <c r="V80" i="5"/>
  <c r="AB80" i="5"/>
  <c r="V16" i="5"/>
  <c r="AB16" i="5"/>
  <c r="V340" i="5"/>
  <c r="AB340" i="5"/>
  <c r="V323" i="5"/>
  <c r="V266" i="5"/>
  <c r="AB266" i="5"/>
  <c r="V202" i="5"/>
  <c r="AB202" i="5"/>
  <c r="V138" i="5"/>
  <c r="AB138" i="5"/>
  <c r="AB74" i="5"/>
  <c r="AB10" i="5"/>
  <c r="V265" i="5"/>
  <c r="AB265" i="5"/>
  <c r="V201" i="5"/>
  <c r="AB201" i="5"/>
  <c r="V137" i="5"/>
  <c r="AB137" i="5"/>
  <c r="V73" i="5"/>
  <c r="AB73" i="5"/>
  <c r="V9" i="5"/>
  <c r="AB9" i="5"/>
  <c r="V264" i="5"/>
  <c r="AB264" i="5"/>
  <c r="AB200" i="5"/>
  <c r="V136" i="5"/>
  <c r="AB136" i="5"/>
  <c r="V72" i="5"/>
  <c r="AB72" i="5"/>
  <c r="V6" i="5"/>
  <c r="G6" i="5" s="1"/>
  <c r="V348" i="5"/>
  <c r="AB348" i="5"/>
  <c r="V5" i="5"/>
  <c r="G5" i="5" s="1"/>
  <c r="V342" i="5"/>
  <c r="AB342" i="5"/>
  <c r="V58" i="5"/>
  <c r="G58" i="5" s="1"/>
  <c r="V122" i="5"/>
  <c r="V336" i="5"/>
  <c r="AB336" i="5"/>
  <c r="V60" i="5"/>
  <c r="G60" i="5" s="1"/>
  <c r="V124" i="5"/>
  <c r="G124" i="5" s="1"/>
  <c r="V151" i="5"/>
  <c r="AB151" i="5"/>
  <c r="V21" i="5"/>
  <c r="G21" i="5" s="1"/>
  <c r="V149" i="5"/>
  <c r="V330" i="5"/>
  <c r="AB330" i="5"/>
  <c r="V54" i="5"/>
  <c r="G54" i="5" s="1"/>
  <c r="V118" i="5"/>
  <c r="G118" i="5" s="1"/>
  <c r="AB331" i="5"/>
  <c r="V270" i="5"/>
  <c r="AB270" i="5"/>
  <c r="V206" i="5"/>
  <c r="AB206" i="5"/>
  <c r="V142" i="5"/>
  <c r="AB142" i="5"/>
  <c r="AB14" i="5"/>
  <c r="V269" i="5"/>
  <c r="AB269" i="5"/>
  <c r="V205" i="5"/>
  <c r="AB205" i="5"/>
  <c r="AB141" i="5"/>
  <c r="AB77" i="5"/>
  <c r="AB13" i="5"/>
  <c r="V268" i="5"/>
  <c r="AB268" i="5"/>
  <c r="V204" i="5"/>
  <c r="AB204" i="5"/>
  <c r="AB140" i="5"/>
  <c r="AB76" i="5"/>
  <c r="AB12" i="5"/>
  <c r="AB267" i="5"/>
  <c r="AB203" i="5"/>
  <c r="V139" i="5"/>
  <c r="AB139" i="5"/>
  <c r="V75" i="5"/>
  <c r="AB75" i="5"/>
  <c r="V63" i="5"/>
  <c r="AB63" i="5"/>
  <c r="V350" i="5"/>
  <c r="AB350" i="5"/>
  <c r="V66" i="5"/>
  <c r="V15" i="5"/>
  <c r="AB15" i="5"/>
  <c r="V344" i="5"/>
  <c r="AB344" i="5"/>
  <c r="V68" i="5"/>
  <c r="G68" i="5" s="1"/>
  <c r="V132" i="5"/>
  <c r="G132" i="5" s="1"/>
  <c r="V215" i="5"/>
  <c r="AB215" i="5"/>
  <c r="V29" i="5"/>
  <c r="G29" i="5" s="1"/>
  <c r="V93" i="5"/>
  <c r="G93" i="5" s="1"/>
  <c r="V157" i="5"/>
  <c r="V338" i="5"/>
  <c r="AB338" i="5"/>
  <c r="V62" i="5"/>
  <c r="G62" i="5" s="1"/>
  <c r="V126" i="5"/>
  <c r="G126" i="5" s="1"/>
  <c r="AB339" i="5"/>
  <c r="V262" i="5"/>
  <c r="AB262" i="5"/>
  <c r="V198" i="5"/>
  <c r="AB198" i="5"/>
  <c r="V134" i="5"/>
  <c r="AB134" i="5"/>
  <c r="AB70" i="5"/>
  <c r="V8" i="5"/>
  <c r="G8" i="5" s="1"/>
  <c r="V261" i="5"/>
  <c r="AB261" i="5"/>
  <c r="V197" i="5"/>
  <c r="AB197" i="5"/>
  <c r="AB133" i="5"/>
  <c r="AB69" i="5"/>
  <c r="AB7" i="5"/>
  <c r="V260" i="5"/>
  <c r="AB260" i="5"/>
  <c r="V196" i="5"/>
  <c r="AB196" i="5"/>
  <c r="AB132" i="5"/>
  <c r="AB68" i="5"/>
  <c r="AB6" i="5"/>
  <c r="AB259" i="5"/>
  <c r="V195" i="5"/>
  <c r="AB195" i="5"/>
  <c r="V131" i="5"/>
  <c r="AB131" i="5"/>
  <c r="V67" i="5"/>
  <c r="AB67" i="5"/>
  <c r="V7" i="5"/>
  <c r="G7" i="5" s="1"/>
  <c r="V258" i="5"/>
  <c r="AB258" i="5"/>
  <c r="V194" i="5"/>
  <c r="AB194" i="5"/>
  <c r="V130" i="5"/>
  <c r="AB130" i="5"/>
  <c r="AB66" i="5"/>
  <c r="V321" i="5"/>
  <c r="AB321" i="5"/>
  <c r="V257" i="5"/>
  <c r="AB257" i="5"/>
  <c r="V193" i="5"/>
  <c r="AB193" i="5"/>
  <c r="V129" i="5"/>
  <c r="AB129" i="5"/>
  <c r="V65" i="5"/>
  <c r="AB65" i="5"/>
  <c r="AB5" i="5"/>
  <c r="V256" i="5"/>
  <c r="AB256" i="5"/>
  <c r="AB192" i="5"/>
  <c r="V128" i="5"/>
  <c r="AB128" i="5"/>
  <c r="V64" i="5"/>
  <c r="AB64" i="5"/>
  <c r="V111" i="5"/>
  <c r="AB111" i="5"/>
  <c r="V200" i="5"/>
  <c r="V211" i="5"/>
  <c r="V275" i="5"/>
  <c r="V339" i="5"/>
  <c r="V127" i="5"/>
  <c r="AB127" i="5"/>
  <c r="V10" i="5"/>
  <c r="G10" i="5" s="1"/>
  <c r="V74" i="5"/>
  <c r="G74" i="5" s="1"/>
  <c r="V79" i="5"/>
  <c r="AB79" i="5"/>
  <c r="V12" i="5"/>
  <c r="G12" i="5" s="1"/>
  <c r="V76" i="5"/>
  <c r="G76" i="5" s="1"/>
  <c r="V140" i="5"/>
  <c r="G140" i="5" s="1"/>
  <c r="V279" i="5"/>
  <c r="AB279" i="5"/>
  <c r="V37" i="5"/>
  <c r="G37" i="5" s="1"/>
  <c r="V101" i="5"/>
  <c r="G101" i="5" s="1"/>
  <c r="V31" i="5"/>
  <c r="AB31" i="5"/>
  <c r="V346" i="5"/>
  <c r="AB346" i="5"/>
  <c r="V70" i="5"/>
  <c r="V39" i="5"/>
  <c r="AB39" i="5"/>
  <c r="AB347" i="5"/>
  <c r="V254" i="5"/>
  <c r="AB254" i="5"/>
  <c r="V190" i="5"/>
  <c r="AB190" i="5"/>
  <c r="AB126" i="5"/>
  <c r="AB62" i="5"/>
  <c r="AB8" i="5"/>
  <c r="V253" i="5"/>
  <c r="AB253" i="5"/>
  <c r="V189" i="5"/>
  <c r="AB189" i="5"/>
  <c r="AB125" i="5"/>
  <c r="AB61" i="5"/>
  <c r="V316" i="5"/>
  <c r="AB316" i="5"/>
  <c r="V252" i="5"/>
  <c r="AB252" i="5"/>
  <c r="V188" i="5"/>
  <c r="AB188" i="5"/>
  <c r="AB124" i="5"/>
  <c r="AB60" i="5"/>
  <c r="AB315" i="5"/>
  <c r="AB251" i="5"/>
  <c r="AB187" i="5"/>
  <c r="V123" i="5"/>
  <c r="AB123" i="5"/>
  <c r="V59" i="5"/>
  <c r="AB59" i="5"/>
  <c r="V314" i="5"/>
  <c r="AB314" i="5"/>
  <c r="V250" i="5"/>
  <c r="AB250" i="5"/>
  <c r="AB186" i="5"/>
  <c r="V186" i="5"/>
  <c r="AB122" i="5"/>
  <c r="AB58" i="5"/>
  <c r="V313" i="5"/>
  <c r="AB313" i="5"/>
  <c r="V249" i="5"/>
  <c r="AB249" i="5"/>
  <c r="V185" i="5"/>
  <c r="AB185" i="5"/>
  <c r="V121" i="5"/>
  <c r="AB121" i="5"/>
  <c r="V57" i="5"/>
  <c r="AB57" i="5"/>
  <c r="V312" i="5"/>
  <c r="AB312" i="5"/>
  <c r="V248" i="5"/>
  <c r="AB248" i="5"/>
  <c r="AB184" i="5"/>
  <c r="V120" i="5"/>
  <c r="AB120" i="5"/>
  <c r="V56" i="5"/>
  <c r="AB56" i="5"/>
  <c r="V175" i="5"/>
  <c r="AB175" i="5"/>
  <c r="V208" i="5"/>
  <c r="V219" i="5"/>
  <c r="V283" i="5"/>
  <c r="V347" i="5"/>
  <c r="H30" i="6"/>
  <c r="D17" i="6"/>
  <c r="K68" i="6"/>
  <c r="F42" i="6"/>
  <c r="H42" i="6" s="1"/>
  <c r="F47" i="6"/>
  <c r="H47" i="6" s="1"/>
  <c r="F32" i="6"/>
  <c r="H32" i="6" s="1"/>
  <c r="F52" i="6"/>
  <c r="H52" i="6" s="1"/>
  <c r="F37" i="6"/>
  <c r="H37" i="6" s="1"/>
  <c r="H27" i="6"/>
  <c r="F68" i="6"/>
  <c r="B2" i="6"/>
  <c r="C2" i="6"/>
  <c r="F58" i="6"/>
  <c r="H58" i="6" s="1"/>
  <c r="F55" i="6"/>
  <c r="F63" i="6"/>
  <c r="H63" i="6" s="1"/>
  <c r="H54" i="6"/>
  <c r="F57" i="6"/>
  <c r="H57" i="6" s="1"/>
  <c r="F62" i="6"/>
  <c r="H62" i="6" s="1"/>
  <c r="F59" i="6"/>
  <c r="H59" i="6" s="1"/>
  <c r="F60" i="6"/>
  <c r="H60" i="6" s="1"/>
  <c r="B64" i="6"/>
  <c r="H64" i="6"/>
  <c r="S259" i="5"/>
  <c r="E349" i="5" l="1"/>
  <c r="X349" i="5" s="1"/>
  <c r="H331" i="5"/>
  <c r="R331" i="5"/>
  <c r="J331" i="5"/>
  <c r="G331" i="5"/>
  <c r="E331" i="5"/>
  <c r="I331" i="5"/>
  <c r="R349" i="5"/>
  <c r="I349" i="5"/>
  <c r="G349" i="5"/>
  <c r="J349" i="5"/>
  <c r="F349" i="5"/>
  <c r="G259" i="5"/>
  <c r="R251" i="5"/>
  <c r="R318" i="5"/>
  <c r="H251" i="5"/>
  <c r="H318" i="5"/>
  <c r="J318" i="5"/>
  <c r="G318" i="5"/>
  <c r="R259" i="5"/>
  <c r="E333" i="5"/>
  <c r="X333" i="5" s="1"/>
  <c r="I318" i="5"/>
  <c r="I291" i="5"/>
  <c r="F291" i="5"/>
  <c r="R291" i="5"/>
  <c r="J291" i="5"/>
  <c r="H291" i="5"/>
  <c r="G291" i="5"/>
  <c r="G333" i="5"/>
  <c r="F333" i="5"/>
  <c r="R333" i="5"/>
  <c r="I333" i="5"/>
  <c r="R203" i="5"/>
  <c r="I251" i="5"/>
  <c r="I203" i="5"/>
  <c r="H227" i="5"/>
  <c r="G251" i="5"/>
  <c r="H333" i="5"/>
  <c r="I227" i="5"/>
  <c r="E251" i="5"/>
  <c r="E227" i="5"/>
  <c r="F187" i="5"/>
  <c r="R192" i="5"/>
  <c r="F251" i="5"/>
  <c r="F192" i="5"/>
  <c r="E318" i="5"/>
  <c r="X318" i="5" s="1"/>
  <c r="F227" i="5"/>
  <c r="I325" i="5"/>
  <c r="R227" i="5"/>
  <c r="H325" i="5"/>
  <c r="G227" i="5"/>
  <c r="G325" i="5"/>
  <c r="R325" i="5"/>
  <c r="E325" i="5"/>
  <c r="X325" i="5" s="1"/>
  <c r="J325" i="5"/>
  <c r="R315" i="5"/>
  <c r="I259" i="5"/>
  <c r="H259" i="5"/>
  <c r="F259" i="5"/>
  <c r="G199" i="5"/>
  <c r="J259" i="5"/>
  <c r="E199" i="5"/>
  <c r="X199" i="5" s="1"/>
  <c r="J187" i="5"/>
  <c r="H187" i="5"/>
  <c r="G187" i="5"/>
  <c r="R187" i="5"/>
  <c r="E187" i="5"/>
  <c r="R267" i="5"/>
  <c r="E267" i="5"/>
  <c r="X267" i="5" s="1"/>
  <c r="J267" i="5"/>
  <c r="H267" i="5"/>
  <c r="G267" i="5"/>
  <c r="F267" i="5"/>
  <c r="I315" i="5"/>
  <c r="H315" i="5"/>
  <c r="F315" i="5"/>
  <c r="J315" i="5"/>
  <c r="G315" i="5"/>
  <c r="G203" i="5"/>
  <c r="H192" i="5"/>
  <c r="F199" i="5"/>
  <c r="J203" i="5"/>
  <c r="J192" i="5"/>
  <c r="I199" i="5"/>
  <c r="H203" i="5"/>
  <c r="E192" i="5"/>
  <c r="R199" i="5"/>
  <c r="E203" i="5"/>
  <c r="G192" i="5"/>
  <c r="J199" i="5"/>
  <c r="E184" i="5"/>
  <c r="G184" i="5"/>
  <c r="J184" i="5"/>
  <c r="H184" i="5"/>
  <c r="I184" i="5"/>
  <c r="R184" i="5"/>
  <c r="T11" i="5"/>
  <c r="R11" i="5"/>
  <c r="R173" i="5"/>
  <c r="T173" i="5"/>
  <c r="T78" i="5"/>
  <c r="R78" i="5"/>
  <c r="R181" i="5"/>
  <c r="I181" i="5"/>
  <c r="J181" i="5"/>
  <c r="T176" i="5"/>
  <c r="R176" i="5"/>
  <c r="T85" i="5"/>
  <c r="R85" i="5"/>
  <c r="T178" i="5"/>
  <c r="R178" i="5"/>
  <c r="I182" i="5"/>
  <c r="J182" i="5"/>
  <c r="R182" i="5"/>
  <c r="E135" i="5"/>
  <c r="R135" i="5"/>
  <c r="J135" i="5"/>
  <c r="I135" i="5"/>
  <c r="H135" i="5"/>
  <c r="F135" i="5"/>
  <c r="E341" i="5"/>
  <c r="H341" i="5"/>
  <c r="F341" i="5"/>
  <c r="I341" i="5"/>
  <c r="R341" i="5"/>
  <c r="J341" i="5"/>
  <c r="G341" i="5"/>
  <c r="E327" i="5"/>
  <c r="G327" i="5"/>
  <c r="R327" i="5"/>
  <c r="H327" i="5"/>
  <c r="I327" i="5"/>
  <c r="F327" i="5"/>
  <c r="J327" i="5"/>
  <c r="E343" i="5"/>
  <c r="G343" i="5"/>
  <c r="F343" i="5"/>
  <c r="R343" i="5"/>
  <c r="J343" i="5"/>
  <c r="H343" i="5"/>
  <c r="I343" i="5"/>
  <c r="E119" i="5"/>
  <c r="G119" i="5"/>
  <c r="R119" i="5"/>
  <c r="J119" i="5"/>
  <c r="H119" i="5"/>
  <c r="F119" i="5"/>
  <c r="I119" i="5"/>
  <c r="E263" i="5"/>
  <c r="R263" i="5"/>
  <c r="H263" i="5"/>
  <c r="I263" i="5"/>
  <c r="G263" i="5"/>
  <c r="J263" i="5"/>
  <c r="F263" i="5"/>
  <c r="E47" i="5"/>
  <c r="R47" i="5"/>
  <c r="I47" i="5"/>
  <c r="H47" i="5"/>
  <c r="F47" i="5"/>
  <c r="J47" i="5"/>
  <c r="E183" i="5"/>
  <c r="G183" i="5"/>
  <c r="H183" i="5"/>
  <c r="F183" i="5"/>
  <c r="R183" i="5"/>
  <c r="J183" i="5"/>
  <c r="I183" i="5"/>
  <c r="E55" i="5"/>
  <c r="G55" i="5"/>
  <c r="H55" i="5"/>
  <c r="R55" i="5"/>
  <c r="F55" i="5"/>
  <c r="I55" i="5"/>
  <c r="J55" i="5"/>
  <c r="E311" i="5"/>
  <c r="G311" i="5"/>
  <c r="I311" i="5"/>
  <c r="F311" i="5"/>
  <c r="J311" i="5"/>
  <c r="R311" i="5"/>
  <c r="H311" i="5"/>
  <c r="E71" i="5"/>
  <c r="G71" i="5"/>
  <c r="H71" i="5"/>
  <c r="F71" i="5"/>
  <c r="R71" i="5"/>
  <c r="J71" i="5"/>
  <c r="I71" i="5"/>
  <c r="E335" i="5"/>
  <c r="G335" i="5"/>
  <c r="F335" i="5"/>
  <c r="R335" i="5"/>
  <c r="H335" i="5"/>
  <c r="J335" i="5"/>
  <c r="I335" i="5"/>
  <c r="E247" i="5"/>
  <c r="I247" i="5"/>
  <c r="F247" i="5"/>
  <c r="R247" i="5"/>
  <c r="J247" i="5"/>
  <c r="G247" i="5"/>
  <c r="H247" i="5"/>
  <c r="G56" i="5"/>
  <c r="E56" i="5"/>
  <c r="R56" i="5"/>
  <c r="H56" i="5"/>
  <c r="J56" i="5"/>
  <c r="I56" i="5"/>
  <c r="F56" i="5"/>
  <c r="G316" i="5"/>
  <c r="E316" i="5"/>
  <c r="I316" i="5"/>
  <c r="J316" i="5"/>
  <c r="R316" i="5"/>
  <c r="H316" i="5"/>
  <c r="F316" i="5"/>
  <c r="E189" i="5"/>
  <c r="G189" i="5"/>
  <c r="R189" i="5"/>
  <c r="J189" i="5"/>
  <c r="H189" i="5"/>
  <c r="I189" i="5"/>
  <c r="F189" i="5"/>
  <c r="E339" i="5"/>
  <c r="G339" i="5"/>
  <c r="R339" i="5"/>
  <c r="H339" i="5"/>
  <c r="F339" i="5"/>
  <c r="J339" i="5"/>
  <c r="I339" i="5"/>
  <c r="G248" i="5"/>
  <c r="E248" i="5"/>
  <c r="I248" i="5"/>
  <c r="H248" i="5"/>
  <c r="F248" i="5"/>
  <c r="R248" i="5"/>
  <c r="J248" i="5"/>
  <c r="E74" i="5"/>
  <c r="H74" i="5"/>
  <c r="I74" i="5"/>
  <c r="J74" i="5"/>
  <c r="F74" i="5"/>
  <c r="R74" i="5"/>
  <c r="E275" i="5"/>
  <c r="I275" i="5"/>
  <c r="G275" i="5"/>
  <c r="H275" i="5"/>
  <c r="J275" i="5"/>
  <c r="F275" i="5"/>
  <c r="R275" i="5"/>
  <c r="E70" i="5"/>
  <c r="R70" i="5"/>
  <c r="I70" i="5"/>
  <c r="H70" i="5"/>
  <c r="J70" i="5"/>
  <c r="F70" i="5"/>
  <c r="E121" i="5"/>
  <c r="G121" i="5"/>
  <c r="R121" i="5"/>
  <c r="H121" i="5"/>
  <c r="I121" i="5"/>
  <c r="J121" i="5"/>
  <c r="F121" i="5"/>
  <c r="G208" i="5"/>
  <c r="E208" i="5"/>
  <c r="J208" i="5"/>
  <c r="H208" i="5"/>
  <c r="F208" i="5"/>
  <c r="I208" i="5"/>
  <c r="R208" i="5"/>
  <c r="G312" i="5"/>
  <c r="E312" i="5"/>
  <c r="J312" i="5"/>
  <c r="F312" i="5"/>
  <c r="R312" i="5"/>
  <c r="I312" i="5"/>
  <c r="H312" i="5"/>
  <c r="E59" i="5"/>
  <c r="F59" i="5"/>
  <c r="G59" i="5"/>
  <c r="R59" i="5"/>
  <c r="H59" i="5"/>
  <c r="J59" i="5"/>
  <c r="I59" i="5"/>
  <c r="E188" i="5"/>
  <c r="G188" i="5"/>
  <c r="J188" i="5"/>
  <c r="H188" i="5"/>
  <c r="F188" i="5"/>
  <c r="R188" i="5"/>
  <c r="I188" i="5"/>
  <c r="E211" i="5"/>
  <c r="G211" i="5"/>
  <c r="R211" i="5"/>
  <c r="I211" i="5"/>
  <c r="F211" i="5"/>
  <c r="H211" i="5"/>
  <c r="J211" i="5"/>
  <c r="E283" i="5"/>
  <c r="G283" i="5"/>
  <c r="J283" i="5"/>
  <c r="H283" i="5"/>
  <c r="R283" i="5"/>
  <c r="I283" i="5"/>
  <c r="F283" i="5"/>
  <c r="E219" i="5"/>
  <c r="I219" i="5"/>
  <c r="F219" i="5"/>
  <c r="J219" i="5"/>
  <c r="G219" i="5"/>
  <c r="R219" i="5"/>
  <c r="H219" i="5"/>
  <c r="E31" i="5"/>
  <c r="J31" i="5"/>
  <c r="G31" i="5"/>
  <c r="F31" i="5"/>
  <c r="H31" i="5"/>
  <c r="I31" i="5"/>
  <c r="R31" i="5"/>
  <c r="E279" i="5"/>
  <c r="G279" i="5"/>
  <c r="R279" i="5"/>
  <c r="H279" i="5"/>
  <c r="I279" i="5"/>
  <c r="F279" i="5"/>
  <c r="J279" i="5"/>
  <c r="E12" i="5"/>
  <c r="H12" i="5"/>
  <c r="F12" i="5"/>
  <c r="I12" i="5"/>
  <c r="J12" i="5"/>
  <c r="R12" i="5"/>
  <c r="G128" i="5"/>
  <c r="E128" i="5"/>
  <c r="H128" i="5"/>
  <c r="F128" i="5"/>
  <c r="R128" i="5"/>
  <c r="I128" i="5"/>
  <c r="J128" i="5"/>
  <c r="J250" i="5"/>
  <c r="H250" i="5"/>
  <c r="R250" i="5"/>
  <c r="I250" i="5"/>
  <c r="G68" i="6"/>
  <c r="H68" i="6" s="1"/>
  <c r="D68" i="6" s="1"/>
  <c r="G66" i="6"/>
  <c r="H66" i="6" s="1"/>
  <c r="G67" i="6"/>
  <c r="H67" i="6" s="1"/>
  <c r="G65" i="6"/>
  <c r="H65" i="6" s="1"/>
  <c r="D65" i="6" s="1"/>
  <c r="E57" i="5"/>
  <c r="G57" i="5"/>
  <c r="I57" i="5"/>
  <c r="F57" i="5"/>
  <c r="R57" i="5"/>
  <c r="J57" i="5"/>
  <c r="H57" i="5"/>
  <c r="E249" i="5"/>
  <c r="G249" i="5"/>
  <c r="F249" i="5"/>
  <c r="R249" i="5"/>
  <c r="I249" i="5"/>
  <c r="J249" i="5"/>
  <c r="H249" i="5"/>
  <c r="E254" i="5"/>
  <c r="G254" i="5"/>
  <c r="F254" i="5"/>
  <c r="H254" i="5"/>
  <c r="J254" i="5"/>
  <c r="I254" i="5"/>
  <c r="R254" i="5"/>
  <c r="G70" i="5"/>
  <c r="E313" i="5"/>
  <c r="G313" i="5"/>
  <c r="H313" i="5"/>
  <c r="J313" i="5"/>
  <c r="R313" i="5"/>
  <c r="F313" i="5"/>
  <c r="I313" i="5"/>
  <c r="E200" i="5"/>
  <c r="G200" i="5"/>
  <c r="H200" i="5"/>
  <c r="F200" i="5"/>
  <c r="R200" i="5"/>
  <c r="I200" i="5"/>
  <c r="J200" i="5"/>
  <c r="I194" i="5"/>
  <c r="R194" i="5"/>
  <c r="J194" i="5"/>
  <c r="H194" i="5"/>
  <c r="E157" i="5"/>
  <c r="F157" i="5"/>
  <c r="R157" i="5"/>
  <c r="I157" i="5"/>
  <c r="J157" i="5"/>
  <c r="H157" i="5"/>
  <c r="G252" i="5"/>
  <c r="E252" i="5"/>
  <c r="J252" i="5"/>
  <c r="I252" i="5"/>
  <c r="H252" i="5"/>
  <c r="F252" i="5"/>
  <c r="R252" i="5"/>
  <c r="E101" i="5"/>
  <c r="F101" i="5"/>
  <c r="H101" i="5"/>
  <c r="R101" i="5"/>
  <c r="I101" i="5"/>
  <c r="J101" i="5"/>
  <c r="E140" i="5"/>
  <c r="R140" i="5"/>
  <c r="I140" i="5"/>
  <c r="J140" i="5"/>
  <c r="H140" i="5"/>
  <c r="F140" i="5"/>
  <c r="E79" i="5"/>
  <c r="G79" i="5"/>
  <c r="F79" i="5"/>
  <c r="R79" i="5"/>
  <c r="J79" i="5"/>
  <c r="H79" i="5"/>
  <c r="I79" i="5"/>
  <c r="E129" i="5"/>
  <c r="F129" i="5"/>
  <c r="I129" i="5"/>
  <c r="G129" i="5"/>
  <c r="J129" i="5"/>
  <c r="R129" i="5"/>
  <c r="H129" i="5"/>
  <c r="E257" i="5"/>
  <c r="R257" i="5"/>
  <c r="G257" i="5"/>
  <c r="F257" i="5"/>
  <c r="J257" i="5"/>
  <c r="H257" i="5"/>
  <c r="I257" i="5"/>
  <c r="H204" i="5"/>
  <c r="J204" i="5"/>
  <c r="I204" i="5"/>
  <c r="R204" i="5"/>
  <c r="J6" i="5"/>
  <c r="E6" i="5"/>
  <c r="R6" i="5"/>
  <c r="I6" i="5"/>
  <c r="F6" i="5"/>
  <c r="H6" i="5"/>
  <c r="E136" i="5"/>
  <c r="G136" i="5"/>
  <c r="I136" i="5"/>
  <c r="R136" i="5"/>
  <c r="J136" i="5"/>
  <c r="H136" i="5"/>
  <c r="F136" i="5"/>
  <c r="E202" i="5"/>
  <c r="I202" i="5"/>
  <c r="G202" i="5"/>
  <c r="R202" i="5"/>
  <c r="F202" i="5"/>
  <c r="J202" i="5"/>
  <c r="H202" i="5"/>
  <c r="G276" i="5"/>
  <c r="E276" i="5"/>
  <c r="J276" i="5"/>
  <c r="I276" i="5"/>
  <c r="H276" i="5"/>
  <c r="F276" i="5"/>
  <c r="R276" i="5"/>
  <c r="E322" i="5"/>
  <c r="G322" i="5"/>
  <c r="H322" i="5"/>
  <c r="R322" i="5"/>
  <c r="J322" i="5"/>
  <c r="I322" i="5"/>
  <c r="F322" i="5"/>
  <c r="G280" i="5"/>
  <c r="E280" i="5"/>
  <c r="R280" i="5"/>
  <c r="J280" i="5"/>
  <c r="I280" i="5"/>
  <c r="H280" i="5"/>
  <c r="F280" i="5"/>
  <c r="E25" i="5"/>
  <c r="H25" i="5"/>
  <c r="R25" i="5"/>
  <c r="J25" i="5"/>
  <c r="F25" i="5"/>
  <c r="G25" i="5"/>
  <c r="I25" i="5"/>
  <c r="E153" i="5"/>
  <c r="G153" i="5"/>
  <c r="R153" i="5"/>
  <c r="J153" i="5"/>
  <c r="H153" i="5"/>
  <c r="F153" i="5"/>
  <c r="I153" i="5"/>
  <c r="E281" i="5"/>
  <c r="G281" i="5"/>
  <c r="R281" i="5"/>
  <c r="F281" i="5"/>
  <c r="I281" i="5"/>
  <c r="J281" i="5"/>
  <c r="H281" i="5"/>
  <c r="E158" i="5"/>
  <c r="R158" i="5"/>
  <c r="G158" i="5"/>
  <c r="J158" i="5"/>
  <c r="H158" i="5"/>
  <c r="I158" i="5"/>
  <c r="F158" i="5"/>
  <c r="E286" i="5"/>
  <c r="H286" i="5"/>
  <c r="R286" i="5"/>
  <c r="G286" i="5"/>
  <c r="I286" i="5"/>
  <c r="J286" i="5"/>
  <c r="F286" i="5"/>
  <c r="E102" i="5"/>
  <c r="R102" i="5"/>
  <c r="I102" i="5"/>
  <c r="J102" i="5"/>
  <c r="F102" i="5"/>
  <c r="H102" i="5"/>
  <c r="G324" i="5"/>
  <c r="E324" i="5"/>
  <c r="H324" i="5"/>
  <c r="F324" i="5"/>
  <c r="I324" i="5"/>
  <c r="R324" i="5"/>
  <c r="J324" i="5"/>
  <c r="G96" i="5"/>
  <c r="E96" i="5"/>
  <c r="R96" i="5"/>
  <c r="J96" i="5"/>
  <c r="I96" i="5"/>
  <c r="H96" i="5"/>
  <c r="F96" i="5"/>
  <c r="G224" i="5"/>
  <c r="E224" i="5"/>
  <c r="H224" i="5"/>
  <c r="F224" i="5"/>
  <c r="I224" i="5"/>
  <c r="R224" i="5"/>
  <c r="J224" i="5"/>
  <c r="E33" i="5"/>
  <c r="F33" i="5"/>
  <c r="G33" i="5"/>
  <c r="I33" i="5"/>
  <c r="H33" i="5"/>
  <c r="R33" i="5"/>
  <c r="J33" i="5"/>
  <c r="J161" i="5"/>
  <c r="H161" i="5"/>
  <c r="I161" i="5"/>
  <c r="R161" i="5"/>
  <c r="E289" i="5"/>
  <c r="F289" i="5"/>
  <c r="G289" i="5"/>
  <c r="R289" i="5"/>
  <c r="I289" i="5"/>
  <c r="J289" i="5"/>
  <c r="H289" i="5"/>
  <c r="E271" i="5"/>
  <c r="G271" i="5"/>
  <c r="J271" i="5"/>
  <c r="R271" i="5"/>
  <c r="F271" i="5"/>
  <c r="H271" i="5"/>
  <c r="I271" i="5"/>
  <c r="E303" i="5"/>
  <c r="G303" i="5"/>
  <c r="F303" i="5"/>
  <c r="J303" i="5"/>
  <c r="I303" i="5"/>
  <c r="H303" i="5"/>
  <c r="R303" i="5"/>
  <c r="E104" i="5"/>
  <c r="G104" i="5"/>
  <c r="J104" i="5"/>
  <c r="H104" i="5"/>
  <c r="F104" i="5"/>
  <c r="R104" i="5"/>
  <c r="I104" i="5"/>
  <c r="G232" i="5"/>
  <c r="E232" i="5"/>
  <c r="J232" i="5"/>
  <c r="I232" i="5"/>
  <c r="H232" i="5"/>
  <c r="F232" i="5"/>
  <c r="R232" i="5"/>
  <c r="E41" i="5"/>
  <c r="G41" i="5"/>
  <c r="I41" i="5"/>
  <c r="F41" i="5"/>
  <c r="R41" i="5"/>
  <c r="H41" i="5"/>
  <c r="J41" i="5"/>
  <c r="E169" i="5"/>
  <c r="F169" i="5"/>
  <c r="G169" i="5"/>
  <c r="R169" i="5"/>
  <c r="I169" i="5"/>
  <c r="J169" i="5"/>
  <c r="H169" i="5"/>
  <c r="E297" i="5"/>
  <c r="G297" i="5"/>
  <c r="I297" i="5"/>
  <c r="F297" i="5"/>
  <c r="J297" i="5"/>
  <c r="R297" i="5"/>
  <c r="H297" i="5"/>
  <c r="E245" i="5"/>
  <c r="R245" i="5"/>
  <c r="F245" i="5"/>
  <c r="G245" i="5"/>
  <c r="J245" i="5"/>
  <c r="H245" i="5"/>
  <c r="I245" i="5"/>
  <c r="E14" i="5"/>
  <c r="F14" i="5"/>
  <c r="H14" i="5"/>
  <c r="I14" i="5"/>
  <c r="R14" i="5"/>
  <c r="J14" i="5"/>
  <c r="E45" i="5"/>
  <c r="R45" i="5"/>
  <c r="F45" i="5"/>
  <c r="H45" i="5"/>
  <c r="I45" i="5"/>
  <c r="J45" i="5"/>
  <c r="E84" i="5"/>
  <c r="I84" i="5"/>
  <c r="R84" i="5"/>
  <c r="H84" i="5"/>
  <c r="J84" i="5"/>
  <c r="F84" i="5"/>
  <c r="E185" i="5"/>
  <c r="G185" i="5"/>
  <c r="I185" i="5"/>
  <c r="R185" i="5"/>
  <c r="F185" i="5"/>
  <c r="J185" i="5"/>
  <c r="H185" i="5"/>
  <c r="E10" i="5"/>
  <c r="R10" i="5"/>
  <c r="J10" i="5"/>
  <c r="H10" i="5"/>
  <c r="I10" i="5"/>
  <c r="F10" i="5"/>
  <c r="E134" i="5"/>
  <c r="G134" i="5"/>
  <c r="I134" i="5"/>
  <c r="J134" i="5"/>
  <c r="H134" i="5"/>
  <c r="F134" i="5"/>
  <c r="R134" i="5"/>
  <c r="E270" i="5"/>
  <c r="G270" i="5"/>
  <c r="I270" i="5"/>
  <c r="F270" i="5"/>
  <c r="J270" i="5"/>
  <c r="H270" i="5"/>
  <c r="R270" i="5"/>
  <c r="E342" i="5"/>
  <c r="G342" i="5"/>
  <c r="J342" i="5"/>
  <c r="R342" i="5"/>
  <c r="I342" i="5"/>
  <c r="H342" i="5"/>
  <c r="F342" i="5"/>
  <c r="E81" i="5"/>
  <c r="G81" i="5"/>
  <c r="F81" i="5"/>
  <c r="R81" i="5"/>
  <c r="I81" i="5"/>
  <c r="J81" i="5"/>
  <c r="H81" i="5"/>
  <c r="E13" i="5"/>
  <c r="F13" i="5"/>
  <c r="H13" i="5"/>
  <c r="R13" i="5"/>
  <c r="J13" i="5"/>
  <c r="I13" i="5"/>
  <c r="E42" i="5"/>
  <c r="J42" i="5"/>
  <c r="I42" i="5"/>
  <c r="R42" i="5"/>
  <c r="H42" i="5"/>
  <c r="F42" i="5"/>
  <c r="E165" i="5"/>
  <c r="G165" i="5"/>
  <c r="I165" i="5"/>
  <c r="R165" i="5"/>
  <c r="F165" i="5"/>
  <c r="J165" i="5"/>
  <c r="H165" i="5"/>
  <c r="E329" i="5"/>
  <c r="J329" i="5"/>
  <c r="F329" i="5"/>
  <c r="G329" i="5"/>
  <c r="R329" i="5"/>
  <c r="H329" i="5"/>
  <c r="I329" i="5"/>
  <c r="G112" i="5"/>
  <c r="E112" i="5"/>
  <c r="F112" i="5"/>
  <c r="R112" i="5"/>
  <c r="I112" i="5"/>
  <c r="H112" i="5"/>
  <c r="J112" i="5"/>
  <c r="G244" i="5"/>
  <c r="E244" i="5"/>
  <c r="H244" i="5"/>
  <c r="F244" i="5"/>
  <c r="R244" i="5"/>
  <c r="J244" i="5"/>
  <c r="I244" i="5"/>
  <c r="E346" i="5"/>
  <c r="G346" i="5"/>
  <c r="R346" i="5"/>
  <c r="I346" i="5"/>
  <c r="J346" i="5"/>
  <c r="H346" i="5"/>
  <c r="F346" i="5"/>
  <c r="R196" i="5"/>
  <c r="I196" i="5"/>
  <c r="J196" i="5"/>
  <c r="H196" i="5"/>
  <c r="E205" i="5"/>
  <c r="G205" i="5"/>
  <c r="I205" i="5"/>
  <c r="R205" i="5"/>
  <c r="F205" i="5"/>
  <c r="J205" i="5"/>
  <c r="H205" i="5"/>
  <c r="E54" i="5"/>
  <c r="H54" i="5"/>
  <c r="R54" i="5"/>
  <c r="F54" i="5"/>
  <c r="I54" i="5"/>
  <c r="J54" i="5"/>
  <c r="E122" i="5"/>
  <c r="I122" i="5"/>
  <c r="F122" i="5"/>
  <c r="R122" i="5"/>
  <c r="H122" i="5"/>
  <c r="J122" i="5"/>
  <c r="G144" i="5"/>
  <c r="E144" i="5"/>
  <c r="H144" i="5"/>
  <c r="F144" i="5"/>
  <c r="R144" i="5"/>
  <c r="I144" i="5"/>
  <c r="J144" i="5"/>
  <c r="E210" i="5"/>
  <c r="I210" i="5"/>
  <c r="G210" i="5"/>
  <c r="F210" i="5"/>
  <c r="J210" i="5"/>
  <c r="H210" i="5"/>
  <c r="R210" i="5"/>
  <c r="E19" i="5"/>
  <c r="J19" i="5"/>
  <c r="I19" i="5"/>
  <c r="G19" i="5"/>
  <c r="R19" i="5"/>
  <c r="H19" i="5"/>
  <c r="F19" i="5"/>
  <c r="E277" i="5"/>
  <c r="G277" i="5"/>
  <c r="J277" i="5"/>
  <c r="F277" i="5"/>
  <c r="I277" i="5"/>
  <c r="H277" i="5"/>
  <c r="R277" i="5"/>
  <c r="E50" i="5"/>
  <c r="I50" i="5"/>
  <c r="H50" i="5"/>
  <c r="J50" i="5"/>
  <c r="R50" i="5"/>
  <c r="F50" i="5"/>
  <c r="G24" i="5"/>
  <c r="E24" i="5"/>
  <c r="R24" i="5"/>
  <c r="I24" i="5"/>
  <c r="J24" i="5"/>
  <c r="H24" i="5"/>
  <c r="F24" i="5"/>
  <c r="G152" i="5"/>
  <c r="E152" i="5"/>
  <c r="F152" i="5"/>
  <c r="R152" i="5"/>
  <c r="I152" i="5"/>
  <c r="H152" i="5"/>
  <c r="J152" i="5"/>
  <c r="E154" i="5"/>
  <c r="G154" i="5"/>
  <c r="I154" i="5"/>
  <c r="H154" i="5"/>
  <c r="R154" i="5"/>
  <c r="F154" i="5"/>
  <c r="J154" i="5"/>
  <c r="G220" i="5"/>
  <c r="E220" i="5"/>
  <c r="J220" i="5"/>
  <c r="I220" i="5"/>
  <c r="H220" i="5"/>
  <c r="F220" i="5"/>
  <c r="R220" i="5"/>
  <c r="E133" i="5"/>
  <c r="R133" i="5"/>
  <c r="H133" i="5"/>
  <c r="F133" i="5"/>
  <c r="J133" i="5"/>
  <c r="I133" i="5"/>
  <c r="G228" i="5"/>
  <c r="E228" i="5"/>
  <c r="J228" i="5"/>
  <c r="I228" i="5"/>
  <c r="H228" i="5"/>
  <c r="F228" i="5"/>
  <c r="R228" i="5"/>
  <c r="E166" i="5"/>
  <c r="G166" i="5"/>
  <c r="I166" i="5"/>
  <c r="H166" i="5"/>
  <c r="R166" i="5"/>
  <c r="F166" i="5"/>
  <c r="J166" i="5"/>
  <c r="E294" i="5"/>
  <c r="G294" i="5"/>
  <c r="F294" i="5"/>
  <c r="J294" i="5"/>
  <c r="R294" i="5"/>
  <c r="I294" i="5"/>
  <c r="H294" i="5"/>
  <c r="E94" i="5"/>
  <c r="H94" i="5"/>
  <c r="F94" i="5"/>
  <c r="R94" i="5"/>
  <c r="J94" i="5"/>
  <c r="I94" i="5"/>
  <c r="E125" i="5"/>
  <c r="F125" i="5"/>
  <c r="J125" i="5"/>
  <c r="R125" i="5"/>
  <c r="H125" i="5"/>
  <c r="I125" i="5"/>
  <c r="E164" i="5"/>
  <c r="I164" i="5"/>
  <c r="R164" i="5"/>
  <c r="J164" i="5"/>
  <c r="H164" i="5"/>
  <c r="F164" i="5"/>
  <c r="E174" i="5"/>
  <c r="G174" i="5"/>
  <c r="H174" i="5"/>
  <c r="R174" i="5"/>
  <c r="I174" i="5"/>
  <c r="F174" i="5"/>
  <c r="J174" i="5"/>
  <c r="E302" i="5"/>
  <c r="G302" i="5"/>
  <c r="J302" i="5"/>
  <c r="F302" i="5"/>
  <c r="H302" i="5"/>
  <c r="R302" i="5"/>
  <c r="I302" i="5"/>
  <c r="E86" i="5"/>
  <c r="F86" i="5"/>
  <c r="I86" i="5"/>
  <c r="R86" i="5"/>
  <c r="H86" i="5"/>
  <c r="J86" i="5"/>
  <c r="E207" i="5"/>
  <c r="G207" i="5"/>
  <c r="I207" i="5"/>
  <c r="J207" i="5"/>
  <c r="H207" i="5"/>
  <c r="R207" i="5"/>
  <c r="F207" i="5"/>
  <c r="E246" i="5"/>
  <c r="F246" i="5"/>
  <c r="G246" i="5"/>
  <c r="H246" i="5"/>
  <c r="J246" i="5"/>
  <c r="R246" i="5"/>
  <c r="I246" i="5"/>
  <c r="E103" i="5"/>
  <c r="G103" i="5"/>
  <c r="F103" i="5"/>
  <c r="I103" i="5"/>
  <c r="J103" i="5"/>
  <c r="H103" i="5"/>
  <c r="R103" i="5"/>
  <c r="E82" i="5"/>
  <c r="H82" i="5"/>
  <c r="I82" i="5"/>
  <c r="R82" i="5"/>
  <c r="J82" i="5"/>
  <c r="F82" i="5"/>
  <c r="G190" i="5"/>
  <c r="R190" i="5"/>
  <c r="E190" i="5"/>
  <c r="H190" i="5"/>
  <c r="J190" i="5"/>
  <c r="I190" i="5"/>
  <c r="F190" i="5"/>
  <c r="G64" i="5"/>
  <c r="E64" i="5"/>
  <c r="R64" i="5"/>
  <c r="H64" i="5"/>
  <c r="I64" i="5"/>
  <c r="J64" i="5"/>
  <c r="F64" i="5"/>
  <c r="E262" i="5"/>
  <c r="G262" i="5"/>
  <c r="J262" i="5"/>
  <c r="H262" i="5"/>
  <c r="F262" i="5"/>
  <c r="I262" i="5"/>
  <c r="R262" i="5"/>
  <c r="E142" i="5"/>
  <c r="G142" i="5"/>
  <c r="I142" i="5"/>
  <c r="H142" i="5"/>
  <c r="J142" i="5"/>
  <c r="F142" i="5"/>
  <c r="R142" i="5"/>
  <c r="I149" i="5"/>
  <c r="E149" i="5"/>
  <c r="H149" i="5"/>
  <c r="F149" i="5"/>
  <c r="R149" i="5"/>
  <c r="J149" i="5"/>
  <c r="G272" i="5"/>
  <c r="E272" i="5"/>
  <c r="J272" i="5"/>
  <c r="I272" i="5"/>
  <c r="H272" i="5"/>
  <c r="F272" i="5"/>
  <c r="R272" i="5"/>
  <c r="E209" i="5"/>
  <c r="I209" i="5"/>
  <c r="G209" i="5"/>
  <c r="H209" i="5"/>
  <c r="J209" i="5"/>
  <c r="F209" i="5"/>
  <c r="R209" i="5"/>
  <c r="E214" i="5"/>
  <c r="H214" i="5"/>
  <c r="G214" i="5"/>
  <c r="J214" i="5"/>
  <c r="I214" i="5"/>
  <c r="F214" i="5"/>
  <c r="R214" i="5"/>
  <c r="E52" i="5"/>
  <c r="I52" i="5"/>
  <c r="R52" i="5"/>
  <c r="J52" i="5"/>
  <c r="H52" i="5"/>
  <c r="F52" i="5"/>
  <c r="R44" i="5"/>
  <c r="E44" i="5"/>
  <c r="F44" i="5"/>
  <c r="I44" i="5"/>
  <c r="J44" i="5"/>
  <c r="H44" i="5"/>
  <c r="E293" i="5"/>
  <c r="G293" i="5"/>
  <c r="F293" i="5"/>
  <c r="J293" i="5"/>
  <c r="I293" i="5"/>
  <c r="H293" i="5"/>
  <c r="R293" i="5"/>
  <c r="E301" i="5"/>
  <c r="G301" i="5"/>
  <c r="R301" i="5"/>
  <c r="F301" i="5"/>
  <c r="H301" i="5"/>
  <c r="I301" i="5"/>
  <c r="J301" i="5"/>
  <c r="E159" i="5"/>
  <c r="R159" i="5"/>
  <c r="G159" i="5"/>
  <c r="I159" i="5"/>
  <c r="J159" i="5"/>
  <c r="H159" i="5"/>
  <c r="F159" i="5"/>
  <c r="E239" i="5"/>
  <c r="G239" i="5"/>
  <c r="J239" i="5"/>
  <c r="R239" i="5"/>
  <c r="I239" i="5"/>
  <c r="F239" i="5"/>
  <c r="H239" i="5"/>
  <c r="E306" i="5"/>
  <c r="G306" i="5"/>
  <c r="F306" i="5"/>
  <c r="I306" i="5"/>
  <c r="R306" i="5"/>
  <c r="J306" i="5"/>
  <c r="H306" i="5"/>
  <c r="E115" i="5"/>
  <c r="G115" i="5"/>
  <c r="H115" i="5"/>
  <c r="F115" i="5"/>
  <c r="I115" i="5"/>
  <c r="J115" i="5"/>
  <c r="R115" i="5"/>
  <c r="E191" i="5"/>
  <c r="G191" i="5"/>
  <c r="F191" i="5"/>
  <c r="R191" i="5"/>
  <c r="H191" i="5"/>
  <c r="I191" i="5"/>
  <c r="J191" i="5"/>
  <c r="E175" i="5"/>
  <c r="G175" i="5"/>
  <c r="I175" i="5"/>
  <c r="H175" i="5"/>
  <c r="F175" i="5"/>
  <c r="J175" i="5"/>
  <c r="R175" i="5"/>
  <c r="E186" i="5"/>
  <c r="G186" i="5"/>
  <c r="H186" i="5"/>
  <c r="I186" i="5"/>
  <c r="R186" i="5"/>
  <c r="F186" i="5"/>
  <c r="J186" i="5"/>
  <c r="G120" i="5"/>
  <c r="E120" i="5"/>
  <c r="H120" i="5"/>
  <c r="F120" i="5"/>
  <c r="R120" i="5"/>
  <c r="I120" i="5"/>
  <c r="J120" i="5"/>
  <c r="I314" i="5"/>
  <c r="J314" i="5"/>
  <c r="R314" i="5"/>
  <c r="H314" i="5"/>
  <c r="E123" i="5"/>
  <c r="F123" i="5"/>
  <c r="G123" i="5"/>
  <c r="J123" i="5"/>
  <c r="R123" i="5"/>
  <c r="I123" i="5"/>
  <c r="H123" i="5"/>
  <c r="G256" i="5"/>
  <c r="E256" i="5"/>
  <c r="J256" i="5"/>
  <c r="I256" i="5"/>
  <c r="H256" i="5"/>
  <c r="F256" i="5"/>
  <c r="R256" i="5"/>
  <c r="E67" i="5"/>
  <c r="G67" i="5"/>
  <c r="R67" i="5"/>
  <c r="I67" i="5"/>
  <c r="H67" i="5"/>
  <c r="F67" i="5"/>
  <c r="J67" i="5"/>
  <c r="E195" i="5"/>
  <c r="G195" i="5"/>
  <c r="J195" i="5"/>
  <c r="H195" i="5"/>
  <c r="F195" i="5"/>
  <c r="R195" i="5"/>
  <c r="I195" i="5"/>
  <c r="J8" i="5"/>
  <c r="E8" i="5"/>
  <c r="I8" i="5"/>
  <c r="F8" i="5"/>
  <c r="H8" i="5"/>
  <c r="R8" i="5"/>
  <c r="E62" i="5"/>
  <c r="F62" i="5"/>
  <c r="I62" i="5"/>
  <c r="R62" i="5"/>
  <c r="H62" i="5"/>
  <c r="J62" i="5"/>
  <c r="E93" i="5"/>
  <c r="R93" i="5"/>
  <c r="I93" i="5"/>
  <c r="J93" i="5"/>
  <c r="F93" i="5"/>
  <c r="H93" i="5"/>
  <c r="E132" i="5"/>
  <c r="R132" i="5"/>
  <c r="I132" i="5"/>
  <c r="F132" i="5"/>
  <c r="J132" i="5"/>
  <c r="H132" i="5"/>
  <c r="E350" i="5"/>
  <c r="G350" i="5"/>
  <c r="F350" i="5"/>
  <c r="J350" i="5"/>
  <c r="H350" i="5"/>
  <c r="R350" i="5"/>
  <c r="I350" i="5"/>
  <c r="E75" i="5"/>
  <c r="F75" i="5"/>
  <c r="G75" i="5"/>
  <c r="I75" i="5"/>
  <c r="J75" i="5"/>
  <c r="H75" i="5"/>
  <c r="R75" i="5"/>
  <c r="E124" i="5"/>
  <c r="J124" i="5"/>
  <c r="H124" i="5"/>
  <c r="F124" i="5"/>
  <c r="R124" i="5"/>
  <c r="I124" i="5"/>
  <c r="E323" i="5"/>
  <c r="G323" i="5"/>
  <c r="J323" i="5"/>
  <c r="F323" i="5"/>
  <c r="H323" i="5"/>
  <c r="R323" i="5"/>
  <c r="I323" i="5"/>
  <c r="G16" i="5"/>
  <c r="E16" i="5"/>
  <c r="R16" i="5"/>
  <c r="I16" i="5"/>
  <c r="H16" i="5"/>
  <c r="J16" i="5"/>
  <c r="F16" i="5"/>
  <c r="E147" i="5"/>
  <c r="H147" i="5"/>
  <c r="G147" i="5"/>
  <c r="F147" i="5"/>
  <c r="J147" i="5"/>
  <c r="I147" i="5"/>
  <c r="R147" i="5"/>
  <c r="E347" i="5"/>
  <c r="G347" i="5"/>
  <c r="F347" i="5"/>
  <c r="I347" i="5"/>
  <c r="J347" i="5"/>
  <c r="R347" i="5"/>
  <c r="H347" i="5"/>
  <c r="E253" i="5"/>
  <c r="F253" i="5"/>
  <c r="G253" i="5"/>
  <c r="R253" i="5"/>
  <c r="J253" i="5"/>
  <c r="H253" i="5"/>
  <c r="I253" i="5"/>
  <c r="G39" i="5"/>
  <c r="E39" i="5"/>
  <c r="H39" i="5"/>
  <c r="F39" i="5"/>
  <c r="J39" i="5"/>
  <c r="I39" i="5"/>
  <c r="R39" i="5"/>
  <c r="E37" i="5"/>
  <c r="I37" i="5"/>
  <c r="R37" i="5"/>
  <c r="H37" i="5"/>
  <c r="F37" i="5"/>
  <c r="J37" i="5"/>
  <c r="R76" i="5"/>
  <c r="E76" i="5"/>
  <c r="H76" i="5"/>
  <c r="J76" i="5"/>
  <c r="F76" i="5"/>
  <c r="I76" i="5"/>
  <c r="E127" i="5"/>
  <c r="H127" i="5"/>
  <c r="J127" i="5"/>
  <c r="G127" i="5"/>
  <c r="R127" i="5"/>
  <c r="I127" i="5"/>
  <c r="F127" i="5"/>
  <c r="E111" i="5"/>
  <c r="G111" i="5"/>
  <c r="R111" i="5"/>
  <c r="J111" i="5"/>
  <c r="H111" i="5"/>
  <c r="F111" i="5"/>
  <c r="I111" i="5"/>
  <c r="R197" i="5"/>
  <c r="H197" i="5"/>
  <c r="I197" i="5"/>
  <c r="J197" i="5"/>
  <c r="E15" i="5"/>
  <c r="G15" i="5"/>
  <c r="H15" i="5"/>
  <c r="J15" i="5"/>
  <c r="I15" i="5"/>
  <c r="F15" i="5"/>
  <c r="R15" i="5"/>
  <c r="G122" i="5"/>
  <c r="J5" i="5"/>
  <c r="E5" i="5"/>
  <c r="F5" i="5"/>
  <c r="H5" i="5"/>
  <c r="R5" i="5"/>
  <c r="I5" i="5"/>
  <c r="E9" i="5"/>
  <c r="G9" i="5"/>
  <c r="H9" i="5"/>
  <c r="J9" i="5"/>
  <c r="I9" i="5"/>
  <c r="R9" i="5"/>
  <c r="F9" i="5"/>
  <c r="E137" i="5"/>
  <c r="G137" i="5"/>
  <c r="R137" i="5"/>
  <c r="F137" i="5"/>
  <c r="H137" i="5"/>
  <c r="J137" i="5"/>
  <c r="I137" i="5"/>
  <c r="E265" i="5"/>
  <c r="G265" i="5"/>
  <c r="R265" i="5"/>
  <c r="I265" i="5"/>
  <c r="H265" i="5"/>
  <c r="F265" i="5"/>
  <c r="J265" i="5"/>
  <c r="E110" i="5"/>
  <c r="H110" i="5"/>
  <c r="I110" i="5"/>
  <c r="J110" i="5"/>
  <c r="F110" i="5"/>
  <c r="R110" i="5"/>
  <c r="E87" i="5"/>
  <c r="H87" i="5"/>
  <c r="G87" i="5"/>
  <c r="F87" i="5"/>
  <c r="J87" i="5"/>
  <c r="R87" i="5"/>
  <c r="I87" i="5"/>
  <c r="G328" i="5"/>
  <c r="E328" i="5"/>
  <c r="H328" i="5"/>
  <c r="J328" i="5"/>
  <c r="F328" i="5"/>
  <c r="R328" i="5"/>
  <c r="I328" i="5"/>
  <c r="E282" i="5"/>
  <c r="G282" i="5"/>
  <c r="F282" i="5"/>
  <c r="H282" i="5"/>
  <c r="R282" i="5"/>
  <c r="J282" i="5"/>
  <c r="I282" i="5"/>
  <c r="E91" i="5"/>
  <c r="G91" i="5"/>
  <c r="F91" i="5"/>
  <c r="I91" i="5"/>
  <c r="J91" i="5"/>
  <c r="R91" i="5"/>
  <c r="H91" i="5"/>
  <c r="E221" i="5"/>
  <c r="G221" i="5"/>
  <c r="J221" i="5"/>
  <c r="F221" i="5"/>
  <c r="I221" i="5"/>
  <c r="H221" i="5"/>
  <c r="R221" i="5"/>
  <c r="E23" i="5"/>
  <c r="G23" i="5"/>
  <c r="F23" i="5"/>
  <c r="I23" i="5"/>
  <c r="H23" i="5"/>
  <c r="J23" i="5"/>
  <c r="R23" i="5"/>
  <c r="E319" i="5"/>
  <c r="R319" i="5"/>
  <c r="G319" i="5"/>
  <c r="H319" i="5"/>
  <c r="F319" i="5"/>
  <c r="J319" i="5"/>
  <c r="I319" i="5"/>
  <c r="E326" i="5"/>
  <c r="G326" i="5"/>
  <c r="I326" i="5"/>
  <c r="H326" i="5"/>
  <c r="R326" i="5"/>
  <c r="J326" i="5"/>
  <c r="F326" i="5"/>
  <c r="E162" i="5"/>
  <c r="I162" i="5"/>
  <c r="G162" i="5"/>
  <c r="R162" i="5"/>
  <c r="F162" i="5"/>
  <c r="J162" i="5"/>
  <c r="H162" i="5"/>
  <c r="E290" i="5"/>
  <c r="G290" i="5"/>
  <c r="F290" i="5"/>
  <c r="I290" i="5"/>
  <c r="J290" i="5"/>
  <c r="R290" i="5"/>
  <c r="H290" i="5"/>
  <c r="E99" i="5"/>
  <c r="G99" i="5"/>
  <c r="R99" i="5"/>
  <c r="I99" i="5"/>
  <c r="J99" i="5"/>
  <c r="H99" i="5"/>
  <c r="F99" i="5"/>
  <c r="E317" i="5"/>
  <c r="F317" i="5"/>
  <c r="G317" i="5"/>
  <c r="R317" i="5"/>
  <c r="J317" i="5"/>
  <c r="I317" i="5"/>
  <c r="H317" i="5"/>
  <c r="E170" i="5"/>
  <c r="G170" i="5"/>
  <c r="I170" i="5"/>
  <c r="F170" i="5"/>
  <c r="J170" i="5"/>
  <c r="H170" i="5"/>
  <c r="R170" i="5"/>
  <c r="E298" i="5"/>
  <c r="G298" i="5"/>
  <c r="J298" i="5"/>
  <c r="H298" i="5"/>
  <c r="R298" i="5"/>
  <c r="I298" i="5"/>
  <c r="F298" i="5"/>
  <c r="E107" i="5"/>
  <c r="I107" i="5"/>
  <c r="G107" i="5"/>
  <c r="H107" i="5"/>
  <c r="F107" i="5"/>
  <c r="J107" i="5"/>
  <c r="R107" i="5"/>
  <c r="G236" i="5"/>
  <c r="E236" i="5"/>
  <c r="J236" i="5"/>
  <c r="I236" i="5"/>
  <c r="H236" i="5"/>
  <c r="R236" i="5"/>
  <c r="F236" i="5"/>
  <c r="E117" i="5"/>
  <c r="I117" i="5"/>
  <c r="H117" i="5"/>
  <c r="F117" i="5"/>
  <c r="R117" i="5"/>
  <c r="J117" i="5"/>
  <c r="E156" i="5"/>
  <c r="I156" i="5"/>
  <c r="R156" i="5"/>
  <c r="J156" i="5"/>
  <c r="H156" i="5"/>
  <c r="F156" i="5"/>
  <c r="E255" i="5"/>
  <c r="R255" i="5"/>
  <c r="J255" i="5"/>
  <c r="G255" i="5"/>
  <c r="F255" i="5"/>
  <c r="H255" i="5"/>
  <c r="I255" i="5"/>
  <c r="G304" i="5"/>
  <c r="E304" i="5"/>
  <c r="I304" i="5"/>
  <c r="J304" i="5"/>
  <c r="H304" i="5"/>
  <c r="R304" i="5"/>
  <c r="F304" i="5"/>
  <c r="E113" i="5"/>
  <c r="G113" i="5"/>
  <c r="R113" i="5"/>
  <c r="F113" i="5"/>
  <c r="I113" i="5"/>
  <c r="J113" i="5"/>
  <c r="H113" i="5"/>
  <c r="E241" i="5"/>
  <c r="F241" i="5"/>
  <c r="G241" i="5"/>
  <c r="R241" i="5"/>
  <c r="I241" i="5"/>
  <c r="H241" i="5"/>
  <c r="J241" i="5"/>
  <c r="E20" i="5"/>
  <c r="H20" i="5"/>
  <c r="R20" i="5"/>
  <c r="F20" i="5"/>
  <c r="I20" i="5"/>
  <c r="J20" i="5"/>
  <c r="E130" i="5"/>
  <c r="I130" i="5"/>
  <c r="R130" i="5"/>
  <c r="G130" i="5"/>
  <c r="J130" i="5"/>
  <c r="H130" i="5"/>
  <c r="F130" i="5"/>
  <c r="E258" i="5"/>
  <c r="G258" i="5"/>
  <c r="H258" i="5"/>
  <c r="J258" i="5"/>
  <c r="F258" i="5"/>
  <c r="R258" i="5"/>
  <c r="I258" i="5"/>
  <c r="E198" i="5"/>
  <c r="G198" i="5"/>
  <c r="H198" i="5"/>
  <c r="I198" i="5"/>
  <c r="R198" i="5"/>
  <c r="F198" i="5"/>
  <c r="J198" i="5"/>
  <c r="E29" i="5"/>
  <c r="H29" i="5"/>
  <c r="J29" i="5"/>
  <c r="F29" i="5"/>
  <c r="I29" i="5"/>
  <c r="R29" i="5"/>
  <c r="E68" i="5"/>
  <c r="I68" i="5"/>
  <c r="R68" i="5"/>
  <c r="J68" i="5"/>
  <c r="H68" i="5"/>
  <c r="F68" i="5"/>
  <c r="E206" i="5"/>
  <c r="G206" i="5"/>
  <c r="J206" i="5"/>
  <c r="H206" i="5"/>
  <c r="F206" i="5"/>
  <c r="R206" i="5"/>
  <c r="I206" i="5"/>
  <c r="J21" i="5"/>
  <c r="R21" i="5"/>
  <c r="E21" i="5"/>
  <c r="H21" i="5"/>
  <c r="F21" i="5"/>
  <c r="I21" i="5"/>
  <c r="E60" i="5"/>
  <c r="I60" i="5"/>
  <c r="R60" i="5"/>
  <c r="F60" i="5"/>
  <c r="J60" i="5"/>
  <c r="H60" i="5"/>
  <c r="E58" i="5"/>
  <c r="J58" i="5"/>
  <c r="H58" i="5"/>
  <c r="I58" i="5"/>
  <c r="R58" i="5"/>
  <c r="F58" i="5"/>
  <c r="E17" i="5"/>
  <c r="G17" i="5"/>
  <c r="F17" i="5"/>
  <c r="R17" i="5"/>
  <c r="H17" i="5"/>
  <c r="I17" i="5"/>
  <c r="J17" i="5"/>
  <c r="E145" i="5"/>
  <c r="G145" i="5"/>
  <c r="F145" i="5"/>
  <c r="R145" i="5"/>
  <c r="I145" i="5"/>
  <c r="J145" i="5"/>
  <c r="H145" i="5"/>
  <c r="E273" i="5"/>
  <c r="G273" i="5"/>
  <c r="R273" i="5"/>
  <c r="H273" i="5"/>
  <c r="F273" i="5"/>
  <c r="J273" i="5"/>
  <c r="I273" i="5"/>
  <c r="E150" i="5"/>
  <c r="G150" i="5"/>
  <c r="I150" i="5"/>
  <c r="R150" i="5"/>
  <c r="J150" i="5"/>
  <c r="H150" i="5"/>
  <c r="F150" i="5"/>
  <c r="E278" i="5"/>
  <c r="I278" i="5"/>
  <c r="F278" i="5"/>
  <c r="G278" i="5"/>
  <c r="H278" i="5"/>
  <c r="R278" i="5"/>
  <c r="J278" i="5"/>
  <c r="E141" i="5"/>
  <c r="F141" i="5"/>
  <c r="H141" i="5"/>
  <c r="R141" i="5"/>
  <c r="I141" i="5"/>
  <c r="J141" i="5"/>
  <c r="E38" i="5"/>
  <c r="R38" i="5"/>
  <c r="H38" i="5"/>
  <c r="I38" i="5"/>
  <c r="J38" i="5"/>
  <c r="F38" i="5"/>
  <c r="E69" i="5"/>
  <c r="I69" i="5"/>
  <c r="F69" i="5"/>
  <c r="R69" i="5"/>
  <c r="H69" i="5"/>
  <c r="J69" i="5"/>
  <c r="E229" i="5"/>
  <c r="G229" i="5"/>
  <c r="F229" i="5"/>
  <c r="R229" i="5"/>
  <c r="I229" i="5"/>
  <c r="H229" i="5"/>
  <c r="J229" i="5"/>
  <c r="R30" i="5"/>
  <c r="H30" i="5"/>
  <c r="E30" i="5"/>
  <c r="I30" i="5"/>
  <c r="F30" i="5"/>
  <c r="J30" i="5"/>
  <c r="E61" i="5"/>
  <c r="R61" i="5"/>
  <c r="I61" i="5"/>
  <c r="H61" i="5"/>
  <c r="F61" i="5"/>
  <c r="J61" i="5"/>
  <c r="E100" i="5"/>
  <c r="F100" i="5"/>
  <c r="R100" i="5"/>
  <c r="I100" i="5"/>
  <c r="H100" i="5"/>
  <c r="J100" i="5"/>
  <c r="E237" i="5"/>
  <c r="G237" i="5"/>
  <c r="R237" i="5"/>
  <c r="F237" i="5"/>
  <c r="J237" i="5"/>
  <c r="I237" i="5"/>
  <c r="H237" i="5"/>
  <c r="G48" i="5"/>
  <c r="E48" i="5"/>
  <c r="R48" i="5"/>
  <c r="J48" i="5"/>
  <c r="I48" i="5"/>
  <c r="H48" i="5"/>
  <c r="F48" i="5"/>
  <c r="E242" i="5"/>
  <c r="J242" i="5"/>
  <c r="G242" i="5"/>
  <c r="F242" i="5"/>
  <c r="H242" i="5"/>
  <c r="I242" i="5"/>
  <c r="R242" i="5"/>
  <c r="E51" i="5"/>
  <c r="R51" i="5"/>
  <c r="H51" i="5"/>
  <c r="J51" i="5"/>
  <c r="G51" i="5"/>
  <c r="I51" i="5"/>
  <c r="F51" i="5"/>
  <c r="E179" i="5"/>
  <c r="I179" i="5"/>
  <c r="G179" i="5"/>
  <c r="H179" i="5"/>
  <c r="F179" i="5"/>
  <c r="R179" i="5"/>
  <c r="J179" i="5"/>
  <c r="E180" i="5"/>
  <c r="G180" i="5"/>
  <c r="J180" i="5"/>
  <c r="H180" i="5"/>
  <c r="F180" i="5"/>
  <c r="R180" i="5"/>
  <c r="I180" i="5"/>
  <c r="G308" i="5"/>
  <c r="E308" i="5"/>
  <c r="J308" i="5"/>
  <c r="R308" i="5"/>
  <c r="H308" i="5"/>
  <c r="F308" i="5"/>
  <c r="I308" i="5"/>
  <c r="E95" i="5"/>
  <c r="H95" i="5"/>
  <c r="J95" i="5"/>
  <c r="I95" i="5"/>
  <c r="G95" i="5"/>
  <c r="R95" i="5"/>
  <c r="F95" i="5"/>
  <c r="G320" i="5"/>
  <c r="E320" i="5"/>
  <c r="J320" i="5"/>
  <c r="F320" i="5"/>
  <c r="R320" i="5"/>
  <c r="I320" i="5"/>
  <c r="H320" i="5"/>
  <c r="E65" i="5"/>
  <c r="G65" i="5"/>
  <c r="F65" i="5"/>
  <c r="R65" i="5"/>
  <c r="I65" i="5"/>
  <c r="J65" i="5"/>
  <c r="H65" i="5"/>
  <c r="E193" i="5"/>
  <c r="G193" i="5"/>
  <c r="F193" i="5"/>
  <c r="I193" i="5"/>
  <c r="R193" i="5"/>
  <c r="J193" i="5"/>
  <c r="H193" i="5"/>
  <c r="E321" i="5"/>
  <c r="J321" i="5"/>
  <c r="F321" i="5"/>
  <c r="H321" i="5"/>
  <c r="G321" i="5"/>
  <c r="R321" i="5"/>
  <c r="I321" i="5"/>
  <c r="E338" i="5"/>
  <c r="G338" i="5"/>
  <c r="J338" i="5"/>
  <c r="H338" i="5"/>
  <c r="R338" i="5"/>
  <c r="I338" i="5"/>
  <c r="F338" i="5"/>
  <c r="G268" i="5"/>
  <c r="E268" i="5"/>
  <c r="I268" i="5"/>
  <c r="H268" i="5"/>
  <c r="F268" i="5"/>
  <c r="R268" i="5"/>
  <c r="J268" i="5"/>
  <c r="E330" i="5"/>
  <c r="G330" i="5"/>
  <c r="H330" i="5"/>
  <c r="F330" i="5"/>
  <c r="J330" i="5"/>
  <c r="I330" i="5"/>
  <c r="R330" i="5"/>
  <c r="E72" i="5"/>
  <c r="G72" i="5"/>
  <c r="R72" i="5"/>
  <c r="H72" i="5"/>
  <c r="F72" i="5"/>
  <c r="I72" i="5"/>
  <c r="J72" i="5"/>
  <c r="E138" i="5"/>
  <c r="G138" i="5"/>
  <c r="F138" i="5"/>
  <c r="I138" i="5"/>
  <c r="R138" i="5"/>
  <c r="J138" i="5"/>
  <c r="H138" i="5"/>
  <c r="E266" i="5"/>
  <c r="G266" i="5"/>
  <c r="R266" i="5"/>
  <c r="I266" i="5"/>
  <c r="H266" i="5"/>
  <c r="F266" i="5"/>
  <c r="J266" i="5"/>
  <c r="G340" i="5"/>
  <c r="E340" i="5"/>
  <c r="J340" i="5"/>
  <c r="R340" i="5"/>
  <c r="I340" i="5"/>
  <c r="H340" i="5"/>
  <c r="F340" i="5"/>
  <c r="G212" i="5"/>
  <c r="E212" i="5"/>
  <c r="J212" i="5"/>
  <c r="R212" i="5"/>
  <c r="I212" i="5"/>
  <c r="H212" i="5"/>
  <c r="F212" i="5"/>
  <c r="E334" i="5"/>
  <c r="G334" i="5"/>
  <c r="I334" i="5"/>
  <c r="H334" i="5"/>
  <c r="F334" i="5"/>
  <c r="J334" i="5"/>
  <c r="R334" i="5"/>
  <c r="G332" i="5"/>
  <c r="E332" i="5"/>
  <c r="R332" i="5"/>
  <c r="I332" i="5"/>
  <c r="F332" i="5"/>
  <c r="H332" i="5"/>
  <c r="J332" i="5"/>
  <c r="G216" i="5"/>
  <c r="E216" i="5"/>
  <c r="J216" i="5"/>
  <c r="I216" i="5"/>
  <c r="H216" i="5"/>
  <c r="F216" i="5"/>
  <c r="R216" i="5"/>
  <c r="E89" i="5"/>
  <c r="G89" i="5"/>
  <c r="R89" i="5"/>
  <c r="F89" i="5"/>
  <c r="J89" i="5"/>
  <c r="I89" i="5"/>
  <c r="H89" i="5"/>
  <c r="E217" i="5"/>
  <c r="G217" i="5"/>
  <c r="F217" i="5"/>
  <c r="H217" i="5"/>
  <c r="J217" i="5"/>
  <c r="R217" i="5"/>
  <c r="I217" i="5"/>
  <c r="E222" i="5"/>
  <c r="G222" i="5"/>
  <c r="H222" i="5"/>
  <c r="J222" i="5"/>
  <c r="R222" i="5"/>
  <c r="I222" i="5"/>
  <c r="F222" i="5"/>
  <c r="E295" i="5"/>
  <c r="J295" i="5"/>
  <c r="G295" i="5"/>
  <c r="I295" i="5"/>
  <c r="F295" i="5"/>
  <c r="H295" i="5"/>
  <c r="R295" i="5"/>
  <c r="E307" i="5"/>
  <c r="J307" i="5"/>
  <c r="G307" i="5"/>
  <c r="R307" i="5"/>
  <c r="H307" i="5"/>
  <c r="I307" i="5"/>
  <c r="F307" i="5"/>
  <c r="G32" i="5"/>
  <c r="E32" i="5"/>
  <c r="R32" i="5"/>
  <c r="F32" i="5"/>
  <c r="I32" i="5"/>
  <c r="J32" i="5"/>
  <c r="H32" i="5"/>
  <c r="R160" i="5"/>
  <c r="I160" i="5"/>
  <c r="J160" i="5"/>
  <c r="H160" i="5"/>
  <c r="G288" i="5"/>
  <c r="E288" i="5"/>
  <c r="H288" i="5"/>
  <c r="F288" i="5"/>
  <c r="R288" i="5"/>
  <c r="I288" i="5"/>
  <c r="J288" i="5"/>
  <c r="E97" i="5"/>
  <c r="F97" i="5"/>
  <c r="R97" i="5"/>
  <c r="I97" i="5"/>
  <c r="G97" i="5"/>
  <c r="H97" i="5"/>
  <c r="J97" i="5"/>
  <c r="E225" i="5"/>
  <c r="R225" i="5"/>
  <c r="F225" i="5"/>
  <c r="G225" i="5"/>
  <c r="H225" i="5"/>
  <c r="J225" i="5"/>
  <c r="I225" i="5"/>
  <c r="E98" i="5"/>
  <c r="J98" i="5"/>
  <c r="H98" i="5"/>
  <c r="I98" i="5"/>
  <c r="R98" i="5"/>
  <c r="F98" i="5"/>
  <c r="E299" i="5"/>
  <c r="J299" i="5"/>
  <c r="I299" i="5"/>
  <c r="G299" i="5"/>
  <c r="F299" i="5"/>
  <c r="R299" i="5"/>
  <c r="H299" i="5"/>
  <c r="E40" i="5"/>
  <c r="G40" i="5"/>
  <c r="R40" i="5"/>
  <c r="F40" i="5"/>
  <c r="I40" i="5"/>
  <c r="J40" i="5"/>
  <c r="H40" i="5"/>
  <c r="E168" i="5"/>
  <c r="G168" i="5"/>
  <c r="J168" i="5"/>
  <c r="H168" i="5"/>
  <c r="F168" i="5"/>
  <c r="R168" i="5"/>
  <c r="I168" i="5"/>
  <c r="G296" i="5"/>
  <c r="E296" i="5"/>
  <c r="J296" i="5"/>
  <c r="I296" i="5"/>
  <c r="H296" i="5"/>
  <c r="F296" i="5"/>
  <c r="R296" i="5"/>
  <c r="E105" i="5"/>
  <c r="G105" i="5"/>
  <c r="R105" i="5"/>
  <c r="F105" i="5"/>
  <c r="I105" i="5"/>
  <c r="J105" i="5"/>
  <c r="H105" i="5"/>
  <c r="E233" i="5"/>
  <c r="R233" i="5"/>
  <c r="G233" i="5"/>
  <c r="F233" i="5"/>
  <c r="I233" i="5"/>
  <c r="H233" i="5"/>
  <c r="J233" i="5"/>
  <c r="E22" i="5"/>
  <c r="I22" i="5"/>
  <c r="R22" i="5"/>
  <c r="F22" i="5"/>
  <c r="J22" i="5"/>
  <c r="H22" i="5"/>
  <c r="E53" i="5"/>
  <c r="I53" i="5"/>
  <c r="F53" i="5"/>
  <c r="R53" i="5"/>
  <c r="J53" i="5"/>
  <c r="H53" i="5"/>
  <c r="E92" i="5"/>
  <c r="R92" i="5"/>
  <c r="I92" i="5"/>
  <c r="H92" i="5"/>
  <c r="J92" i="5"/>
  <c r="F92" i="5"/>
  <c r="E90" i="5"/>
  <c r="J90" i="5"/>
  <c r="I90" i="5"/>
  <c r="R90" i="5"/>
  <c r="H90" i="5"/>
  <c r="F90" i="5"/>
  <c r="E309" i="5"/>
  <c r="F309" i="5"/>
  <c r="J309" i="5"/>
  <c r="G309" i="5"/>
  <c r="R309" i="5"/>
  <c r="H309" i="5"/>
  <c r="I309" i="5"/>
  <c r="E18" i="5"/>
  <c r="J18" i="5"/>
  <c r="I18" i="5"/>
  <c r="F18" i="5"/>
  <c r="H18" i="5"/>
  <c r="R18" i="5"/>
  <c r="E131" i="5"/>
  <c r="G131" i="5"/>
  <c r="H131" i="5"/>
  <c r="I131" i="5"/>
  <c r="R131" i="5"/>
  <c r="F131" i="5"/>
  <c r="J131" i="5"/>
  <c r="G260" i="5"/>
  <c r="E260" i="5"/>
  <c r="R260" i="5"/>
  <c r="F260" i="5"/>
  <c r="J260" i="5"/>
  <c r="I260" i="5"/>
  <c r="H260" i="5"/>
  <c r="E66" i="5"/>
  <c r="R66" i="5"/>
  <c r="H66" i="5"/>
  <c r="J66" i="5"/>
  <c r="I66" i="5"/>
  <c r="F66" i="5"/>
  <c r="E63" i="5"/>
  <c r="J63" i="5"/>
  <c r="I63" i="5"/>
  <c r="G63" i="5"/>
  <c r="H63" i="5"/>
  <c r="F63" i="5"/>
  <c r="R63" i="5"/>
  <c r="E139" i="5"/>
  <c r="J139" i="5"/>
  <c r="F139" i="5"/>
  <c r="G139" i="5"/>
  <c r="H139" i="5"/>
  <c r="I139" i="5"/>
  <c r="R139" i="5"/>
  <c r="E269" i="5"/>
  <c r="G269" i="5"/>
  <c r="F269" i="5"/>
  <c r="R269" i="5"/>
  <c r="I269" i="5"/>
  <c r="H269" i="5"/>
  <c r="J269" i="5"/>
  <c r="G348" i="5"/>
  <c r="E348" i="5"/>
  <c r="R348" i="5"/>
  <c r="I348" i="5"/>
  <c r="H348" i="5"/>
  <c r="F348" i="5"/>
  <c r="J348" i="5"/>
  <c r="G80" i="5"/>
  <c r="E80" i="5"/>
  <c r="R80" i="5"/>
  <c r="I80" i="5"/>
  <c r="H80" i="5"/>
  <c r="J80" i="5"/>
  <c r="F80" i="5"/>
  <c r="E146" i="5"/>
  <c r="J146" i="5"/>
  <c r="G146" i="5"/>
  <c r="I146" i="5"/>
  <c r="H146" i="5"/>
  <c r="R146" i="5"/>
  <c r="F146" i="5"/>
  <c r="E274" i="5"/>
  <c r="H274" i="5"/>
  <c r="G274" i="5"/>
  <c r="F274" i="5"/>
  <c r="R274" i="5"/>
  <c r="I274" i="5"/>
  <c r="J274" i="5"/>
  <c r="E83" i="5"/>
  <c r="J83" i="5"/>
  <c r="F83" i="5"/>
  <c r="G83" i="5"/>
  <c r="R83" i="5"/>
  <c r="H83" i="5"/>
  <c r="I83" i="5"/>
  <c r="E213" i="5"/>
  <c r="H213" i="5"/>
  <c r="G213" i="5"/>
  <c r="F213" i="5"/>
  <c r="R213" i="5"/>
  <c r="I213" i="5"/>
  <c r="J213" i="5"/>
  <c r="E46" i="5"/>
  <c r="H46" i="5"/>
  <c r="F46" i="5"/>
  <c r="I46" i="5"/>
  <c r="R46" i="5"/>
  <c r="J46" i="5"/>
  <c r="E77" i="5"/>
  <c r="R77" i="5"/>
  <c r="I77" i="5"/>
  <c r="F77" i="5"/>
  <c r="J77" i="5"/>
  <c r="H77" i="5"/>
  <c r="E116" i="5"/>
  <c r="I116" i="5"/>
  <c r="J116" i="5"/>
  <c r="R116" i="5"/>
  <c r="H116" i="5"/>
  <c r="F116" i="5"/>
  <c r="G88" i="5"/>
  <c r="E88" i="5"/>
  <c r="R88" i="5"/>
  <c r="I88" i="5"/>
  <c r="F88" i="5"/>
  <c r="J88" i="5"/>
  <c r="H88" i="5"/>
  <c r="G284" i="5"/>
  <c r="E284" i="5"/>
  <c r="F284" i="5"/>
  <c r="H284" i="5"/>
  <c r="R284" i="5"/>
  <c r="J284" i="5"/>
  <c r="I284" i="5"/>
  <c r="E108" i="5"/>
  <c r="J108" i="5"/>
  <c r="H108" i="5"/>
  <c r="F108" i="5"/>
  <c r="I108" i="5"/>
  <c r="R108" i="5"/>
  <c r="E106" i="5"/>
  <c r="F106" i="5"/>
  <c r="H106" i="5"/>
  <c r="J106" i="5"/>
  <c r="I106" i="5"/>
  <c r="R106" i="5"/>
  <c r="E243" i="5"/>
  <c r="G243" i="5"/>
  <c r="R243" i="5"/>
  <c r="H243" i="5"/>
  <c r="I243" i="5"/>
  <c r="F243" i="5"/>
  <c r="J243" i="5"/>
  <c r="G292" i="5"/>
  <c r="E292" i="5"/>
  <c r="J292" i="5"/>
  <c r="I292" i="5"/>
  <c r="H292" i="5"/>
  <c r="F292" i="5"/>
  <c r="R292" i="5"/>
  <c r="E230" i="5"/>
  <c r="G230" i="5"/>
  <c r="J230" i="5"/>
  <c r="H230" i="5"/>
  <c r="F230" i="5"/>
  <c r="R230" i="5"/>
  <c r="I230" i="5"/>
  <c r="E231" i="5"/>
  <c r="J231" i="5"/>
  <c r="G231" i="5"/>
  <c r="I231" i="5"/>
  <c r="F231" i="5"/>
  <c r="R231" i="5"/>
  <c r="H231" i="5"/>
  <c r="E36" i="5"/>
  <c r="I36" i="5"/>
  <c r="R36" i="5"/>
  <c r="J36" i="5"/>
  <c r="F36" i="5"/>
  <c r="H36" i="5"/>
  <c r="E235" i="5"/>
  <c r="H235" i="5"/>
  <c r="J235" i="5"/>
  <c r="I235" i="5"/>
  <c r="G235" i="5"/>
  <c r="R235" i="5"/>
  <c r="F235" i="5"/>
  <c r="E238" i="5"/>
  <c r="G238" i="5"/>
  <c r="R238" i="5"/>
  <c r="I238" i="5"/>
  <c r="H238" i="5"/>
  <c r="F238" i="5"/>
  <c r="J238" i="5"/>
  <c r="E167" i="5"/>
  <c r="G167" i="5"/>
  <c r="J167" i="5"/>
  <c r="F167" i="5"/>
  <c r="I167" i="5"/>
  <c r="H167" i="5"/>
  <c r="R167" i="5"/>
  <c r="G90" i="5"/>
  <c r="E310" i="5"/>
  <c r="G310" i="5"/>
  <c r="I310" i="5"/>
  <c r="F310" i="5"/>
  <c r="R310" i="5"/>
  <c r="H310" i="5"/>
  <c r="J310" i="5"/>
  <c r="E143" i="5"/>
  <c r="G143" i="5"/>
  <c r="R143" i="5"/>
  <c r="H143" i="5"/>
  <c r="F143" i="5"/>
  <c r="J143" i="5"/>
  <c r="I143" i="5"/>
  <c r="J7" i="5"/>
  <c r="E7" i="5"/>
  <c r="H7" i="5"/>
  <c r="R7" i="5"/>
  <c r="F7" i="5"/>
  <c r="I7" i="5"/>
  <c r="E261" i="5"/>
  <c r="G261" i="5"/>
  <c r="J261" i="5"/>
  <c r="I261" i="5"/>
  <c r="R261" i="5"/>
  <c r="H261" i="5"/>
  <c r="F261" i="5"/>
  <c r="E126" i="5"/>
  <c r="I126" i="5"/>
  <c r="R126" i="5"/>
  <c r="H126" i="5"/>
  <c r="F126" i="5"/>
  <c r="J126" i="5"/>
  <c r="G157" i="5"/>
  <c r="E215" i="5"/>
  <c r="G215" i="5"/>
  <c r="H215" i="5"/>
  <c r="F215" i="5"/>
  <c r="I215" i="5"/>
  <c r="R215" i="5"/>
  <c r="J215" i="5"/>
  <c r="G344" i="5"/>
  <c r="E344" i="5"/>
  <c r="I344" i="5"/>
  <c r="F344" i="5"/>
  <c r="J344" i="5"/>
  <c r="R344" i="5"/>
  <c r="H344" i="5"/>
  <c r="G66" i="5"/>
  <c r="E118" i="5"/>
  <c r="F118" i="5"/>
  <c r="R118" i="5"/>
  <c r="H118" i="5"/>
  <c r="J118" i="5"/>
  <c r="I118" i="5"/>
  <c r="G149" i="5"/>
  <c r="E151" i="5"/>
  <c r="G151" i="5"/>
  <c r="F151" i="5"/>
  <c r="R151" i="5"/>
  <c r="J151" i="5"/>
  <c r="H151" i="5"/>
  <c r="I151" i="5"/>
  <c r="G336" i="5"/>
  <c r="E336" i="5"/>
  <c r="R336" i="5"/>
  <c r="H336" i="5"/>
  <c r="I336" i="5"/>
  <c r="J336" i="5"/>
  <c r="F336" i="5"/>
  <c r="G264" i="5"/>
  <c r="E264" i="5"/>
  <c r="F264" i="5"/>
  <c r="R264" i="5"/>
  <c r="H264" i="5"/>
  <c r="J264" i="5"/>
  <c r="I264" i="5"/>
  <c r="E73" i="5"/>
  <c r="F73" i="5"/>
  <c r="G73" i="5"/>
  <c r="R73" i="5"/>
  <c r="I73" i="5"/>
  <c r="J73" i="5"/>
  <c r="H73" i="5"/>
  <c r="E201" i="5"/>
  <c r="G201" i="5"/>
  <c r="R201" i="5"/>
  <c r="J201" i="5"/>
  <c r="I201" i="5"/>
  <c r="F201" i="5"/>
  <c r="H201" i="5"/>
  <c r="G13" i="5"/>
  <c r="G52" i="5"/>
  <c r="E114" i="5"/>
  <c r="F114" i="5"/>
  <c r="J114" i="5"/>
  <c r="R114" i="5"/>
  <c r="H114" i="5"/>
  <c r="I114" i="5"/>
  <c r="E218" i="5"/>
  <c r="G218" i="5"/>
  <c r="R218" i="5"/>
  <c r="F218" i="5"/>
  <c r="H218" i="5"/>
  <c r="I218" i="5"/>
  <c r="J218" i="5"/>
  <c r="E27" i="5"/>
  <c r="G27" i="5"/>
  <c r="R27" i="5"/>
  <c r="I27" i="5"/>
  <c r="J27" i="5"/>
  <c r="H27" i="5"/>
  <c r="F27" i="5"/>
  <c r="E155" i="5"/>
  <c r="I155" i="5"/>
  <c r="G155" i="5"/>
  <c r="H155" i="5"/>
  <c r="F155" i="5"/>
  <c r="R155" i="5"/>
  <c r="J155" i="5"/>
  <c r="E285" i="5"/>
  <c r="R285" i="5"/>
  <c r="G285" i="5"/>
  <c r="F285" i="5"/>
  <c r="J285" i="5"/>
  <c r="H285" i="5"/>
  <c r="I285" i="5"/>
  <c r="E287" i="5"/>
  <c r="G287" i="5"/>
  <c r="H287" i="5"/>
  <c r="J287" i="5"/>
  <c r="I287" i="5"/>
  <c r="R287" i="5"/>
  <c r="F287" i="5"/>
  <c r="E345" i="5"/>
  <c r="G345" i="5"/>
  <c r="R345" i="5"/>
  <c r="H345" i="5"/>
  <c r="J345" i="5"/>
  <c r="F345" i="5"/>
  <c r="I345" i="5"/>
  <c r="G44" i="5"/>
  <c r="G42" i="5"/>
  <c r="E226" i="5"/>
  <c r="G226" i="5"/>
  <c r="F226" i="5"/>
  <c r="H226" i="5"/>
  <c r="R226" i="5"/>
  <c r="J226" i="5"/>
  <c r="I226" i="5"/>
  <c r="E35" i="5"/>
  <c r="R35" i="5"/>
  <c r="G35" i="5"/>
  <c r="I35" i="5"/>
  <c r="H35" i="5"/>
  <c r="J35" i="5"/>
  <c r="F35" i="5"/>
  <c r="E163" i="5"/>
  <c r="G163" i="5"/>
  <c r="J163" i="5"/>
  <c r="H163" i="5"/>
  <c r="R163" i="5"/>
  <c r="I163" i="5"/>
  <c r="F163" i="5"/>
  <c r="E223" i="5"/>
  <c r="I223" i="5"/>
  <c r="H223" i="5"/>
  <c r="G223" i="5"/>
  <c r="J223" i="5"/>
  <c r="F223" i="5"/>
  <c r="R223" i="5"/>
  <c r="E337" i="5"/>
  <c r="G337" i="5"/>
  <c r="J337" i="5"/>
  <c r="H337" i="5"/>
  <c r="R337" i="5"/>
  <c r="F337" i="5"/>
  <c r="I337" i="5"/>
  <c r="E34" i="5"/>
  <c r="J34" i="5"/>
  <c r="I34" i="5"/>
  <c r="R34" i="5"/>
  <c r="F34" i="5"/>
  <c r="H34" i="5"/>
  <c r="E234" i="5"/>
  <c r="R234" i="5"/>
  <c r="I234" i="5"/>
  <c r="G234" i="5"/>
  <c r="H234" i="5"/>
  <c r="F234" i="5"/>
  <c r="J234" i="5"/>
  <c r="E43" i="5"/>
  <c r="G43" i="5"/>
  <c r="F43" i="5"/>
  <c r="R43" i="5"/>
  <c r="H43" i="5"/>
  <c r="I43" i="5"/>
  <c r="J43" i="5"/>
  <c r="E171" i="5"/>
  <c r="I171" i="5"/>
  <c r="R171" i="5"/>
  <c r="G171" i="5"/>
  <c r="H171" i="5"/>
  <c r="J171" i="5"/>
  <c r="F171" i="5"/>
  <c r="G172" i="5"/>
  <c r="E172" i="5"/>
  <c r="J172" i="5"/>
  <c r="H172" i="5"/>
  <c r="F172" i="5"/>
  <c r="I172" i="5"/>
  <c r="R172" i="5"/>
  <c r="G300" i="5"/>
  <c r="E300" i="5"/>
  <c r="J300" i="5"/>
  <c r="I300" i="5"/>
  <c r="H300" i="5"/>
  <c r="R300" i="5"/>
  <c r="F300" i="5"/>
  <c r="E28" i="5"/>
  <c r="I28" i="5"/>
  <c r="R28" i="5"/>
  <c r="F28" i="5"/>
  <c r="H28" i="5"/>
  <c r="J28" i="5"/>
  <c r="E26" i="5"/>
  <c r="I26" i="5"/>
  <c r="F26" i="5"/>
  <c r="H26" i="5"/>
  <c r="R26" i="5"/>
  <c r="J26" i="5"/>
  <c r="G240" i="5"/>
  <c r="E240" i="5"/>
  <c r="R240" i="5"/>
  <c r="F240" i="5"/>
  <c r="J240" i="5"/>
  <c r="I240" i="5"/>
  <c r="H240" i="5"/>
  <c r="E49" i="5"/>
  <c r="R49" i="5"/>
  <c r="F49" i="5"/>
  <c r="G49" i="5"/>
  <c r="I49" i="5"/>
  <c r="H49" i="5"/>
  <c r="J49" i="5"/>
  <c r="E177" i="5"/>
  <c r="F177" i="5"/>
  <c r="G177" i="5"/>
  <c r="R177" i="5"/>
  <c r="H177" i="5"/>
  <c r="J177" i="5"/>
  <c r="I177" i="5"/>
  <c r="E305" i="5"/>
  <c r="G305" i="5"/>
  <c r="R305" i="5"/>
  <c r="I305" i="5"/>
  <c r="F305" i="5"/>
  <c r="H305" i="5"/>
  <c r="J305" i="5"/>
  <c r="E109" i="5"/>
  <c r="H109" i="5"/>
  <c r="R109" i="5"/>
  <c r="J109" i="5"/>
  <c r="F109" i="5"/>
  <c r="I109" i="5"/>
  <c r="E148" i="5"/>
  <c r="R148" i="5"/>
  <c r="I148" i="5"/>
  <c r="F148" i="5"/>
  <c r="J148" i="5"/>
  <c r="H148" i="5"/>
  <c r="D30" i="6"/>
  <c r="C30" i="6"/>
  <c r="D54" i="6"/>
  <c r="C54" i="6"/>
  <c r="D27" i="6"/>
  <c r="C27" i="6"/>
  <c r="D62" i="6"/>
  <c r="C62" i="6"/>
  <c r="D57" i="6"/>
  <c r="C57" i="6"/>
  <c r="D63" i="6"/>
  <c r="C63" i="6"/>
  <c r="D37" i="6"/>
  <c r="C37" i="6"/>
  <c r="D52" i="6"/>
  <c r="C52" i="6"/>
  <c r="D58" i="6"/>
  <c r="C58" i="6"/>
  <c r="D32" i="6"/>
  <c r="C32" i="6"/>
  <c r="D60" i="6"/>
  <c r="C60" i="6"/>
  <c r="D47" i="6"/>
  <c r="C47" i="6"/>
  <c r="D59" i="6"/>
  <c r="C59" i="6"/>
  <c r="D42" i="6"/>
  <c r="C42" i="6"/>
  <c r="F56" i="6"/>
  <c r="H56" i="6" s="1"/>
  <c r="H55" i="6"/>
  <c r="C64" i="6"/>
  <c r="D64" i="6"/>
  <c r="S325" i="5"/>
  <c r="S335" i="5"/>
  <c r="S341" i="5"/>
  <c r="S331" i="5"/>
  <c r="S333" i="5"/>
  <c r="S343" i="5"/>
  <c r="S327" i="5"/>
  <c r="S349" i="5"/>
  <c r="S315" i="5"/>
  <c r="T259" i="5"/>
  <c r="S199" i="5"/>
  <c r="S192" i="5"/>
  <c r="S47" i="5"/>
  <c r="S291" i="5"/>
  <c r="S184" i="5"/>
  <c r="S311" i="5"/>
  <c r="S251" i="5"/>
  <c r="S203" i="5"/>
  <c r="S227" i="5"/>
  <c r="S135" i="5"/>
  <c r="S187" i="5"/>
  <c r="S247" i="5"/>
  <c r="S119" i="5"/>
  <c r="S55" i="5"/>
  <c r="S263" i="5"/>
  <c r="S71" i="5"/>
  <c r="S183" i="5"/>
  <c r="X331" i="5" l="1"/>
  <c r="X251" i="5"/>
  <c r="X227" i="5"/>
  <c r="X176" i="5"/>
  <c r="X181" i="5"/>
  <c r="X182" i="5"/>
  <c r="X178" i="5"/>
  <c r="X173" i="5"/>
  <c r="X85" i="5"/>
  <c r="X78" i="5"/>
  <c r="X11" i="5"/>
  <c r="X187" i="5"/>
  <c r="X192" i="5"/>
  <c r="X203" i="5"/>
  <c r="X184" i="5"/>
  <c r="X55" i="5"/>
  <c r="C65" i="6"/>
  <c r="X135" i="5"/>
  <c r="C68" i="6"/>
  <c r="X183" i="5"/>
  <c r="X341" i="5"/>
  <c r="X311" i="5"/>
  <c r="X343" i="5"/>
  <c r="X71" i="5"/>
  <c r="X327" i="5"/>
  <c r="X335" i="5"/>
  <c r="X119" i="5"/>
  <c r="X247" i="5"/>
  <c r="X263" i="5"/>
  <c r="X47" i="5"/>
  <c r="X162" i="5"/>
  <c r="X328" i="5"/>
  <c r="X87" i="5"/>
  <c r="X5" i="5"/>
  <c r="G69" i="6" a="1"/>
  <c r="G69" i="6" s="1"/>
  <c r="H69" i="6" s="1"/>
  <c r="H70" i="6" s="1"/>
  <c r="D2" i="6" s="1"/>
  <c r="X261" i="5"/>
  <c r="X106" i="5"/>
  <c r="X77" i="5"/>
  <c r="X80" i="5"/>
  <c r="X53" i="5"/>
  <c r="X141" i="5"/>
  <c r="X126" i="5"/>
  <c r="X238" i="5"/>
  <c r="X27" i="5"/>
  <c r="X344" i="5"/>
  <c r="X310" i="5"/>
  <c r="X243" i="5"/>
  <c r="X116" i="5"/>
  <c r="X92" i="5"/>
  <c r="X296" i="5"/>
  <c r="X148" i="5"/>
  <c r="X117" i="5"/>
  <c r="X285" i="5"/>
  <c r="X151" i="5"/>
  <c r="X284" i="5"/>
  <c r="X83" i="5"/>
  <c r="X97" i="5"/>
  <c r="X72" i="5"/>
  <c r="X320" i="5"/>
  <c r="X223" i="5"/>
  <c r="X201" i="5"/>
  <c r="X32" i="5"/>
  <c r="X321" i="5"/>
  <c r="X29" i="5"/>
  <c r="X298" i="5"/>
  <c r="X265" i="5"/>
  <c r="X337" i="5"/>
  <c r="X34" i="5"/>
  <c r="X168" i="5"/>
  <c r="X216" i="5"/>
  <c r="X26" i="5"/>
  <c r="X155" i="5"/>
  <c r="X88" i="5"/>
  <c r="X274" i="5"/>
  <c r="X66" i="5"/>
  <c r="X330" i="5"/>
  <c r="X100" i="5"/>
  <c r="X17" i="5"/>
  <c r="X21" i="5"/>
  <c r="X20" i="5"/>
  <c r="X240" i="5"/>
  <c r="X234" i="5"/>
  <c r="X336" i="5"/>
  <c r="X230" i="5"/>
  <c r="X90" i="5"/>
  <c r="X105" i="5"/>
  <c r="X89" i="5"/>
  <c r="X118" i="5"/>
  <c r="X16" i="5"/>
  <c r="X323" i="5"/>
  <c r="X93" i="5"/>
  <c r="X256" i="5"/>
  <c r="X123" i="5"/>
  <c r="X239" i="5"/>
  <c r="X214" i="5"/>
  <c r="X86" i="5"/>
  <c r="X94" i="5"/>
  <c r="X144" i="5"/>
  <c r="X346" i="5"/>
  <c r="X305" i="5"/>
  <c r="X299" i="5"/>
  <c r="X51" i="5"/>
  <c r="X52" i="5"/>
  <c r="X109" i="5"/>
  <c r="X260" i="5"/>
  <c r="X131" i="5"/>
  <c r="X40" i="5"/>
  <c r="X160" i="5"/>
  <c r="X332" i="5"/>
  <c r="X334" i="5"/>
  <c r="X268" i="5"/>
  <c r="X338" i="5"/>
  <c r="X179" i="5"/>
  <c r="X61" i="5"/>
  <c r="X58" i="5"/>
  <c r="X113" i="5"/>
  <c r="X236" i="5"/>
  <c r="X107" i="5"/>
  <c r="X319" i="5"/>
  <c r="X110" i="5"/>
  <c r="X127" i="5"/>
  <c r="X147" i="5"/>
  <c r="X132" i="5"/>
  <c r="X67" i="5"/>
  <c r="X115" i="5"/>
  <c r="X44" i="5"/>
  <c r="X262" i="5"/>
  <c r="X220" i="5"/>
  <c r="X154" i="5"/>
  <c r="X196" i="5"/>
  <c r="X13" i="5"/>
  <c r="X235" i="5"/>
  <c r="X307" i="5"/>
  <c r="X23" i="5"/>
  <c r="X306" i="5"/>
  <c r="X28" i="5"/>
  <c r="X218" i="5"/>
  <c r="X215" i="5"/>
  <c r="X167" i="5"/>
  <c r="X292" i="5"/>
  <c r="X146" i="5"/>
  <c r="X288" i="5"/>
  <c r="X308" i="5"/>
  <c r="X180" i="5"/>
  <c r="X38" i="5"/>
  <c r="X68" i="5"/>
  <c r="X241" i="5"/>
  <c r="X326" i="5"/>
  <c r="X111" i="5"/>
  <c r="X347" i="5"/>
  <c r="X8" i="5"/>
  <c r="X195" i="5"/>
  <c r="X191" i="5"/>
  <c r="X149" i="5"/>
  <c r="X142" i="5"/>
  <c r="X207" i="5"/>
  <c r="X125" i="5"/>
  <c r="X210" i="5"/>
  <c r="X205" i="5"/>
  <c r="X185" i="5"/>
  <c r="X297" i="5"/>
  <c r="X64" i="5"/>
  <c r="X302" i="5"/>
  <c r="X294" i="5"/>
  <c r="X152" i="5"/>
  <c r="X122" i="5"/>
  <c r="X244" i="5"/>
  <c r="X342" i="5"/>
  <c r="X224" i="5"/>
  <c r="X25" i="5"/>
  <c r="X6" i="5"/>
  <c r="X279" i="5"/>
  <c r="X312" i="5"/>
  <c r="X248" i="5"/>
  <c r="X189" i="5"/>
  <c r="X81" i="5"/>
  <c r="X84" i="5"/>
  <c r="X41" i="5"/>
  <c r="X153" i="5"/>
  <c r="X101" i="5"/>
  <c r="X57" i="5"/>
  <c r="X12" i="5"/>
  <c r="X339" i="5"/>
  <c r="X169" i="5"/>
  <c r="X33" i="5"/>
  <c r="X281" i="5"/>
  <c r="X249" i="5"/>
  <c r="X128" i="5"/>
  <c r="X59" i="5"/>
  <c r="X74" i="5"/>
  <c r="X161" i="5"/>
  <c r="X158" i="5"/>
  <c r="X136" i="5"/>
  <c r="X140" i="5"/>
  <c r="X313" i="5"/>
  <c r="X254" i="5"/>
  <c r="D67" i="6"/>
  <c r="C67" i="6"/>
  <c r="X188" i="5"/>
  <c r="X42" i="5"/>
  <c r="X200" i="5"/>
  <c r="D66" i="6"/>
  <c r="C66" i="6"/>
  <c r="X250" i="5"/>
  <c r="X211" i="5"/>
  <c r="X275" i="5"/>
  <c r="X202" i="5"/>
  <c r="X164" i="5"/>
  <c r="X283" i="5"/>
  <c r="X70" i="5"/>
  <c r="X56" i="5"/>
  <c r="X186" i="5"/>
  <c r="X340" i="5"/>
  <c r="X229" i="5"/>
  <c r="X150" i="5"/>
  <c r="X258" i="5"/>
  <c r="X157" i="5"/>
  <c r="X219" i="5"/>
  <c r="X95" i="5"/>
  <c r="X69" i="5"/>
  <c r="X145" i="5"/>
  <c r="X206" i="5"/>
  <c r="X290" i="5"/>
  <c r="X197" i="5"/>
  <c r="X39" i="5"/>
  <c r="X253" i="5"/>
  <c r="X350" i="5"/>
  <c r="X175" i="5"/>
  <c r="X246" i="5"/>
  <c r="X133" i="5"/>
  <c r="X19" i="5"/>
  <c r="X54" i="5"/>
  <c r="X10" i="5"/>
  <c r="X245" i="5"/>
  <c r="X289" i="5"/>
  <c r="X286" i="5"/>
  <c r="X276" i="5"/>
  <c r="X43" i="5"/>
  <c r="X226" i="5"/>
  <c r="X287" i="5"/>
  <c r="X264" i="5"/>
  <c r="X7" i="5"/>
  <c r="X143" i="5"/>
  <c r="X231" i="5"/>
  <c r="X213" i="5"/>
  <c r="X63" i="5"/>
  <c r="X233" i="5"/>
  <c r="X225" i="5"/>
  <c r="X217" i="5"/>
  <c r="X138" i="5"/>
  <c r="X48" i="5"/>
  <c r="X237" i="5"/>
  <c r="X30" i="5"/>
  <c r="X273" i="5"/>
  <c r="X130" i="5"/>
  <c r="X156" i="5"/>
  <c r="X99" i="5"/>
  <c r="X282" i="5"/>
  <c r="X15" i="5"/>
  <c r="X75" i="5"/>
  <c r="X120" i="5"/>
  <c r="X293" i="5"/>
  <c r="X272" i="5"/>
  <c r="X103" i="5"/>
  <c r="X228" i="5"/>
  <c r="X277" i="5"/>
  <c r="X14" i="5"/>
  <c r="X271" i="5"/>
  <c r="X102" i="5"/>
  <c r="X79" i="5"/>
  <c r="X194" i="5"/>
  <c r="X49" i="5"/>
  <c r="X172" i="5"/>
  <c r="X171" i="5"/>
  <c r="X35" i="5"/>
  <c r="X345" i="5"/>
  <c r="X36" i="5"/>
  <c r="X108" i="5"/>
  <c r="X46" i="5"/>
  <c r="X139" i="5"/>
  <c r="X309" i="5"/>
  <c r="X22" i="5"/>
  <c r="X98" i="5"/>
  <c r="X222" i="5"/>
  <c r="X266" i="5"/>
  <c r="X65" i="5"/>
  <c r="X317" i="5"/>
  <c r="X91" i="5"/>
  <c r="X9" i="5"/>
  <c r="X37" i="5"/>
  <c r="X124" i="5"/>
  <c r="X62" i="5"/>
  <c r="X301" i="5"/>
  <c r="X190" i="5"/>
  <c r="X82" i="5"/>
  <c r="X50" i="5"/>
  <c r="X165" i="5"/>
  <c r="X134" i="5"/>
  <c r="X303" i="5"/>
  <c r="X324" i="5"/>
  <c r="X280" i="5"/>
  <c r="X322" i="5"/>
  <c r="X129" i="5"/>
  <c r="X316" i="5"/>
  <c r="X177" i="5"/>
  <c r="X300" i="5"/>
  <c r="X163" i="5"/>
  <c r="X114" i="5"/>
  <c r="X73" i="5"/>
  <c r="X348" i="5"/>
  <c r="X269" i="5"/>
  <c r="X18" i="5"/>
  <c r="X295" i="5"/>
  <c r="X212" i="5"/>
  <c r="X193" i="5"/>
  <c r="X242" i="5"/>
  <c r="X278" i="5"/>
  <c r="X60" i="5"/>
  <c r="X198" i="5"/>
  <c r="X304" i="5"/>
  <c r="X255" i="5"/>
  <c r="X170" i="5"/>
  <c r="X221" i="5"/>
  <c r="X137" i="5"/>
  <c r="X76" i="5"/>
  <c r="X314" i="5"/>
  <c r="X159" i="5"/>
  <c r="X209" i="5"/>
  <c r="X174" i="5"/>
  <c r="X166" i="5"/>
  <c r="X24" i="5"/>
  <c r="X112" i="5"/>
  <c r="X329" i="5"/>
  <c r="X270" i="5"/>
  <c r="X45" i="5"/>
  <c r="X232" i="5"/>
  <c r="X104" i="5"/>
  <c r="X96" i="5"/>
  <c r="X204" i="5"/>
  <c r="X257" i="5"/>
  <c r="X252" i="5"/>
  <c r="X31" i="5"/>
  <c r="X208" i="5"/>
  <c r="X121" i="5"/>
  <c r="D55" i="6"/>
  <c r="C55" i="6"/>
  <c r="D56" i="6"/>
  <c r="C56" i="6"/>
  <c r="S345" i="5"/>
  <c r="T343" i="5"/>
  <c r="S337" i="5"/>
  <c r="T341" i="5"/>
  <c r="S332" i="5"/>
  <c r="T327" i="5"/>
  <c r="S324" i="5"/>
  <c r="T325" i="5"/>
  <c r="S338" i="5"/>
  <c r="S340" i="5"/>
  <c r="S329" i="5"/>
  <c r="S334" i="5"/>
  <c r="T333" i="5"/>
  <c r="S348" i="5"/>
  <c r="S323" i="5"/>
  <c r="S330" i="5"/>
  <c r="S344" i="5"/>
  <c r="S322" i="5"/>
  <c r="S346" i="5"/>
  <c r="S347" i="5"/>
  <c r="T335" i="5"/>
  <c r="S328" i="5"/>
  <c r="S336" i="5"/>
  <c r="T331" i="5"/>
  <c r="S339" i="5"/>
  <c r="S326" i="5"/>
  <c r="S342" i="5"/>
  <c r="S350" i="5"/>
  <c r="T349" i="5"/>
  <c r="S177" i="5"/>
  <c r="S111" i="5"/>
  <c r="S27" i="5"/>
  <c r="S239" i="5"/>
  <c r="T315" i="5"/>
  <c r="S159" i="5"/>
  <c r="S113" i="5"/>
  <c r="S300" i="5"/>
  <c r="S102" i="5"/>
  <c r="S222" i="5"/>
  <c r="S298" i="5"/>
  <c r="S59" i="5"/>
  <c r="S99" i="5"/>
  <c r="S265" i="5"/>
  <c r="S34" i="5"/>
  <c r="T263" i="5"/>
  <c r="S204" i="5"/>
  <c r="S5" i="5"/>
  <c r="S266" i="5"/>
  <c r="S106" i="5"/>
  <c r="S134" i="5"/>
  <c r="S206" i="5"/>
  <c r="S223" i="5"/>
  <c r="S258" i="5"/>
  <c r="S84" i="5"/>
  <c r="S290" i="5"/>
  <c r="S136" i="5"/>
  <c r="S196" i="5"/>
  <c r="S316" i="5"/>
  <c r="S72" i="5"/>
  <c r="S201" i="5"/>
  <c r="S22" i="5"/>
  <c r="S151" i="5"/>
  <c r="S45" i="5"/>
  <c r="S260" i="5"/>
  <c r="S241" i="5"/>
  <c r="S18" i="5"/>
  <c r="S185" i="5"/>
  <c r="S242" i="5"/>
  <c r="S152" i="5"/>
  <c r="S30" i="5"/>
  <c r="S237" i="5"/>
  <c r="S248" i="5"/>
  <c r="S97" i="5"/>
  <c r="S15" i="5"/>
  <c r="S117" i="5"/>
  <c r="S112" i="5"/>
  <c r="S67" i="5"/>
  <c r="S191" i="5"/>
  <c r="S215" i="5"/>
  <c r="S294" i="5"/>
  <c r="S125" i="5"/>
  <c r="S186" i="5"/>
  <c r="S154" i="5"/>
  <c r="S287" i="5"/>
  <c r="S104" i="5"/>
  <c r="S24" i="5"/>
  <c r="S128" i="5"/>
  <c r="S108" i="5"/>
  <c r="S188" i="5"/>
  <c r="S36" i="5"/>
  <c r="S28" i="5"/>
  <c r="S81" i="5"/>
  <c r="S144" i="5"/>
  <c r="S285" i="5"/>
  <c r="S145" i="5"/>
  <c r="S96" i="5"/>
  <c r="S231" i="5"/>
  <c r="S245" i="5"/>
  <c r="S101" i="5"/>
  <c r="S318" i="5"/>
  <c r="S220" i="5"/>
  <c r="S25" i="5"/>
  <c r="T311" i="5"/>
  <c r="S148" i="5"/>
  <c r="S140" i="5"/>
  <c r="S33" i="5"/>
  <c r="S126" i="5"/>
  <c r="S146" i="5"/>
  <c r="S244" i="5"/>
  <c r="S7" i="5"/>
  <c r="S214" i="5"/>
  <c r="S48" i="5"/>
  <c r="S51" i="5"/>
  <c r="S288" i="5"/>
  <c r="S120" i="5"/>
  <c r="S217" i="5"/>
  <c r="S110" i="5"/>
  <c r="S210" i="5"/>
  <c r="S139" i="5"/>
  <c r="S172" i="5"/>
  <c r="S131" i="5"/>
  <c r="S264" i="5"/>
  <c r="S23" i="5"/>
  <c r="T291" i="5"/>
  <c r="S295" i="5"/>
  <c r="S292" i="5"/>
  <c r="S39" i="5"/>
  <c r="S166" i="5"/>
  <c r="S161" i="5"/>
  <c r="S207" i="5"/>
  <c r="S68" i="5"/>
  <c r="S312" i="5"/>
  <c r="S50" i="5"/>
  <c r="S56" i="5"/>
  <c r="S86" i="5"/>
  <c r="S150" i="5"/>
  <c r="S276" i="5"/>
  <c r="S57" i="5"/>
  <c r="S165" i="5"/>
  <c r="S304" i="5"/>
  <c r="S252" i="5"/>
  <c r="S178" i="5"/>
  <c r="S271" i="5"/>
  <c r="S321" i="5"/>
  <c r="S115" i="5"/>
  <c r="S77" i="5"/>
  <c r="S257" i="5"/>
  <c r="S301" i="5"/>
  <c r="S212" i="5"/>
  <c r="S153" i="5"/>
  <c r="S314" i="5"/>
  <c r="S21" i="5"/>
  <c r="S69" i="5"/>
  <c r="T184" i="5"/>
  <c r="S200" i="5"/>
  <c r="S132" i="5"/>
  <c r="S310" i="5"/>
  <c r="S41" i="5"/>
  <c r="S62" i="5"/>
  <c r="S137" i="5"/>
  <c r="T227" i="5"/>
  <c r="S299" i="5"/>
  <c r="T135" i="5"/>
  <c r="T247" i="5"/>
  <c r="S9" i="5"/>
  <c r="S181" i="5"/>
  <c r="S309" i="5"/>
  <c r="S8" i="5"/>
  <c r="S95" i="5"/>
  <c r="S246" i="5"/>
  <c r="S130" i="5"/>
  <c r="S303" i="5"/>
  <c r="S142" i="5"/>
  <c r="S202" i="5"/>
  <c r="S198" i="5"/>
  <c r="S53" i="5"/>
  <c r="S35" i="5"/>
  <c r="S175" i="5"/>
  <c r="S233" i="5"/>
  <c r="S93" i="5"/>
  <c r="S11" i="5"/>
  <c r="S79" i="5"/>
  <c r="T119" i="5"/>
  <c r="S305" i="5"/>
  <c r="S278" i="5"/>
  <c r="S116" i="5"/>
  <c r="S182" i="5"/>
  <c r="S78" i="5"/>
  <c r="S17" i="5"/>
  <c r="S58" i="5"/>
  <c r="S190" i="5"/>
  <c r="S219" i="5"/>
  <c r="S149" i="5"/>
  <c r="S118" i="5"/>
  <c r="S88" i="5"/>
  <c r="S180" i="5"/>
  <c r="S283" i="5"/>
  <c r="S107" i="5"/>
  <c r="S52" i="5"/>
  <c r="S37" i="5"/>
  <c r="S12" i="5"/>
  <c r="S306" i="5"/>
  <c r="S124" i="5"/>
  <c r="S176" i="5"/>
  <c r="S284" i="5"/>
  <c r="T47" i="5"/>
  <c r="S320" i="5"/>
  <c r="S40" i="5"/>
  <c r="S250" i="5"/>
  <c r="S44" i="5"/>
  <c r="S308" i="5"/>
  <c r="S80" i="5"/>
  <c r="S155" i="5"/>
  <c r="S105" i="5"/>
  <c r="S42" i="5"/>
  <c r="S156" i="5"/>
  <c r="S179" i="5"/>
  <c r="S189" i="5"/>
  <c r="S232" i="5"/>
  <c r="S74" i="5"/>
  <c r="T203" i="5"/>
  <c r="S273" i="5"/>
  <c r="S262" i="5"/>
  <c r="S76" i="5"/>
  <c r="S197" i="5"/>
  <c r="S123" i="5"/>
  <c r="S167" i="5"/>
  <c r="S65" i="5"/>
  <c r="S296" i="5"/>
  <c r="S277" i="5"/>
  <c r="S270" i="5"/>
  <c r="S10" i="5"/>
  <c r="S249" i="5"/>
  <c r="S218" i="5"/>
  <c r="S240" i="5"/>
  <c r="S226" i="5"/>
  <c r="S75" i="5"/>
  <c r="S205" i="5"/>
  <c r="S85" i="5"/>
  <c r="S92" i="5"/>
  <c r="S82" i="5"/>
  <c r="S253" i="5"/>
  <c r="S229" i="5"/>
  <c r="S19" i="5"/>
  <c r="S208" i="5"/>
  <c r="S193" i="5"/>
  <c r="S268" i="5"/>
  <c r="S228" i="5"/>
  <c r="S147" i="5"/>
  <c r="S194" i="5"/>
  <c r="S302" i="5"/>
  <c r="S70" i="5"/>
  <c r="S286" i="5"/>
  <c r="S43" i="5"/>
  <c r="S87" i="5"/>
  <c r="S158" i="5"/>
  <c r="S66" i="5"/>
  <c r="S16" i="5"/>
  <c r="S13" i="5"/>
  <c r="T183" i="5"/>
  <c r="T192" i="5"/>
  <c r="S49" i="5"/>
  <c r="S255" i="5"/>
  <c r="S216" i="5"/>
  <c r="S127" i="5"/>
  <c r="S38" i="5"/>
  <c r="S234" i="5"/>
  <c r="S61" i="5"/>
  <c r="S138" i="5"/>
  <c r="S221" i="5"/>
  <c r="S256" i="5"/>
  <c r="S100" i="5"/>
  <c r="S280" i="5"/>
  <c r="T71" i="5"/>
  <c r="S54" i="5"/>
  <c r="S157" i="5"/>
  <c r="T187" i="5"/>
  <c r="S225" i="5"/>
  <c r="S14" i="5"/>
  <c r="S169" i="5"/>
  <c r="S236" i="5"/>
  <c r="S243" i="5"/>
  <c r="S109" i="5"/>
  <c r="T251" i="5"/>
  <c r="S31" i="5"/>
  <c r="S254" i="5"/>
  <c r="S141" i="5"/>
  <c r="S94" i="5"/>
  <c r="S307" i="5"/>
  <c r="S282" i="5"/>
  <c r="S164" i="5"/>
  <c r="S133" i="5"/>
  <c r="S238" i="5"/>
  <c r="T199" i="5"/>
  <c r="S46" i="5"/>
  <c r="S275" i="5"/>
  <c r="S211" i="5"/>
  <c r="S122" i="5"/>
  <c r="S60" i="5"/>
  <c r="S281" i="5"/>
  <c r="S209" i="5"/>
  <c r="S173" i="5"/>
  <c r="S6" i="5"/>
  <c r="S319" i="5"/>
  <c r="S89" i="5"/>
  <c r="S73" i="5"/>
  <c r="S121" i="5"/>
  <c r="S261" i="5"/>
  <c r="S90" i="5"/>
  <c r="S289" i="5"/>
  <c r="S170" i="5"/>
  <c r="T55" i="5"/>
  <c r="S63" i="5"/>
  <c r="S26" i="5"/>
  <c r="S230" i="5"/>
  <c r="S91" i="5"/>
  <c r="S20" i="5"/>
  <c r="S171" i="5"/>
  <c r="S267" i="5"/>
  <c r="S195" i="5"/>
  <c r="S98" i="5"/>
  <c r="S269" i="5"/>
  <c r="S29" i="5"/>
  <c r="S163" i="5"/>
  <c r="S293" i="5"/>
  <c r="S143" i="5"/>
  <c r="S313" i="5"/>
  <c r="S279" i="5"/>
  <c r="S103" i="5"/>
  <c r="S64" i="5"/>
  <c r="S317" i="5"/>
  <c r="S174" i="5"/>
  <c r="S272" i="5"/>
  <c r="S160" i="5"/>
  <c r="S213" i="5"/>
  <c r="S274" i="5"/>
  <c r="S168" i="5"/>
  <c r="S129" i="5"/>
  <c r="S235" i="5"/>
  <c r="S224" i="5"/>
  <c r="S162" i="5"/>
  <c r="S114" i="5"/>
  <c r="S83" i="5"/>
  <c r="S297" i="5"/>
  <c r="S32" i="5"/>
  <c r="T314" i="5" l="1"/>
  <c r="T329" i="5"/>
  <c r="T107" i="5"/>
  <c r="T322" i="5"/>
  <c r="T323" i="5"/>
  <c r="T332" i="5"/>
  <c r="T250" i="5"/>
  <c r="T340" i="5"/>
  <c r="T194" i="5"/>
  <c r="T338" i="5"/>
  <c r="T204" i="5"/>
  <c r="T339" i="5"/>
  <c r="T161" i="5"/>
  <c r="T336" i="5"/>
  <c r="T348" i="5"/>
  <c r="T350" i="5"/>
  <c r="T342" i="5"/>
  <c r="T347" i="5"/>
  <c r="T197" i="5"/>
  <c r="T326" i="5"/>
  <c r="T328" i="5"/>
  <c r="T345" i="5"/>
  <c r="T334" i="5"/>
  <c r="T160" i="5"/>
  <c r="T346" i="5"/>
  <c r="T330" i="5"/>
  <c r="T324" i="5"/>
  <c r="T337" i="5"/>
  <c r="T344" i="5"/>
  <c r="T196" i="5"/>
  <c r="T274" i="5"/>
  <c r="T101" i="5"/>
  <c r="T132" i="5"/>
  <c r="T5" i="5"/>
  <c r="T231" i="5"/>
  <c r="T15" i="5"/>
  <c r="T146" i="5"/>
  <c r="T245" i="5"/>
  <c r="T304" i="5"/>
  <c r="T279" i="5"/>
  <c r="T30" i="5"/>
  <c r="T236" i="5"/>
  <c r="T145" i="5"/>
  <c r="T66" i="5"/>
  <c r="T46" i="5"/>
  <c r="T209" i="5"/>
  <c r="T316" i="5"/>
  <c r="T191" i="5"/>
  <c r="T138" i="5"/>
  <c r="T23" i="5"/>
  <c r="T67" i="5"/>
  <c r="T7" i="5"/>
  <c r="T265" i="5"/>
  <c r="T31" i="5"/>
  <c r="T195" i="5"/>
  <c r="T306" i="5"/>
  <c r="T217" i="5"/>
  <c r="T319" i="5"/>
  <c r="T20" i="5"/>
  <c r="T153" i="5"/>
  <c r="T308" i="5"/>
  <c r="T122" i="5"/>
  <c r="T206" i="5"/>
  <c r="T285" i="5"/>
  <c r="T244" i="5"/>
  <c r="T125" i="5"/>
  <c r="T258" i="5"/>
  <c r="T167" i="5"/>
  <c r="T29" i="5"/>
  <c r="T288" i="5"/>
  <c r="T19" i="5"/>
  <c r="T286" i="5"/>
  <c r="T180" i="5"/>
  <c r="T115" i="5"/>
  <c r="T42" i="5"/>
  <c r="T269" i="5"/>
  <c r="T26" i="5"/>
  <c r="T246" i="5"/>
  <c r="T124" i="5"/>
  <c r="T97" i="5"/>
  <c r="T216" i="5"/>
  <c r="T50" i="5"/>
  <c r="T201" i="5"/>
  <c r="T62" i="5"/>
  <c r="T310" i="5"/>
  <c r="T126" i="5"/>
  <c r="T154" i="5"/>
  <c r="T147" i="5"/>
  <c r="T140" i="5"/>
  <c r="T76" i="5"/>
  <c r="T218" i="5"/>
  <c r="T225" i="5"/>
  <c r="T79" i="5"/>
  <c r="T6" i="5"/>
  <c r="T32" i="5"/>
  <c r="T148" i="5"/>
  <c r="T172" i="5"/>
  <c r="T296" i="5"/>
  <c r="T162" i="5"/>
  <c r="T232" i="5"/>
  <c r="T214" i="5"/>
  <c r="T68" i="5"/>
  <c r="T88" i="5"/>
  <c r="T294" i="5"/>
  <c r="T262" i="5"/>
  <c r="T117" i="5"/>
  <c r="T266" i="5"/>
  <c r="T87" i="5"/>
  <c r="T143" i="5"/>
  <c r="T64" i="5"/>
  <c r="T212" i="5"/>
  <c r="T177" i="5"/>
  <c r="T93" i="5"/>
  <c r="T38" i="5"/>
  <c r="T61" i="5"/>
  <c r="T139" i="5"/>
  <c r="T106" i="5"/>
  <c r="T321" i="5"/>
  <c r="T318" i="5"/>
  <c r="T207" i="5"/>
  <c r="T96" i="5"/>
  <c r="T34" i="5"/>
  <c r="T243" i="5"/>
  <c r="T237" i="5"/>
  <c r="T58" i="5"/>
  <c r="T102" i="5"/>
  <c r="T278" i="5"/>
  <c r="T73" i="5"/>
  <c r="T113" i="5"/>
  <c r="T287" i="5"/>
  <c r="T238" i="5"/>
  <c r="T121" i="5"/>
  <c r="T166" i="5"/>
  <c r="T54" i="5"/>
  <c r="T235" i="5"/>
  <c r="T257" i="5"/>
  <c r="T56" i="5"/>
  <c r="T234" i="5"/>
  <c r="T213" i="5"/>
  <c r="T313" i="5"/>
  <c r="T149" i="5"/>
  <c r="T260" i="5"/>
  <c r="T208" i="5"/>
  <c r="T129" i="5"/>
  <c r="T141" i="5"/>
  <c r="T10" i="5"/>
  <c r="T157" i="5"/>
  <c r="T163" i="5"/>
  <c r="T272" i="5"/>
  <c r="T182" i="5"/>
  <c r="T242" i="5"/>
  <c r="T254" i="5"/>
  <c r="T17" i="5"/>
  <c r="T116" i="5"/>
  <c r="T253" i="5"/>
  <c r="T303" i="5"/>
  <c r="T49" i="5"/>
  <c r="T297" i="5"/>
  <c r="T280" i="5"/>
  <c r="T57" i="5"/>
  <c r="T299" i="5"/>
  <c r="T105" i="5"/>
  <c r="T77" i="5"/>
  <c r="T290" i="5"/>
  <c r="T282" i="5"/>
  <c r="T18" i="5"/>
  <c r="T188" i="5"/>
  <c r="T12" i="5"/>
  <c r="T256" i="5"/>
  <c r="T275" i="5"/>
  <c r="T226" i="5"/>
  <c r="T137" i="5"/>
  <c r="T228" i="5"/>
  <c r="T109" i="5"/>
  <c r="T270" i="5"/>
  <c r="T91" i="5"/>
  <c r="T89" i="5"/>
  <c r="T80" i="5"/>
  <c r="T81" i="5"/>
  <c r="T284" i="5"/>
  <c r="T142" i="5"/>
  <c r="T60" i="5"/>
  <c r="T205" i="5"/>
  <c r="T200" i="5"/>
  <c r="T255" i="5"/>
  <c r="T103" i="5"/>
  <c r="T249" i="5"/>
  <c r="T110" i="5"/>
  <c r="T86" i="5"/>
  <c r="T82" i="5"/>
  <c r="T221" i="5"/>
  <c r="T276" i="5"/>
  <c r="T100" i="5"/>
  <c r="T108" i="5"/>
  <c r="T63" i="5"/>
  <c r="T118" i="5"/>
  <c r="T104" i="5"/>
  <c r="T14" i="5"/>
  <c r="T181" i="5"/>
  <c r="T16" i="5"/>
  <c r="T127" i="5"/>
  <c r="T83" i="5"/>
  <c r="T302" i="5"/>
  <c r="T301" i="5"/>
  <c r="T309" i="5"/>
  <c r="T268" i="5"/>
  <c r="T233" i="5"/>
  <c r="T131" i="5"/>
  <c r="T289" i="5"/>
  <c r="T128" i="5"/>
  <c r="T320" i="5"/>
  <c r="T277" i="5"/>
  <c r="T198" i="5"/>
  <c r="T52" i="5"/>
  <c r="T292" i="5"/>
  <c r="T179" i="5"/>
  <c r="T27" i="5"/>
  <c r="T168" i="5"/>
  <c r="T239" i="5"/>
  <c r="T111" i="5"/>
  <c r="T53" i="5"/>
  <c r="T28" i="5"/>
  <c r="T65" i="5"/>
  <c r="T44" i="5"/>
  <c r="T114" i="5"/>
  <c r="T185" i="5"/>
  <c r="T9" i="5"/>
  <c r="T92" i="5"/>
  <c r="T156" i="5"/>
  <c r="T33" i="5"/>
  <c r="T295" i="5"/>
  <c r="T211" i="5"/>
  <c r="T45" i="5"/>
  <c r="T264" i="5"/>
  <c r="T219" i="5"/>
  <c r="T298" i="5"/>
  <c r="T241" i="5"/>
  <c r="T252" i="5"/>
  <c r="T169" i="5"/>
  <c r="T59" i="5"/>
  <c r="T136" i="5"/>
  <c r="T37" i="5"/>
  <c r="T312" i="5"/>
  <c r="T300" i="5"/>
  <c r="T69" i="5"/>
  <c r="T186" i="5"/>
  <c r="T248" i="5"/>
  <c r="T165" i="5"/>
  <c r="T48" i="5"/>
  <c r="T190" i="5"/>
  <c r="T112" i="5"/>
  <c r="T130" i="5"/>
  <c r="T281" i="5"/>
  <c r="T222" i="5"/>
  <c r="T150" i="5"/>
  <c r="T261" i="5"/>
  <c r="T25" i="5"/>
  <c r="T22" i="5"/>
  <c r="T90" i="5"/>
  <c r="T193" i="5"/>
  <c r="T120" i="5"/>
  <c r="T210" i="5"/>
  <c r="T159" i="5"/>
  <c r="T151" i="5"/>
  <c r="T94" i="5"/>
  <c r="T144" i="5"/>
  <c r="T51" i="5"/>
  <c r="T40" i="5"/>
  <c r="T202" i="5"/>
  <c r="T72" i="5"/>
  <c r="T170" i="5"/>
  <c r="T189" i="5"/>
  <c r="T171" i="5"/>
  <c r="T215" i="5"/>
  <c r="T164" i="5"/>
  <c r="T155" i="5"/>
  <c r="T84" i="5"/>
  <c r="T175" i="5"/>
  <c r="T305" i="5"/>
  <c r="T158" i="5"/>
  <c r="T152" i="5"/>
  <c r="T8" i="5"/>
  <c r="T35" i="5"/>
  <c r="T36" i="5"/>
  <c r="T307" i="5"/>
  <c r="T95" i="5"/>
  <c r="T273" i="5"/>
  <c r="T70" i="5"/>
  <c r="T317" i="5"/>
  <c r="T123" i="5"/>
  <c r="T224" i="5"/>
  <c r="T174" i="5"/>
  <c r="T98" i="5"/>
  <c r="T134" i="5"/>
  <c r="T24" i="5"/>
  <c r="T283" i="5"/>
  <c r="T41" i="5"/>
  <c r="T223" i="5"/>
  <c r="T39" i="5"/>
  <c r="T267" i="5"/>
  <c r="T240" i="5"/>
  <c r="T293" i="5"/>
  <c r="T99" i="5"/>
  <c r="T75" i="5"/>
  <c r="T220" i="5"/>
  <c r="T13" i="5"/>
  <c r="T230" i="5"/>
  <c r="T43" i="5"/>
  <c r="T271" i="5"/>
  <c r="T21" i="5"/>
  <c r="T133" i="5"/>
  <c r="T74" i="5"/>
  <c r="T22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<sst xmlns="http://schemas.openxmlformats.org/spreadsheetml/2006/main" count="22917" uniqueCount="15882">
  <si>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</si>
  <si>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</si>
  <si>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</si>
  <si>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</si>
  <si>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</si>
  <si>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</si>
  <si>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</si>
  <si>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</si>
  <si>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</si>
  <si>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</si>
  <si>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</si>
  <si>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</si>
  <si>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</si>
  <si>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</si>
  <si>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</si>
  <si>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</si>
  <si>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</si>
  <si>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</si>
  <si>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</si>
  <si>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</si>
  <si>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</si>
  <si>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</si>
  <si>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</si>
  <si>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</si>
  <si>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</si>
  <si>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</si>
  <si>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</si>
  <si>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</si>
  <si>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</si>
  <si>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</si>
  <si>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</si>
  <si>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</si>
  <si>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</si>
  <si>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</si>
  <si>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</si>
  <si>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</si>
  <si>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</si>
  <si>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</si>
  <si>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</si>
  <si>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</si>
  <si>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</si>
  <si>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</si>
  <si>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</si>
  <si>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</si>
  <si>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</si>
  <si>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</si>
  <si>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</si>
  <si>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</si>
  <si>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</si>
  <si>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</si>
  <si>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</si>
  <si>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</si>
  <si>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</si>
  <si>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</si>
  <si>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</si>
  <si>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</si>
  <si>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</si>
  <si>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</si>
  <si>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</si>
  <si>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</si>
  <si>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</si>
  <si>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</si>
  <si>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</si>
  <si>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</si>
  <si>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</si>
  <si>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</si>
  <si>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</si>
  <si>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</si>
  <si>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</si>
  <si>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</si>
  <si>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</si>
  <si>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</si>
  <si>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</si>
  <si>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</si>
  <si>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</si>
  <si>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</si>
  <si>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</si>
  <si>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</si>
  <si>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</si>
  <si>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</si>
  <si>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</si>
  <si>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</si>
  <si>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</si>
  <si>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</si>
  <si>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</si>
  <si>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</si>
  <si>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</si>
  <si>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</si>
  <si>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</si>
  <si>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</si>
  <si>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</si>
  <si>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</si>
  <si>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</si>
  <si>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</si>
  <si>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</si>
  <si>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</si>
  <si>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</si>
  <si>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</si>
  <si>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</si>
  <si>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</si>
  <si>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</si>
  <si>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</si>
  <si>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</si>
  <si>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</si>
  <si>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</si>
  <si>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</si>
  <si>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</si>
  <si>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</si>
  <si>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</si>
  <si>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</si>
  <si>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</si>
  <si>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</si>
  <si>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</si>
  <si>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</si>
  <si>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</si>
  <si>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</si>
  <si>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</si>
  <si>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</si>
  <si>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</si>
  <si>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</si>
  <si>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</si>
  <si>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</si>
  <si>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</si>
  <si>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</si>
  <si>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</si>
  <si>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</si>
  <si>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</si>
  <si>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</si>
  <si>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</si>
  <si>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</si>
  <si>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</si>
  <si>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</si>
  <si>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</si>
  <si>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</si>
  <si>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</si>
  <si>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</si>
  <si>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</si>
  <si>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</si>
  <si>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</si>
  <si>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</si>
  <si>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</si>
  <si>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</si>
  <si>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</si>
  <si>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</si>
  <si>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</si>
  <si>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</si>
  <si>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</si>
  <si>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</si>
  <si>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</si>
  <si>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</si>
  <si>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</si>
  <si>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</si>
  <si>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</si>
  <si>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</si>
  <si>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</si>
  <si>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</si>
  <si>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</si>
  <si>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</si>
  <si>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</si>
  <si>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</si>
  <si>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</si>
  <si>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</si>
  <si>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</si>
  <si>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</si>
  <si>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</si>
  <si>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</si>
  <si>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</si>
  <si>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</si>
  <si>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</si>
  <si>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</si>
  <si>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</si>
  <si>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</si>
  <si>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</si>
  <si>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</si>
  <si>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</si>
  <si>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</si>
  <si>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</si>
  <si>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</si>
  <si>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</si>
  <si>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</si>
  <si>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</si>
  <si>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</si>
  <si>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</si>
  <si>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</si>
  <si>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</si>
  <si>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</si>
  <si>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</si>
  <si>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</si>
  <si>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</si>
  <si>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</si>
  <si>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</si>
  <si>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</si>
  <si>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</si>
  <si>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</si>
  <si>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</si>
  <si>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</si>
  <si>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</si>
  <si>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</si>
  <si>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</si>
  <si>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</si>
  <si>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</si>
  <si>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</si>
  <si>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</si>
  <si>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</si>
  <si>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</si>
  <si>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</si>
  <si>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</si>
  <si>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</si>
  <si>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</si>
  <si>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</si>
  <si>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</si>
  <si>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</si>
  <si>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</si>
  <si>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</si>
  <si>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</si>
  <si>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</si>
  <si>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</si>
  <si>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</si>
  <si>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</si>
  <si>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</si>
  <si>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</si>
  <si>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</si>
  <si>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</si>
  <si>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</si>
  <si>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</si>
  <si>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</si>
  <si>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</si>
  <si>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</si>
  <si>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</si>
  <si>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</si>
  <si>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</si>
  <si>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</si>
  <si>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</si>
  <si>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</si>
  <si>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</si>
  <si>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</si>
  <si>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</si>
  <si>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</si>
  <si>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</si>
  <si>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</si>
  <si>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</si>
  <si>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</si>
  <si>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</si>
  <si>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</si>
  <si>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</si>
  <si>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</si>
  <si>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</si>
  <si>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</si>
  <si>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</si>
  <si>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</si>
  <si>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</si>
  <si>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</si>
  <si>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</si>
  <si>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</si>
  <si>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</si>
  <si>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</si>
  <si>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</si>
  <si>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</si>
  <si>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</si>
  <si>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</si>
  <si>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</si>
  <si>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</si>
  <si>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</si>
  <si>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</si>
  <si>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</si>
  <si>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</si>
  <si>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</si>
  <si>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</si>
  <si>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</si>
  <si>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</si>
  <si>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</si>
  <si>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</si>
  <si>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</si>
  <si>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</si>
  <si>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</si>
  <si>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</si>
  <si>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</si>
  <si>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</si>
  <si>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</si>
  <si>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</si>
  <si>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</si>
  <si>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</si>
  <si>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</si>
  <si>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</si>
  <si>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</si>
  <si>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</si>
  <si>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</si>
  <si>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</si>
  <si>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</si>
  <si>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</si>
  <si>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</si>
  <si>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</si>
  <si>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</si>
  <si>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</si>
  <si>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</si>
  <si>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</si>
  <si>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</si>
  <si>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</si>
  <si>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</si>
  <si>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</si>
  <si>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</si>
  <si>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</si>
  <si>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</si>
  <si>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</si>
  <si>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</si>
  <si>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</si>
  <si>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</si>
  <si>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</si>
  <si>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</si>
  <si>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</si>
  <si>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</si>
  <si>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</si>
  <si>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</si>
  <si>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</si>
  <si>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</si>
  <si>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</si>
  <si>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</si>
  <si>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</si>
  <si>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</si>
  <si>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</si>
  <si>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</si>
  <si>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</si>
  <si>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</si>
  <si>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</si>
  <si>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</si>
  <si>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</si>
  <si>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</si>
  <si>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</si>
  <si>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</si>
  <si>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</si>
  <si>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</si>
  <si>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</si>
  <si>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</si>
  <si>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</si>
  <si>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</si>
  <si>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</si>
  <si>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</si>
  <si>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</si>
  <si>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</si>
  <si>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</si>
  <si>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</si>
  <si>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</si>
  <si>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</si>
  <si>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</si>
  <si>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</si>
  <si>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</si>
  <si>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</si>
  <si>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</si>
  <si>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</si>
  <si>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</si>
  <si>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</si>
  <si>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</si>
  <si>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</si>
  <si>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</si>
  <si>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</si>
  <si>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</si>
  <si>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</si>
  <si>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</si>
  <si>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</si>
  <si>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</si>
  <si>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</si>
  <si>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</si>
  <si>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</si>
  <si>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</si>
  <si>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</si>
  <si>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</si>
  <si>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</si>
  <si>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</si>
  <si>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</si>
  <si>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</si>
  <si>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</si>
  <si>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</si>
  <si>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</si>
  <si>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</si>
  <si>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</si>
  <si>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</si>
  <si>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</si>
  <si>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</si>
  <si>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</si>
  <si>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</si>
  <si>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</si>
  <si>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</si>
  <si>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</si>
  <si>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</si>
  <si>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</si>
  <si>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</si>
  <si>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</si>
  <si>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</si>
  <si>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</si>
  <si>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</si>
  <si>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</si>
  <si>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</si>
  <si>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</si>
  <si>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</si>
  <si>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</si>
  <si>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</si>
  <si>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</si>
  <si>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</si>
  <si>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</si>
  <si>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</si>
  <si>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</si>
  <si>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</si>
  <si>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</si>
  <si>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</si>
  <si>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</si>
  <si>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</si>
  <si>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</si>
  <si>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</si>
  <si>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</si>
  <si>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</si>
  <si>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</si>
  <si>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</si>
  <si>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</si>
  <si>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</si>
  <si>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</si>
  <si>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</si>
  <si>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</si>
  <si>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</si>
  <si>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</si>
  <si>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</si>
  <si>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</si>
  <si>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</si>
  <si>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</si>
  <si>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</si>
  <si>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</si>
  <si>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</si>
  <si>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</si>
  <si>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</si>
  <si>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</si>
  <si>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</si>
  <si>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</si>
  <si>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</si>
  <si>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</si>
  <si>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</si>
  <si>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</si>
  <si>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</si>
  <si>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</si>
  <si>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</si>
  <si>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</si>
  <si>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</si>
  <si>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</si>
  <si>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</si>
  <si>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</si>
  <si>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</si>
  <si>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</si>
  <si>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</si>
  <si>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</si>
  <si>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</si>
  <si>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</si>
  <si>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</si>
  <si>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</si>
  <si>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</si>
  <si>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</si>
  <si>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</si>
  <si>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</si>
  <si>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</si>
  <si>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</si>
  <si>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</si>
  <si>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</si>
  <si>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</si>
  <si>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</si>
  <si>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</si>
  <si>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</si>
  <si>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</si>
  <si>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</si>
  <si>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</si>
  <si>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</si>
  <si>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</si>
  <si>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</si>
  <si>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</si>
  <si>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</si>
  <si>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</si>
  <si>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</si>
  <si>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</si>
  <si>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</si>
  <si>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</si>
  <si>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</si>
  <si>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</si>
  <si>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</si>
  <si>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</si>
  <si>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</si>
  <si>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</si>
  <si>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</si>
  <si>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</si>
  <si>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</si>
  <si>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</si>
  <si>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</si>
  <si>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</si>
  <si>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</si>
  <si>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</si>
  <si>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</si>
  <si>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</si>
  <si>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</si>
  <si>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</si>
  <si>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</si>
  <si>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</si>
  <si>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</si>
  <si>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</si>
  <si>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</si>
  <si>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</si>
  <si>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</si>
  <si>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</si>
  <si>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</si>
  <si>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</si>
  <si>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</si>
  <si>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</si>
  <si>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</si>
  <si>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</si>
  <si>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</si>
  <si>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</si>
  <si>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</si>
  <si>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</si>
  <si>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</si>
  <si>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</si>
  <si>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</si>
  <si>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</si>
  <si>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</si>
  <si>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</si>
  <si>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</si>
  <si>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</si>
  <si>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</si>
  <si>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</si>
  <si>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</si>
  <si>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</si>
  <si>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</si>
  <si>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</si>
  <si>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</si>
  <si>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</si>
  <si>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</si>
  <si>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</si>
  <si>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</si>
  <si>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</si>
  <si>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</si>
  <si>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</si>
  <si>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</si>
  <si>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</si>
  <si>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</si>
  <si>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</si>
  <si>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</si>
  <si>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</si>
  <si>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</si>
  <si>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</si>
  <si>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</si>
  <si>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</si>
  <si>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</si>
  <si>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</si>
  <si>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</si>
  <si>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</si>
  <si>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</si>
  <si>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</si>
  <si>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</si>
  <si>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</si>
  <si>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</si>
  <si>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</si>
  <si>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</si>
  <si>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</si>
  <si>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</si>
  <si>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</si>
  <si>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</si>
  <si>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</si>
  <si>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</si>
  <si>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</si>
  <si>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</si>
  <si>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</si>
  <si>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</si>
  <si>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</si>
  <si>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</si>
  <si>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</si>
  <si>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</si>
  <si>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</si>
  <si>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</si>
  <si>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</si>
  <si>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</si>
  <si>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</si>
  <si>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</si>
  <si>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</si>
  <si>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</si>
  <si>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</si>
  <si>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</si>
  <si>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</si>
  <si>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</si>
  <si>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</si>
  <si>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</si>
  <si>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</si>
  <si>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</si>
  <si>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</si>
  <si>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</si>
  <si>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</si>
  <si>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</si>
  <si>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</si>
  <si>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</si>
  <si>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</si>
  <si>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</si>
  <si>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</si>
  <si>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</si>
  <si>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</si>
  <si>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</si>
  <si>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</si>
  <si>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</si>
  <si>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</si>
  <si>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</si>
  <si>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</si>
  <si>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</si>
  <si>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</si>
  <si>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</si>
  <si>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</si>
  <si>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</si>
  <si>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</si>
  <si>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</si>
  <si>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</si>
  <si>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</si>
  <si>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</si>
  <si>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</si>
  <si>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</si>
  <si>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</si>
  <si>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</si>
  <si>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</si>
  <si>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</si>
  <si>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</si>
  <si>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</si>
  <si>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</si>
  <si>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</si>
  <si>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</si>
  <si>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</si>
  <si>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</si>
  <si>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</si>
  <si>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</si>
  <si>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</si>
  <si>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</si>
  <si>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</si>
  <si>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</si>
  <si>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</si>
  <si>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</si>
  <si>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</si>
  <si>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</si>
  <si>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</si>
  <si>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</si>
  <si>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</si>
  <si>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</si>
  <si>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</si>
  <si>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</si>
  <si>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</si>
  <si>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</si>
  <si>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</si>
  <si>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</si>
  <si>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</si>
  <si>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</si>
  <si>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</si>
  <si>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</si>
  <si>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</si>
  <si>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</si>
  <si>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</si>
  <si>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</si>
  <si>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</si>
  <si>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</si>
  <si>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</si>
  <si>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</si>
  <si>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</si>
  <si>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</si>
  <si>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</si>
  <si>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</si>
  <si>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</si>
  <si>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</si>
  <si>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</si>
  <si>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</si>
  <si>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</si>
  <si>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</si>
  <si>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</si>
  <si>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</si>
  <si>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</si>
  <si>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</si>
  <si>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</si>
  <si>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</si>
  <si>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</si>
  <si>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</si>
  <si>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</si>
  <si>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</si>
  <si>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</si>
  <si>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</si>
  <si>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</si>
  <si>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</si>
  <si>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</si>
  <si>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</si>
  <si>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</si>
  <si>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</si>
  <si>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</si>
  <si>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</si>
  <si>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</si>
  <si>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</si>
  <si>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</si>
  <si>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</si>
  <si>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</si>
  <si>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</si>
  <si>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</si>
  <si>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</si>
  <si>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</si>
  <si>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</si>
  <si>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</si>
  <si>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</si>
  <si>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</si>
  <si>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</si>
  <si>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</si>
  <si>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</si>
  <si>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</si>
  <si>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</si>
  <si>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</si>
  <si>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</si>
  <si>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</si>
  <si>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</si>
  <si>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</si>
  <si>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</si>
  <si>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</si>
  <si>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</si>
  <si>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</si>
  <si>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</si>
  <si>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</si>
  <si>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</si>
  <si>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</si>
  <si>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</si>
  <si>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</si>
  <si>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</si>
  <si>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</si>
  <si>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</si>
  <si>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</si>
  <si>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</si>
  <si>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</si>
  <si>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</si>
  <si>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</si>
  <si>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</si>
  <si>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</si>
  <si>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</si>
  <si>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</si>
  <si>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</si>
  <si>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</si>
  <si>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</si>
  <si>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</si>
  <si>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</si>
  <si>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</si>
  <si>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</si>
  <si>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</si>
  <si>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</si>
  <si>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</si>
  <si>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</si>
  <si>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</si>
  <si>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</si>
  <si>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</si>
  <si>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</si>
  <si>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</si>
  <si>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</si>
  <si>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</si>
  <si>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</si>
  <si>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</si>
  <si>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</si>
  <si>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</si>
  <si>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</si>
  <si>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</si>
  <si>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</si>
  <si>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</si>
  <si>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</si>
  <si>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</si>
  <si>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</si>
  <si>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</si>
  <si>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</si>
  <si>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</si>
  <si>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</si>
  <si>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</si>
  <si>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</si>
  <si>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</si>
  <si>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</si>
  <si>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</si>
  <si>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</si>
  <si>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</si>
  <si>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</si>
  <si>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</si>
  <si>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</si>
  <si>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</si>
  <si>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</si>
  <si>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</si>
  <si>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</si>
  <si>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</si>
  <si>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</si>
  <si>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</si>
  <si>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</si>
  <si>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</si>
  <si>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</si>
  <si>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</si>
  <si>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</si>
  <si>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</si>
  <si>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</si>
  <si>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</si>
  <si>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</si>
  <si>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</si>
  <si>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</si>
  <si>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</si>
  <si>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</si>
  <si>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</si>
  <si>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</si>
  <si>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</si>
  <si>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</si>
  <si>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</si>
  <si>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</si>
  <si>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</si>
  <si>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</si>
  <si>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</si>
  <si>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</si>
  <si>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</si>
  <si>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</si>
  <si>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</si>
  <si>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</si>
  <si>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</si>
  <si>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</si>
  <si>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</si>
  <si>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</si>
  <si>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</si>
  <si>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</si>
  <si>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</si>
  <si>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</si>
  <si>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</si>
  <si>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</si>
  <si>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</si>
  <si>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</si>
  <si>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</si>
  <si>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</si>
  <si>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</si>
  <si>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</si>
  <si>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</si>
  <si>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</si>
  <si>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</si>
  <si>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</si>
  <si>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</si>
  <si>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</si>
  <si>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</si>
  <si>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</si>
  <si>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</si>
  <si>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</si>
  <si>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</si>
  <si>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</si>
  <si>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</si>
  <si>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</si>
  <si>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</si>
  <si>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</si>
  <si>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</si>
  <si>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</si>
  <si>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</si>
  <si>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</si>
  <si>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</si>
  <si>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</si>
  <si>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</si>
  <si>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</si>
  <si>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</si>
  <si>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</si>
  <si>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</si>
  <si>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</si>
  <si>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</si>
  <si>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</si>
  <si>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</si>
  <si>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</si>
  <si>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</si>
  <si>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</si>
  <si>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</si>
  <si>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</si>
  <si>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</si>
  <si>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</si>
  <si>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</si>
  <si>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</si>
  <si>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</si>
  <si>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</si>
  <si>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</si>
  <si>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</si>
  <si>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</si>
  <si>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</si>
  <si>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</si>
  <si>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</si>
  <si>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</si>
  <si>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</si>
  <si>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</si>
  <si>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</si>
  <si>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</si>
  <si>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</si>
  <si>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</si>
  <si>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</si>
  <si>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</si>
  <si>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</si>
  <si>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</si>
  <si>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</si>
  <si>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</si>
  <si>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</si>
  <si>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</si>
  <si>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</si>
  <si>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</si>
  <si>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</si>
  <si>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</si>
  <si>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</si>
  <si>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</si>
  <si>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</si>
  <si>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</si>
  <si>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</si>
  <si>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</si>
  <si>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</si>
  <si>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</si>
  <si>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</si>
  <si>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</si>
  <si>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</si>
  <si>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</si>
  <si>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</si>
  <si>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</si>
  <si>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</si>
  <si>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</si>
  <si>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</si>
  <si>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</si>
  <si>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</si>
  <si>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</si>
  <si>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</si>
  <si>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</si>
  <si>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</si>
  <si>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</si>
  <si>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</si>
  <si>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</si>
  <si>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</si>
  <si>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</si>
  <si>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</si>
  <si>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</si>
  <si>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</si>
  <si>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</si>
  <si>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</si>
  <si>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</si>
  <si>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</si>
  <si>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</si>
  <si>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</si>
  <si>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</si>
  <si>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</si>
  <si>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</si>
  <si>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</si>
  <si>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</si>
  <si>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</si>
  <si>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</si>
  <si>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</si>
  <si>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</si>
  <si>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</si>
  <si>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</si>
  <si>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</si>
  <si>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</si>
  <si>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</si>
  <si>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</si>
  <si>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</si>
  <si>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</si>
  <si>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</si>
  <si>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</si>
  <si>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</si>
  <si>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</si>
  <si>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</si>
  <si>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</si>
  <si>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</si>
  <si>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</si>
  <si>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</si>
  <si>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</si>
  <si>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</si>
  <si>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</si>
  <si>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</si>
  <si>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</si>
  <si>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</si>
  <si>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</si>
  <si>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</si>
  <si>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</si>
  <si>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</si>
  <si>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</si>
  <si>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</si>
  <si>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</si>
  <si>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</si>
  <si>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</si>
  <si>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</si>
  <si>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</si>
  <si>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</si>
  <si>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</si>
  <si>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</si>
  <si>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</si>
  <si>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</si>
  <si>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</si>
  <si>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</si>
  <si>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</si>
  <si>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</si>
  <si>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</si>
  <si>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</si>
  <si>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</si>
  <si>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</si>
  <si>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</si>
  <si>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</si>
  <si>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</si>
  <si>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</si>
  <si>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</si>
  <si>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</si>
  <si>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</si>
  <si>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</si>
  <si>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</si>
  <si>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</si>
  <si>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</si>
  <si>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</si>
  <si>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</si>
  <si>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</si>
  <si>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</si>
  <si>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</si>
  <si>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</si>
  <si>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</si>
  <si>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</si>
  <si>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</si>
  <si>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</si>
  <si>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</si>
  <si>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</si>
  <si>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</si>
  <si>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</si>
  <si>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</si>
  <si>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</si>
  <si>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</si>
  <si>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</si>
  <si>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</si>
  <si>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</si>
  <si>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</si>
  <si>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</si>
  <si>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</si>
  <si>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</si>
  <si>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</si>
  <si>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</si>
  <si>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</si>
  <si>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</si>
  <si>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</si>
  <si>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</si>
  <si>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</si>
  <si>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</si>
  <si>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</si>
  <si>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</si>
  <si>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</si>
  <si>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</si>
  <si>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</si>
  <si>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</si>
  <si>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</si>
  <si>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</si>
  <si>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</si>
  <si>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</si>
  <si>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</si>
  <si>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</si>
  <si>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</si>
  <si>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</si>
  <si>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</si>
  <si>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</si>
  <si>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</si>
  <si>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</si>
  <si>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</si>
  <si>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</si>
  <si>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</si>
  <si>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</si>
  <si>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</si>
  <si>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</si>
  <si>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</si>
  <si>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</si>
  <si>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</si>
  <si>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</si>
  <si>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</si>
  <si>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</si>
  <si>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</si>
  <si>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</si>
  <si>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</si>
  <si>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</si>
  <si>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</si>
  <si>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</si>
  <si>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</si>
  <si>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</si>
  <si>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</si>
  <si>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</si>
  <si>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</si>
  <si>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</si>
  <si>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</si>
  <si>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</si>
  <si>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</si>
  <si>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</si>
  <si>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</si>
  <si>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</si>
  <si>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</si>
  <si>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</si>
  <si>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</si>
  <si>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</si>
  <si>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</si>
  <si>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</si>
  <si>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</si>
  <si>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</si>
  <si>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</si>
  <si>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</si>
  <si>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</si>
  <si>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</si>
  <si>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</si>
  <si>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</si>
  <si>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</si>
  <si>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</si>
  <si>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</si>
  <si>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</si>
  <si>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</si>
  <si>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</si>
  <si>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</si>
  <si>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</si>
  <si>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</si>
  <si>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</si>
  <si>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</si>
  <si>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</si>
  <si>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</si>
  <si>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</si>
  <si>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</si>
  <si>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</si>
  <si>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</si>
  <si>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</si>
  <si>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</si>
  <si>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</si>
  <si>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</si>
  <si>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</si>
  <si>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</si>
  <si>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</si>
  <si>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</si>
  <si>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</si>
  <si>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</si>
  <si>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</si>
  <si>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</si>
  <si>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</si>
  <si>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</si>
  <si>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</si>
  <si>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</si>
  <si>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</si>
  <si>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</si>
  <si>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</si>
  <si>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</si>
  <si>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</si>
  <si>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</si>
  <si>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</si>
  <si>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</si>
  <si>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</si>
  <si>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</si>
  <si>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</si>
  <si>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</si>
  <si>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</si>
  <si>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</si>
  <si>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</si>
  <si>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</si>
  <si>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</si>
  <si>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</si>
  <si>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</si>
  <si>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</si>
  <si>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</si>
  <si>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</si>
  <si>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</si>
  <si>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</si>
  <si>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</si>
  <si>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</si>
  <si>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</si>
  <si>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</si>
  <si>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</si>
  <si>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</si>
  <si>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</si>
  <si>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</si>
  <si>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</si>
  <si>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</si>
  <si>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</si>
  <si>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</si>
  <si>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</si>
  <si>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</si>
  <si>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</si>
  <si>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</si>
  <si>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</si>
  <si>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</si>
  <si>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</si>
  <si>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</si>
  <si>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</si>
  <si>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</si>
  <si>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</si>
  <si>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</si>
  <si>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</si>
  <si>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</si>
  <si>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</si>
  <si>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</si>
  <si>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</si>
  <si>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</si>
  <si>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</si>
  <si>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</si>
  <si>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</si>
  <si>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</si>
  <si>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</si>
  <si>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</si>
  <si>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</si>
  <si>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</si>
  <si>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</si>
  <si>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</si>
  <si>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</si>
  <si>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</si>
  <si>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</si>
  <si>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</si>
  <si>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</si>
  <si>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</si>
  <si>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</si>
  <si>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</si>
  <si>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</si>
  <si>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</si>
  <si>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</si>
  <si>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</si>
  <si>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</si>
  <si>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</si>
  <si>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</si>
  <si>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</si>
  <si>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</si>
  <si>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</si>
  <si>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</si>
  <si>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</si>
  <si>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</si>
  <si>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</si>
  <si>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</si>
  <si>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</si>
  <si>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</si>
  <si>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</si>
  <si>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</si>
  <si>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</si>
  <si>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</si>
  <si>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</si>
  <si>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</si>
  <si>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</si>
  <si>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</si>
  <si>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</si>
  <si>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</si>
  <si>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</si>
  <si>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</si>
  <si>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</si>
  <si>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</si>
  <si>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</si>
  <si>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</si>
  <si>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</si>
  <si>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</si>
  <si>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</si>
  <si>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</si>
  <si>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</si>
  <si>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</si>
  <si>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</si>
  <si>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</si>
  <si>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</si>
  <si>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</si>
  <si>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</si>
  <si>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</si>
  <si>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</si>
  <si>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</si>
  <si>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</si>
  <si>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</si>
  <si>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</si>
  <si>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</si>
  <si>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</si>
  <si>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</si>
  <si>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</si>
  <si>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</si>
  <si>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</si>
  <si>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</si>
  <si>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</si>
  <si>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</si>
  <si>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</si>
  <si>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</si>
  <si>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</si>
  <si>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</si>
  <si>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</si>
  <si>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</si>
  <si>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</si>
  <si>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</si>
  <si>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</si>
  <si>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</si>
  <si>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</si>
  <si>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</si>
  <si>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</si>
  <si>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</si>
  <si>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</si>
  <si>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</si>
  <si>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</si>
  <si>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</si>
  <si>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</si>
  <si>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</si>
  <si>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</si>
  <si>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</si>
  <si>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</si>
  <si>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</si>
  <si>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</si>
  <si>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</si>
  <si>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</si>
  <si>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</si>
  <si>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</si>
  <si>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</si>
  <si>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</si>
  <si>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</si>
  <si>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</si>
  <si>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</si>
  <si>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</si>
  <si>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</si>
  <si>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</si>
  <si>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</si>
  <si>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</si>
  <si>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</si>
  <si>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</si>
  <si>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</si>
  <si>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</si>
  <si>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</si>
  <si>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</si>
  <si>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</si>
  <si>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</si>
  <si>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</si>
  <si>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</si>
  <si>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</si>
  <si>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</si>
  <si>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</si>
  <si>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</si>
  <si>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</si>
  <si>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</si>
  <si>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</si>
  <si>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</si>
  <si>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</si>
  <si>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</si>
  <si>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</si>
  <si>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</si>
  <si>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</si>
  <si>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</si>
  <si>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</si>
  <si>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</si>
  <si>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</si>
  <si>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</si>
  <si>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</si>
  <si>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</si>
  <si>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</si>
  <si>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</si>
  <si>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</si>
  <si>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</si>
  <si>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</si>
  <si>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</si>
  <si>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</si>
  <si>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</si>
  <si>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</si>
  <si>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</si>
  <si>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</si>
  <si>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</si>
  <si>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</si>
  <si>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</si>
  <si>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</si>
  <si>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</si>
  <si>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</si>
  <si>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</si>
  <si>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</si>
  <si>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</si>
  <si>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</si>
  <si>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</si>
  <si>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</si>
  <si>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</si>
  <si>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</si>
  <si>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</si>
  <si>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</si>
  <si>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</si>
  <si>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</si>
  <si>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</si>
  <si>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</si>
  <si>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</si>
  <si>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</si>
  <si>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</si>
  <si>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</si>
  <si>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</si>
  <si>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</si>
  <si>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</si>
  <si>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</si>
  <si>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</si>
  <si>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</si>
  <si>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</si>
  <si>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</si>
  <si>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</si>
  <si>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</si>
  <si>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</si>
  <si>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</si>
  <si>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</si>
  <si>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</si>
  <si>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</si>
  <si>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</si>
  <si>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</si>
  <si>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</si>
  <si>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</si>
  <si>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</si>
  <si>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</si>
  <si>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</si>
  <si>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</si>
  <si>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</si>
  <si>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</si>
  <si>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</si>
  <si>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</si>
  <si>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</si>
  <si>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</si>
  <si>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</si>
  <si>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</si>
  <si>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</si>
  <si>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</si>
  <si>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</si>
  <si>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</si>
  <si>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</si>
  <si>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</si>
  <si>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</si>
  <si>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</si>
  <si>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</si>
  <si>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</si>
  <si>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</si>
  <si>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</si>
  <si>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</si>
  <si>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</si>
  <si>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</si>
  <si>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</si>
  <si>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</si>
  <si>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</si>
  <si>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</si>
  <si>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</si>
  <si>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</si>
  <si>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</si>
  <si>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</si>
  <si>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</si>
  <si>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</si>
  <si>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</si>
  <si>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</si>
  <si>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</si>
  <si>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</si>
  <si>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</si>
  <si>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</si>
  <si>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</si>
  <si>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</si>
  <si>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</si>
  <si>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</si>
  <si>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</si>
  <si>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</si>
  <si>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</si>
  <si>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</si>
  <si>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</si>
  <si>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</si>
  <si>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</si>
  <si>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</si>
  <si>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</si>
  <si>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</si>
  <si>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</si>
  <si>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</si>
  <si>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</si>
  <si>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</si>
  <si>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</si>
  <si>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</si>
  <si>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</si>
  <si>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</si>
  <si>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</si>
  <si>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</si>
  <si>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</si>
  <si>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</si>
  <si>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</si>
  <si>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</si>
  <si>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</si>
  <si>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</si>
  <si>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</si>
  <si>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</si>
  <si>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</si>
  <si>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</si>
  <si>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</si>
  <si>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</si>
  <si>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</si>
  <si>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</si>
  <si>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</si>
  <si>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</si>
  <si>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</si>
  <si>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</si>
  <si>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</si>
  <si>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</si>
  <si>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</si>
  <si>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</si>
  <si>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</si>
  <si>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</si>
  <si>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</si>
  <si>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</si>
  <si>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</si>
  <si>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</si>
  <si>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</si>
  <si>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</si>
  <si>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</si>
  <si>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</si>
  <si>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</si>
  <si>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</si>
  <si>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</si>
  <si>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</si>
  <si>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</si>
  <si>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</si>
  <si>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</si>
  <si>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</si>
  <si>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</si>
  <si>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</si>
  <si>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</si>
  <si>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</si>
  <si>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</si>
  <si>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</si>
  <si>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</si>
  <si>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</si>
  <si>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</si>
  <si>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</si>
  <si>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</si>
  <si>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</si>
  <si>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</si>
  <si>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</si>
  <si>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</si>
  <si>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</si>
  <si>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</si>
  <si>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</si>
  <si>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</si>
  <si>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</si>
  <si>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</si>
  <si>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</si>
  <si>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</si>
  <si>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</si>
  <si>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</si>
  <si>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</si>
  <si>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</si>
  <si>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</si>
  <si>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</si>
  <si>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</si>
  <si>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</si>
  <si>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</si>
  <si>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</si>
  <si>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</si>
  <si>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</si>
  <si>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</si>
  <si>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</si>
  <si>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</si>
  <si>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</si>
  <si>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</si>
  <si>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</si>
  <si>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</si>
  <si>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</si>
  <si>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</si>
  <si>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</si>
  <si>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</si>
  <si>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</si>
  <si>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</si>
  <si>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</si>
  <si>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</si>
  <si>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</si>
  <si>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</si>
  <si>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</si>
  <si>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</si>
  <si>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</si>
  <si>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</si>
  <si>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</si>
  <si>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</si>
  <si>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</si>
  <si>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</si>
  <si>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</si>
  <si>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</si>
  <si>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</si>
  <si>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</si>
  <si>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</si>
  <si>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</si>
  <si>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</si>
  <si>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</si>
  <si>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</si>
  <si>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</si>
  <si>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</si>
  <si>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</si>
  <si>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</si>
  <si>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</si>
  <si>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</si>
  <si>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</si>
  <si>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</si>
  <si>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</si>
  <si>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</si>
  <si>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</si>
  <si>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</si>
  <si>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</si>
  <si>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</si>
  <si>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</si>
  <si>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</si>
  <si>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</si>
  <si>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</si>
  <si>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</si>
  <si>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</si>
  <si>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</si>
  <si>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</si>
  <si>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</si>
  <si>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</si>
  <si>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</si>
  <si>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</si>
  <si>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</si>
  <si>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</si>
  <si>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</si>
  <si>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</si>
  <si>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</si>
  <si>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</si>
  <si>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</si>
  <si>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</si>
  <si>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</si>
  <si>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</si>
  <si>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</si>
  <si>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</si>
  <si>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</si>
  <si>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</si>
  <si>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</si>
  <si>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</si>
  <si>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</si>
  <si>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</si>
  <si>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</si>
  <si>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</si>
  <si>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</si>
  <si>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</si>
  <si>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</si>
  <si>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</si>
  <si>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</si>
  <si>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</si>
  <si>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</si>
  <si>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</si>
  <si>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</si>
  <si>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</si>
  <si>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</si>
  <si>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</si>
  <si>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</si>
  <si>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</si>
  <si>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</si>
  <si>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</si>
  <si>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</si>
  <si>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</si>
  <si>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</si>
  <si>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</si>
  <si>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</si>
  <si>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</si>
  <si>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</si>
  <si>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</si>
  <si>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</si>
  <si>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</si>
  <si>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</si>
  <si>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</si>
  <si>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</si>
  <si>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</si>
  <si>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</si>
  <si>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</si>
  <si>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</si>
  <si>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</si>
  <si>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</si>
  <si>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</si>
  <si>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</si>
  <si>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</si>
  <si>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</si>
  <si>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</si>
  <si>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</si>
  <si>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</si>
  <si>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</si>
  <si>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</si>
  <si>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</si>
  <si>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</si>
  <si>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</si>
  <si>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</si>
  <si>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</si>
  <si>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</si>
  <si>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</si>
  <si>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</si>
  <si>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</si>
  <si>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</si>
  <si>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</si>
  <si>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</si>
  <si>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</si>
  <si>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</si>
  <si>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</si>
  <si>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</si>
  <si>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</si>
  <si>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</si>
  <si>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</si>
  <si>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</si>
  <si>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</si>
  <si>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</si>
  <si>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</si>
  <si>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</si>
  <si>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</si>
  <si>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</si>
  <si>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</si>
  <si>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</si>
  <si>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</si>
  <si>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</si>
  <si>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</si>
  <si>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</si>
  <si>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</si>
  <si>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</si>
  <si>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</si>
  <si>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</si>
  <si>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</si>
  <si>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</si>
  <si>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</si>
  <si>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</si>
  <si>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</si>
  <si>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</si>
  <si>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</si>
  <si>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</si>
  <si>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</si>
  <si>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</si>
  <si>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</si>
  <si>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</si>
  <si>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</si>
  <si>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</si>
  <si>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</si>
  <si>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</si>
  <si>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</si>
  <si>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</si>
  <si>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</si>
  <si>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</si>
  <si>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</si>
  <si>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</si>
  <si>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</si>
  <si>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</si>
  <si>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</si>
  <si>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</si>
  <si>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</si>
  <si>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</si>
  <si>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</si>
  <si>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</si>
  <si>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</si>
  <si>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</si>
  <si>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</si>
  <si>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</si>
  <si>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</si>
  <si>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</si>
  <si>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</si>
  <si>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</si>
  <si>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</si>
  <si>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</si>
  <si>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</si>
  <si>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</si>
  <si>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</si>
  <si>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</si>
  <si>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</si>
  <si>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</si>
  <si>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</si>
  <si>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</si>
  <si>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</si>
  <si>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</si>
  <si>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</si>
  <si>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</si>
  <si>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</si>
  <si>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</si>
  <si>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</si>
  <si>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</si>
  <si>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</si>
  <si>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</si>
  <si>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</si>
  <si>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</si>
  <si>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</si>
  <si>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</si>
  <si>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</si>
  <si>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</si>
  <si>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</si>
  <si>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</si>
  <si>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</si>
  <si>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</si>
  <si>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</si>
  <si>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</si>
  <si>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</si>
  <si>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</si>
  <si>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</si>
  <si>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</si>
  <si>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</si>
  <si>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</si>
  <si>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</si>
  <si>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</si>
  <si>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</si>
  <si>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</si>
  <si>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</si>
  <si>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</si>
  <si>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</si>
  <si>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</si>
  <si>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</si>
  <si>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</si>
  <si>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</si>
  <si>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</si>
  <si>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</si>
  <si>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</si>
  <si>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</si>
  <si>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</si>
  <si>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</si>
  <si>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</si>
  <si>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</si>
  <si>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</si>
  <si>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</si>
  <si>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</si>
  <si>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</si>
  <si>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</si>
  <si>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</si>
  <si>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</si>
  <si>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</si>
  <si>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</si>
  <si>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</si>
  <si>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</si>
  <si>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</si>
  <si>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</si>
  <si>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</si>
  <si>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</si>
  <si>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</si>
  <si>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</si>
  <si>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</si>
  <si>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</si>
  <si>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</si>
  <si>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</si>
  <si>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</si>
  <si>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</si>
  <si>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</si>
  <si>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</si>
  <si>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</si>
  <si>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</si>
  <si>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</si>
  <si>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</si>
  <si>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</si>
  <si>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</si>
  <si>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</si>
  <si>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</si>
  <si>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</si>
  <si>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</si>
  <si>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</si>
  <si>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</si>
  <si>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</si>
  <si>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</si>
  <si>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</si>
  <si>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</si>
  <si>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</si>
  <si>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</si>
  <si>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</si>
  <si>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</si>
  <si>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</si>
  <si>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</si>
  <si>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</si>
  <si>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</si>
  <si>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</si>
  <si>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</si>
  <si>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</si>
  <si>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</si>
  <si>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</si>
  <si>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</si>
  <si>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</si>
  <si>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</si>
  <si>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</si>
  <si>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</si>
  <si>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</si>
  <si>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</si>
  <si>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</si>
  <si>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</si>
  <si>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</si>
  <si>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</si>
  <si>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</si>
  <si>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</si>
  <si>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</si>
  <si>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</si>
  <si>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</si>
  <si>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</si>
  <si>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</si>
  <si>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</si>
  <si>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</si>
  <si>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</si>
  <si>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</si>
  <si>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</si>
  <si>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</si>
  <si>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</si>
  <si>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</si>
  <si>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</si>
  <si>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</si>
  <si>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</si>
  <si>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</si>
  <si>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</si>
  <si>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</si>
  <si>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</si>
  <si>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</si>
  <si>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</si>
  <si>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</si>
  <si>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</si>
  <si>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</si>
  <si>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</si>
  <si>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</si>
  <si>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</si>
  <si>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</si>
  <si>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</si>
  <si>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</si>
  <si>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</si>
  <si>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</si>
  <si>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</si>
  <si>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</si>
  <si>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</si>
  <si>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</si>
  <si>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</si>
  <si>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</si>
  <si>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</si>
  <si>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</si>
  <si>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</si>
  <si>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</si>
  <si>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</si>
  <si>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</si>
  <si>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</si>
  <si>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</si>
  <si>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</si>
  <si>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</si>
  <si>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</si>
  <si>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</si>
  <si>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</si>
  <si>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</si>
  <si>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</si>
  <si>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</si>
  <si>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</si>
  <si>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</si>
  <si>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</si>
  <si>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</si>
  <si>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</si>
  <si>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</si>
  <si>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</si>
  <si>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</si>
  <si>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</si>
  <si>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</si>
  <si>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</si>
  <si>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</si>
  <si>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</si>
  <si>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</si>
  <si>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</si>
  <si>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</si>
  <si>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</si>
  <si>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</si>
  <si>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</si>
  <si>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</si>
  <si>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</si>
  <si>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</si>
  <si>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</si>
  <si>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</si>
  <si>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</si>
  <si>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</si>
  <si>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</si>
  <si>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</si>
  <si>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</si>
  <si>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</si>
  <si>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</si>
  <si>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</si>
  <si>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</si>
  <si>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</si>
  <si>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</si>
  <si>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</si>
  <si>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</si>
  <si>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</si>
  <si>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</si>
  <si>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</si>
  <si>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</si>
  <si>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</si>
  <si>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</si>
  <si>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</si>
  <si>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</si>
  <si>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</si>
  <si>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</si>
  <si>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</si>
  <si>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</si>
  <si>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</si>
  <si>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</si>
  <si>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</si>
  <si>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</si>
  <si>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</si>
  <si>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</si>
  <si>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</si>
  <si>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</si>
  <si>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</si>
  <si>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</si>
  <si>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</si>
  <si>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</si>
  <si>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</si>
  <si>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</si>
  <si>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</si>
  <si>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</si>
  <si>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</si>
  <si>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</si>
  <si>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</si>
  <si>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</si>
  <si>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</si>
  <si>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</si>
  <si>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</si>
  <si>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</si>
  <si>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</si>
  <si>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</si>
  <si>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</si>
  <si>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</si>
  <si>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</si>
  <si>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</si>
  <si>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</si>
  <si>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</si>
  <si>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</si>
  <si>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</si>
  <si>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</si>
  <si>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</si>
  <si>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</si>
  <si>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</si>
  <si>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</si>
  <si>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</si>
  <si>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</si>
  <si>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</si>
  <si>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</si>
  <si>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</si>
  <si>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</si>
  <si>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</si>
  <si>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</si>
  <si>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</si>
  <si>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</si>
  <si>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</si>
  <si>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</si>
  <si>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</si>
  <si>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</si>
  <si>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</si>
  <si>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</si>
  <si>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</si>
  <si>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</si>
  <si>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</si>
  <si>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</si>
  <si>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</si>
  <si>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</si>
  <si>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</si>
  <si>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</si>
  <si>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</si>
  <si>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</si>
  <si>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</si>
  <si>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</si>
  <si>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</si>
  <si>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</si>
  <si>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</si>
  <si>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</si>
  <si>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</si>
  <si>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</si>
  <si>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</si>
  <si>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</si>
  <si>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</si>
  <si>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</si>
  <si>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</si>
  <si>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</si>
  <si>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</si>
  <si>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</si>
  <si>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</si>
  <si>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</si>
  <si>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</si>
  <si>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</si>
  <si>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</si>
  <si>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</si>
  <si>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</si>
  <si>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</si>
  <si>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</si>
  <si>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</si>
  <si>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</si>
  <si>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</si>
  <si>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</si>
  <si>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</si>
  <si>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</si>
  <si>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</si>
  <si>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</si>
  <si>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</si>
  <si>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</si>
  <si>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</si>
  <si>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</si>
  <si>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</si>
  <si>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</si>
  <si>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</si>
  <si>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</si>
  <si>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</si>
  <si>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</si>
  <si>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</si>
  <si>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</si>
  <si>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</si>
  <si>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</si>
  <si>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</si>
  <si>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</si>
  <si>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</si>
  <si>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</si>
  <si>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</si>
  <si>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</si>
  <si>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</si>
  <si>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</si>
  <si>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</si>
  <si>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</si>
  <si>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</si>
  <si>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</si>
  <si>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</si>
  <si>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</si>
  <si>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</si>
  <si>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</si>
  <si>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</si>
  <si>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</si>
  <si>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</si>
  <si>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</si>
  <si>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</si>
  <si>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</si>
  <si>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</si>
  <si>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</si>
  <si>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</si>
  <si>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</si>
  <si>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</si>
  <si>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</si>
  <si>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</si>
  <si>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</si>
  <si>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</si>
  <si>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</si>
  <si>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</si>
  <si>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</si>
  <si>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</si>
  <si>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</si>
  <si>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</si>
  <si>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</si>
  <si>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</si>
  <si>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</si>
  <si>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</si>
  <si>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</si>
  <si>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</si>
  <si>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</si>
  <si>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</si>
  <si>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</si>
  <si>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</si>
  <si>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</si>
  <si>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</si>
  <si>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</si>
  <si>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</si>
  <si>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</si>
  <si>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</si>
  <si>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</si>
  <si>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</si>
  <si>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</si>
  <si>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</si>
  <si>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</si>
  <si>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</si>
  <si>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</si>
  <si>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</si>
  <si>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</si>
  <si>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</si>
  <si>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</si>
  <si>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</si>
  <si>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</si>
  <si>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</si>
  <si>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</si>
  <si>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</si>
  <si>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</si>
  <si>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</si>
  <si>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</si>
  <si>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</si>
  <si>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</si>
  <si>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</si>
  <si>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</si>
  <si>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</si>
  <si>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</si>
  <si>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</si>
  <si>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</si>
  <si>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</si>
  <si>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</si>
  <si>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</si>
  <si>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</si>
  <si>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</si>
  <si>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</si>
  <si>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</si>
  <si>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</si>
  <si>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</si>
  <si>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</si>
  <si>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</si>
  <si>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</si>
  <si>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</si>
  <si>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</si>
  <si>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</si>
  <si>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</si>
  <si>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</si>
  <si>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</si>
  <si>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</si>
  <si>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</si>
  <si>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</si>
  <si>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</si>
  <si>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</si>
  <si>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</si>
  <si>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</si>
  <si>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</si>
  <si>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</si>
  <si>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</si>
  <si>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</si>
  <si>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</si>
  <si>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</si>
  <si>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</si>
  <si>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</si>
  <si>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</si>
  <si>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</si>
  <si>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</si>
  <si>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</si>
  <si>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</si>
  <si>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</si>
  <si>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</si>
  <si>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</si>
  <si>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</si>
  <si>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</si>
  <si>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</si>
  <si>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</si>
  <si>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</si>
  <si>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</si>
  <si>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</si>
  <si>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</si>
  <si>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</si>
  <si>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</si>
  <si>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</si>
  <si>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</si>
  <si>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</si>
  <si>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</si>
  <si>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</si>
  <si>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</si>
  <si>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</si>
  <si>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</si>
  <si>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</si>
  <si>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</si>
  <si>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</si>
  <si>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</si>
  <si>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</si>
  <si>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</si>
  <si>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</si>
  <si>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</si>
  <si>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</si>
  <si>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</si>
  <si>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</si>
  <si>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</si>
  <si>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</si>
  <si>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</si>
  <si>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</si>
  <si>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</si>
  <si>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</si>
  <si>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</si>
  <si>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</si>
  <si>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</si>
  <si>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</si>
  <si>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</si>
  <si>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</si>
  <si>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</si>
  <si>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</si>
  <si>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</si>
  <si>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</si>
  <si>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</si>
  <si>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</si>
  <si>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</si>
  <si>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</si>
  <si>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</si>
  <si>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</si>
  <si>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</si>
  <si>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</si>
  <si>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</si>
  <si>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</si>
  <si>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</si>
  <si>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</si>
  <si>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</si>
  <si>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</si>
  <si>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</si>
  <si>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</si>
  <si>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</si>
  <si>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</si>
  <si>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</si>
  <si>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</si>
  <si>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</si>
  <si>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</si>
  <si>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</si>
  <si>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</si>
  <si>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</si>
  <si>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</si>
  <si>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</si>
  <si>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</si>
  <si>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</si>
  <si>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</si>
  <si>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</si>
  <si>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</si>
  <si>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</si>
  <si>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</si>
  <si>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</si>
  <si>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</si>
  <si>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</si>
  <si>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</si>
  <si>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</si>
  <si>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</si>
  <si>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</si>
  <si>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</si>
  <si>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</si>
  <si>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</si>
  <si>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</si>
  <si>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</si>
  <si>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</si>
  <si>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</si>
  <si>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</si>
  <si>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</si>
  <si>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</si>
  <si>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</si>
  <si>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</si>
  <si>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</si>
  <si>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</si>
  <si>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</si>
  <si>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</si>
  <si>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</si>
  <si>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</si>
  <si>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</si>
  <si>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</si>
  <si>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</si>
  <si>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</si>
  <si>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</si>
  <si>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</si>
  <si>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</si>
  <si>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</si>
  <si>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</si>
  <si>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</si>
  <si>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</si>
  <si>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</si>
  <si>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</si>
  <si>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</si>
  <si>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</si>
  <si>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</si>
  <si>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</si>
  <si>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</si>
  <si>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</si>
  <si>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</si>
  <si>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</si>
  <si>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</si>
  <si>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</si>
  <si>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</si>
  <si>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</si>
  <si>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</si>
  <si>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</si>
  <si>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</si>
  <si>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</si>
  <si>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</si>
  <si>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</si>
  <si>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</si>
  <si>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</si>
  <si>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</si>
  <si>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</si>
  <si>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</si>
  <si>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</si>
  <si>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</si>
  <si>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</si>
  <si>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</si>
  <si>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</si>
  <si>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</si>
  <si>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</si>
  <si>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</si>
  <si>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</si>
  <si>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</si>
  <si>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</si>
  <si>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</si>
  <si>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</si>
  <si>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</si>
  <si>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</si>
  <si>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</si>
  <si>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</si>
  <si>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</si>
  <si>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</si>
  <si>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</si>
  <si>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</si>
  <si>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</si>
  <si>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</si>
  <si>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</si>
  <si>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</si>
  <si>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</si>
  <si>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</si>
  <si>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</si>
  <si>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</si>
  <si>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</si>
  <si>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</si>
  <si>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</si>
  <si>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</si>
  <si>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</si>
  <si>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</si>
  <si>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</si>
  <si>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</si>
  <si>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</si>
  <si>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</si>
  <si>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</si>
  <si>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</si>
  <si>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</si>
  <si>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</si>
  <si>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</si>
  <si>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</si>
  <si>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</si>
  <si>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</si>
  <si>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</si>
  <si>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</si>
  <si>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</si>
  <si>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</si>
  <si>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</si>
  <si>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</si>
  <si>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</si>
  <si>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</si>
  <si>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</si>
  <si>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</si>
  <si>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</si>
  <si>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</si>
  <si>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</si>
  <si>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</si>
  <si>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</si>
  <si>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</si>
  <si>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</si>
  <si>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</si>
  <si>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</si>
  <si>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</si>
  <si>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</si>
  <si>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</si>
  <si>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</si>
  <si>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</si>
  <si>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</si>
  <si>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</si>
  <si>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</si>
  <si>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</si>
  <si>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</si>
  <si>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</si>
  <si>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</si>
  <si>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</si>
  <si>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</si>
  <si>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</si>
  <si>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</si>
  <si>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</si>
  <si>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</si>
  <si>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</si>
  <si>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</si>
  <si>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</si>
  <si>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</si>
  <si>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</si>
  <si>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</si>
  <si>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</si>
  <si>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</si>
  <si>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</si>
  <si>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</si>
  <si>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</si>
  <si>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</si>
  <si>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</si>
  <si>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</si>
  <si>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</si>
  <si>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</si>
  <si>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</si>
  <si>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</si>
  <si>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</si>
  <si>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</si>
  <si>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</si>
  <si>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</si>
  <si>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</si>
  <si>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</si>
  <si>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</si>
  <si>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</si>
  <si>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</si>
  <si>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</si>
  <si>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</si>
  <si>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</si>
  <si>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</si>
  <si>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</si>
  <si>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</si>
  <si>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</si>
  <si>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</si>
  <si>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</si>
  <si>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</si>
  <si>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</si>
  <si>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</si>
  <si>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</si>
  <si>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</si>
  <si>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</si>
  <si>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</si>
  <si>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</si>
  <si>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</si>
  <si>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</si>
  <si>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</si>
  <si>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</si>
  <si>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</si>
  <si>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</si>
  <si>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</si>
  <si>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</si>
  <si>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</si>
  <si>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</si>
  <si>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</si>
  <si>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</si>
  <si>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</si>
  <si>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</si>
  <si>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</si>
  <si>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</si>
  <si>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</si>
  <si>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</si>
  <si>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</si>
  <si>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</si>
  <si>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</si>
  <si>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</si>
  <si>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</si>
  <si>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</si>
  <si>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</si>
  <si>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</si>
  <si>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</si>
  <si>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</si>
  <si>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</si>
  <si>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</si>
  <si>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</si>
  <si>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</si>
  <si>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</si>
  <si>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</si>
  <si>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</si>
  <si>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</si>
  <si>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</si>
  <si>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</si>
  <si>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</si>
  <si>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</si>
  <si>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</si>
  <si>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</si>
  <si>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</si>
  <si>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</si>
  <si>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</si>
  <si>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</si>
  <si>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</si>
  <si>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</si>
  <si>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</si>
  <si>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</si>
  <si>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</si>
  <si>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</si>
  <si>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</si>
  <si>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</si>
  <si>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</si>
  <si>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</si>
  <si>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</si>
  <si>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</si>
  <si>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</si>
  <si>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</si>
  <si>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</si>
  <si>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</si>
  <si>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</si>
  <si>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</si>
  <si>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</si>
  <si>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</si>
  <si>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</si>
  <si>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</si>
  <si>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</si>
  <si>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</si>
  <si>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</si>
  <si>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</si>
  <si>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</si>
  <si>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</si>
  <si>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</si>
  <si>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</si>
  <si>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</si>
  <si>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</si>
  <si>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</si>
  <si>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</si>
  <si>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</si>
  <si>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</si>
  <si>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</si>
  <si>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</si>
  <si>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</si>
  <si>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</si>
  <si>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</si>
  <si>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</si>
  <si>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</si>
  <si>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</si>
  <si>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</si>
  <si>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</si>
  <si>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</si>
  <si>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</si>
  <si>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</si>
  <si>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</si>
  <si>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</si>
  <si>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</si>
  <si>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</si>
  <si>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</si>
  <si>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</si>
  <si>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</si>
  <si>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</si>
  <si>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</si>
  <si>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</si>
  <si>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</si>
  <si>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</si>
  <si>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</si>
  <si>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</si>
  <si>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</si>
  <si>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</si>
  <si>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</si>
  <si>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</si>
  <si>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</si>
  <si>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</si>
  <si>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</si>
  <si>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</si>
  <si>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</si>
  <si>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</si>
  <si>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</si>
  <si>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</si>
  <si>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</si>
  <si>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</si>
  <si>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</si>
  <si>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</si>
  <si>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</si>
  <si>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</si>
  <si>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</si>
  <si>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</si>
  <si>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</si>
  <si>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</si>
  <si>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</si>
  <si>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</si>
  <si>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</si>
  <si>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</si>
  <si>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</si>
  <si>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</si>
  <si>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</si>
  <si>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</si>
  <si>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</si>
  <si>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</si>
  <si>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</si>
  <si>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</si>
  <si>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</si>
  <si>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</si>
  <si>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</si>
  <si>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</si>
  <si>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</si>
  <si>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</si>
  <si>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</si>
  <si>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</si>
  <si>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</si>
  <si>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</si>
  <si>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</si>
  <si>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</si>
  <si>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</si>
  <si>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</si>
  <si>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</si>
  <si>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</si>
  <si>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</si>
  <si>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</si>
  <si>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</si>
  <si>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</si>
  <si>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</si>
  <si>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</si>
  <si>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</si>
  <si>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</si>
  <si>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</si>
  <si>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</si>
  <si>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</si>
  <si>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</si>
  <si>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</si>
  <si>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</si>
  <si>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</si>
  <si>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</si>
  <si>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</si>
  <si>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</si>
  <si>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</si>
  <si>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</si>
  <si>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</si>
  <si>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</si>
  <si>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</si>
  <si>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</si>
  <si>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</si>
  <si>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</si>
  <si>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</si>
  <si>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</si>
  <si>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</si>
  <si>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</si>
  <si>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</si>
  <si>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</si>
  <si>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</si>
  <si>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</si>
  <si>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</si>
  <si>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</si>
  <si>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</si>
  <si>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</si>
  <si>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</si>
  <si>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</si>
  <si>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</si>
  <si>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</si>
  <si>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</si>
  <si>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</si>
  <si>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</si>
  <si>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</si>
  <si>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</si>
  <si>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</si>
  <si>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</si>
  <si>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</si>
  <si>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</si>
  <si>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</si>
  <si>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</si>
  <si>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</si>
  <si>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</si>
  <si>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</si>
  <si>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</si>
  <si>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</si>
  <si>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</si>
  <si>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</si>
  <si>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</si>
  <si>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</si>
  <si>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</si>
  <si>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</si>
  <si>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</si>
  <si>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</si>
  <si>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</si>
  <si>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</si>
  <si>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</si>
  <si>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</si>
  <si>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</si>
  <si>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</si>
  <si>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</si>
  <si>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</si>
  <si>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</si>
  <si>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</si>
  <si>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</si>
  <si>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</si>
  <si>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</si>
  <si>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</si>
  <si>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</si>
  <si>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</si>
  <si>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</si>
  <si>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</si>
  <si>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</si>
  <si>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</si>
  <si>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</si>
  <si>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</si>
  <si>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</si>
  <si>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</si>
  <si>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</si>
  <si>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</si>
  <si>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</si>
  <si>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</si>
  <si>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</si>
  <si>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</si>
  <si>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</si>
  <si>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</si>
  <si>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</si>
  <si>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</si>
  <si>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</si>
  <si>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</si>
  <si>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</si>
  <si>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</si>
  <si>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</si>
  <si>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</si>
  <si>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</si>
  <si>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</si>
  <si>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</si>
  <si>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</si>
  <si>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</si>
  <si>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</si>
  <si>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</si>
  <si>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</si>
  <si>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</si>
  <si>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</si>
  <si>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</si>
  <si>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</si>
  <si>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</si>
  <si>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</si>
  <si>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</si>
  <si>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</si>
  <si>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</si>
  <si>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</si>
  <si>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</si>
  <si>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</si>
  <si>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</si>
  <si>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</si>
  <si>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</si>
  <si>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</si>
  <si>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</si>
  <si>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</si>
  <si>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</si>
  <si>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</si>
  <si>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</si>
  <si>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</si>
  <si>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</si>
  <si>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</si>
  <si>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</si>
  <si>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</si>
  <si>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</si>
  <si>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</si>
  <si>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</si>
  <si>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</si>
  <si>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</si>
  <si>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</si>
  <si>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</si>
  <si>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</si>
  <si>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</si>
  <si>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</si>
  <si>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</si>
  <si>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</si>
  <si>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</si>
  <si>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</si>
  <si>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</si>
  <si>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</si>
  <si>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</si>
  <si>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</si>
  <si>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</si>
  <si>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</si>
  <si>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</si>
  <si>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</si>
  <si>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</si>
  <si>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</si>
  <si>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</si>
  <si>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</si>
  <si>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</si>
  <si>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</si>
  <si>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</si>
  <si>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</si>
  <si>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</si>
  <si>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</si>
  <si>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</si>
  <si>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</si>
  <si>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</si>
  <si>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</si>
  <si>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</si>
  <si>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</si>
  <si>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</si>
  <si>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</si>
  <si>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</si>
  <si>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</si>
  <si>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</si>
  <si>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</si>
  <si>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</si>
  <si>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</si>
  <si>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</si>
  <si>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</si>
  <si>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</si>
  <si>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</si>
  <si>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</si>
  <si>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</si>
  <si>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</si>
  <si>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</si>
  <si>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</si>
  <si>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</si>
  <si>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</si>
  <si>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</si>
  <si>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</si>
  <si>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</si>
  <si>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</si>
  <si>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</si>
  <si>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</si>
  <si>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</si>
  <si>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</si>
  <si>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</si>
  <si>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</si>
  <si>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</si>
  <si>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</si>
  <si>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</si>
  <si>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</si>
  <si>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</si>
  <si>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</si>
  <si>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</si>
  <si>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</si>
  <si>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</si>
  <si>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</si>
  <si>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</si>
  <si>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</si>
  <si>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</si>
  <si>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</si>
  <si>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</si>
  <si>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</si>
  <si>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</si>
  <si>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</si>
  <si>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</si>
  <si>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</si>
  <si>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</si>
  <si>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</si>
  <si>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</si>
  <si>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</si>
  <si>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</si>
  <si>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</si>
  <si>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</si>
  <si>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</si>
  <si>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</si>
  <si>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</si>
  <si>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</si>
  <si>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</si>
  <si>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</si>
  <si>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</si>
  <si>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</si>
  <si>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</si>
  <si>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</si>
  <si>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</si>
  <si>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</si>
  <si>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</si>
  <si>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</si>
  <si>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</si>
  <si>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</si>
  <si>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</si>
  <si>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</si>
  <si>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</si>
  <si>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</si>
  <si>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</si>
  <si>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</si>
  <si>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</si>
  <si>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</si>
  <si>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</si>
  <si>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</si>
  <si>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</si>
  <si>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</si>
  <si>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</si>
  <si>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</si>
  <si>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</si>
  <si>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</si>
  <si>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</si>
  <si>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</si>
  <si>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</si>
  <si>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</si>
  <si>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</si>
  <si>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</si>
  <si>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</si>
  <si>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</si>
  <si>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</si>
  <si>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</si>
  <si>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</si>
  <si>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</si>
  <si>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</si>
  <si>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</si>
  <si>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</si>
  <si>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</si>
  <si>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</si>
  <si>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</si>
  <si>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</si>
  <si>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</si>
  <si>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</si>
  <si>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</si>
  <si>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</si>
  <si>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</si>
  <si>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</si>
  <si>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</si>
  <si>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</si>
  <si>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</si>
  <si>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</si>
  <si>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</si>
  <si>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</si>
  <si>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</si>
  <si>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</si>
  <si>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</si>
  <si>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</si>
  <si>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</si>
  <si>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</si>
  <si>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</si>
  <si>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</si>
  <si>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</si>
  <si>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</si>
  <si>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</si>
  <si>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</si>
  <si>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</si>
  <si>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</si>
  <si>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</si>
  <si>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</si>
  <si>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</si>
  <si>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</si>
  <si>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</si>
  <si>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</si>
  <si>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</si>
  <si>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</si>
  <si>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</si>
  <si>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</si>
  <si>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</si>
  <si>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</si>
  <si>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</si>
  <si>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</si>
  <si>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</si>
  <si>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</si>
  <si>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</si>
  <si>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</si>
  <si>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</si>
  <si>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</si>
  <si>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</si>
  <si>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</si>
  <si>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</si>
  <si>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</si>
  <si>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</si>
  <si>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</si>
  <si>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</si>
  <si>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</si>
  <si>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</si>
  <si>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</si>
  <si>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</si>
  <si>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</si>
  <si>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</si>
  <si>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</si>
  <si>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</si>
  <si>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</si>
  <si>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</si>
  <si>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</si>
  <si>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</si>
  <si>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</si>
  <si>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</si>
  <si>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</si>
  <si>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</si>
  <si>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</si>
  <si>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</si>
  <si>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</si>
  <si>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</si>
  <si>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</si>
  <si>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</si>
  <si>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</si>
  <si>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</si>
  <si>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</si>
  <si>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</si>
  <si>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</si>
  <si>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</si>
  <si>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</si>
  <si>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</si>
  <si>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</si>
  <si>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</si>
  <si>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</si>
  <si>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</si>
  <si>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</si>
  <si>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</si>
  <si>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</si>
  <si>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</si>
  <si>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</si>
  <si>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</si>
  <si>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</si>
  <si>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</si>
  <si>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</si>
  <si>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</si>
  <si>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</si>
  <si>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</si>
  <si>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</si>
  <si>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</si>
  <si>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</si>
  <si>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</si>
  <si>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</si>
  <si>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</si>
  <si>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</si>
  <si>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</si>
  <si>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</si>
  <si>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</si>
  <si>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</si>
  <si>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</si>
  <si>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</si>
  <si>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</si>
  <si>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</si>
  <si>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</si>
  <si>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</si>
  <si>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</si>
  <si>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</si>
  <si>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</si>
  <si>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</si>
  <si>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</si>
  <si>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</si>
  <si>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</si>
  <si>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</si>
  <si>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</si>
  <si>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</si>
  <si>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</si>
  <si>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</si>
  <si>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</si>
  <si>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</si>
  <si>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</si>
  <si>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</si>
  <si>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</si>
  <si>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</si>
  <si>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</si>
  <si>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</si>
  <si>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</si>
  <si>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</si>
  <si>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</si>
  <si>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</si>
  <si>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</si>
  <si>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</si>
  <si>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</si>
  <si>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</si>
  <si>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</si>
  <si>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</si>
  <si>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</si>
  <si>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</si>
  <si>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</si>
  <si>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</si>
  <si>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</si>
  <si>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</si>
  <si>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</si>
  <si>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</si>
  <si>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</si>
  <si>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</si>
  <si>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</si>
  <si>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</si>
  <si>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</si>
  <si>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</si>
  <si>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</si>
  <si>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</si>
  <si>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</si>
  <si>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</si>
  <si>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</si>
  <si>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</si>
  <si>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</si>
  <si>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</si>
  <si>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</si>
  <si>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</si>
  <si>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</si>
  <si>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</si>
  <si>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</si>
  <si>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</si>
  <si>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</si>
  <si>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</si>
  <si>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</si>
  <si>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</si>
  <si>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</si>
  <si>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</si>
  <si>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</si>
  <si>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</si>
  <si>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</si>
  <si>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</si>
  <si>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</si>
  <si>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</si>
  <si>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</si>
  <si>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</si>
  <si>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</si>
  <si>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</si>
  <si>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</si>
  <si>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</si>
  <si>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</si>
  <si>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</si>
  <si>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</si>
  <si>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</si>
  <si>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</si>
  <si>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</si>
  <si>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</si>
  <si>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</si>
  <si>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</si>
  <si>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</si>
  <si>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</si>
  <si>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</si>
  <si>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</si>
  <si>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</si>
  <si>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</si>
  <si>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</si>
  <si>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</si>
  <si>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</si>
  <si>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</si>
  <si>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</si>
  <si>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</si>
  <si>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</si>
  <si>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</si>
  <si>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</si>
  <si>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</si>
  <si>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</si>
  <si>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</si>
  <si>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</si>
  <si>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</si>
  <si>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</si>
  <si>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</si>
  <si>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</si>
  <si>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</si>
  <si>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</si>
  <si>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</si>
  <si>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</si>
  <si>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</si>
  <si>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</si>
  <si>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</si>
  <si>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</si>
  <si>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</si>
  <si>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</si>
  <si>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</si>
  <si>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</si>
  <si>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</si>
  <si>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</si>
  <si>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</si>
  <si>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</si>
  <si>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</si>
  <si>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</si>
  <si>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</si>
  <si>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</si>
  <si>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</si>
  <si>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</si>
  <si>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</si>
  <si>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</si>
  <si>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</si>
  <si>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</si>
  <si>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</si>
  <si>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</si>
  <si>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</si>
  <si>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</si>
  <si>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</si>
  <si>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</si>
  <si>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</si>
  <si>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</si>
  <si>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</si>
  <si>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</si>
  <si>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</si>
  <si>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</si>
  <si>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</si>
  <si>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</si>
  <si>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</si>
  <si>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</si>
  <si>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</si>
  <si>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</si>
  <si>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</si>
  <si>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</si>
  <si>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</si>
  <si>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</si>
  <si>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</si>
  <si>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</si>
  <si>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</si>
  <si>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</si>
  <si>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</si>
  <si>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</si>
  <si>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</si>
  <si>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</si>
  <si>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</si>
  <si>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</si>
  <si>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</si>
  <si>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</si>
  <si>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</si>
  <si>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</si>
  <si>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</si>
  <si>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</si>
  <si>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</si>
  <si>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</si>
  <si>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</si>
  <si>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</si>
  <si>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</si>
  <si>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</si>
  <si>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</si>
  <si>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</si>
  <si>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</si>
  <si>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</si>
  <si>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</si>
  <si>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</si>
  <si>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</si>
  <si>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</si>
  <si>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</si>
  <si>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</si>
  <si>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</si>
  <si>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</si>
  <si>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</si>
  <si>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</si>
  <si>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</si>
  <si>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</si>
  <si>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</si>
  <si>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</si>
  <si>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</si>
  <si>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</si>
  <si>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</si>
  <si>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</si>
  <si>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</si>
  <si>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</si>
  <si>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</si>
  <si>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</si>
  <si>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</si>
  <si>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</si>
  <si>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</si>
  <si>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</si>
  <si>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</si>
  <si>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</si>
  <si>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</si>
  <si>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</si>
  <si>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</si>
  <si>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</si>
  <si>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</si>
  <si>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</si>
  <si>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</si>
  <si>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</si>
  <si>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</si>
  <si>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</si>
  <si>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</si>
  <si>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</si>
  <si>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</si>
  <si>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</si>
  <si>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</si>
  <si>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</si>
  <si>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</si>
  <si>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</si>
  <si>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</si>
  <si>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</si>
  <si>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</si>
  <si>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</si>
  <si>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</si>
  <si>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</si>
  <si>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</si>
  <si>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</si>
  <si>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</si>
  <si>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</si>
  <si>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</si>
  <si>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</si>
  <si>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</si>
  <si>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</si>
  <si>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</si>
  <si>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</si>
  <si>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</si>
  <si>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</si>
  <si>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</si>
  <si>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</si>
  <si>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</si>
  <si>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</si>
  <si>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</si>
  <si>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</si>
  <si>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</si>
  <si>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</si>
  <si>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</si>
  <si>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</si>
  <si>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</si>
  <si>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</si>
  <si>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</si>
  <si>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</si>
  <si>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</si>
  <si>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</si>
  <si>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</si>
  <si>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</si>
  <si>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</si>
  <si>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</si>
  <si>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</si>
  <si>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</si>
  <si>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</si>
  <si>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</si>
  <si>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</si>
  <si>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</si>
  <si>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</si>
  <si>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</si>
  <si>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</si>
  <si>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</si>
  <si>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</si>
  <si>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</si>
  <si>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</si>
  <si>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</si>
  <si>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</si>
  <si>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</si>
  <si>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</si>
  <si>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</si>
  <si>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</si>
  <si>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</si>
  <si>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</si>
  <si>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</si>
  <si>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</si>
  <si>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</si>
  <si>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</si>
  <si>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</si>
  <si>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</si>
  <si>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</si>
  <si>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</si>
  <si>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</si>
  <si>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</si>
  <si>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</si>
  <si>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</si>
  <si>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</si>
  <si>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</si>
  <si>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</si>
  <si>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</si>
  <si>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</si>
  <si>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</si>
  <si>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</si>
  <si>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</si>
  <si>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</si>
  <si>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</si>
  <si>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</si>
  <si>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</si>
  <si>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</si>
  <si>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</si>
  <si>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</si>
  <si>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</si>
  <si>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</si>
  <si>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</si>
  <si>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</si>
  <si>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</si>
  <si>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</si>
  <si>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</si>
  <si>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</si>
  <si>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</si>
  <si>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</si>
  <si>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</si>
  <si>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</si>
  <si>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</si>
  <si>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</si>
  <si>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</si>
  <si>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</si>
  <si>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</si>
  <si>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</si>
  <si>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</si>
  <si>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</si>
  <si>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</si>
  <si>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</si>
  <si>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</si>
  <si>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</si>
  <si>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</si>
  <si>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</si>
  <si>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</si>
  <si>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</si>
  <si>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</si>
  <si>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</si>
  <si>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</si>
  <si>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</si>
  <si>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</si>
  <si>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</si>
  <si>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</si>
  <si>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</si>
  <si>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</si>
  <si>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</si>
  <si>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</si>
  <si>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</si>
  <si>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</si>
  <si>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</si>
  <si>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</si>
  <si>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</si>
  <si>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</si>
  <si>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</si>
  <si>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</si>
  <si>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</si>
  <si>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</si>
  <si>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</si>
  <si>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</si>
  <si>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</si>
  <si>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</si>
  <si>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</si>
  <si>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</si>
  <si>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</si>
  <si>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</si>
  <si>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</si>
  <si>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</si>
  <si>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</si>
  <si>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</si>
  <si>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</si>
  <si>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</si>
  <si>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</si>
  <si>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</si>
  <si>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</si>
  <si>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</si>
  <si>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</si>
  <si>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</si>
  <si>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</si>
  <si>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</si>
  <si>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</si>
  <si>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</si>
  <si>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</si>
  <si>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</si>
  <si>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</si>
  <si>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</si>
  <si>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</si>
  <si>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</si>
  <si>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</si>
  <si>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</si>
  <si>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</si>
  <si>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</si>
  <si>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</si>
  <si>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</si>
  <si>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</si>
  <si>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</si>
  <si>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</si>
  <si>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</si>
  <si>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</si>
  <si>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</si>
  <si>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</si>
  <si>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</si>
  <si>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</si>
  <si>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</si>
  <si>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</si>
  <si>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</si>
  <si>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</si>
  <si>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</si>
  <si>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</si>
  <si>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</si>
  <si>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</si>
  <si>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</si>
  <si>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</si>
  <si>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</si>
  <si>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</si>
  <si>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</si>
  <si>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</si>
  <si>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</si>
  <si>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</si>
  <si>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</si>
  <si>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</si>
  <si>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</si>
  <si>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</si>
  <si>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</si>
  <si>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</si>
  <si>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</si>
  <si>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</si>
  <si>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</si>
  <si>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</si>
  <si>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</si>
  <si>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</si>
  <si>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</si>
  <si>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</si>
  <si>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</si>
  <si>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</si>
  <si>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</si>
  <si>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</si>
  <si>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</si>
  <si>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</si>
  <si>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</si>
  <si>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</si>
  <si>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</si>
  <si>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</si>
  <si>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</si>
  <si>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</si>
  <si>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</si>
  <si>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</si>
  <si>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</si>
  <si>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</si>
  <si>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</si>
  <si>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</si>
  <si>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</si>
  <si>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</si>
  <si>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</si>
  <si>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</si>
  <si>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</si>
  <si>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</si>
  <si>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</si>
  <si>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</si>
  <si>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</si>
  <si>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</si>
  <si>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</si>
  <si>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</si>
  <si>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</si>
  <si>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</si>
  <si>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</si>
  <si>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</si>
  <si>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</si>
  <si>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</si>
  <si>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</si>
  <si>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</si>
  <si>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</si>
  <si>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</si>
  <si>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</si>
  <si>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</si>
  <si>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</si>
  <si>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</si>
  <si>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</si>
  <si>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</si>
  <si>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</si>
  <si>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</si>
  <si>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</si>
  <si>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</si>
  <si>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</si>
  <si>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</si>
  <si>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</si>
  <si>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</si>
  <si>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</si>
  <si>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</si>
  <si>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</si>
  <si>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</si>
  <si>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</si>
  <si>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</si>
  <si>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</si>
  <si>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</si>
  <si>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</si>
  <si>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</si>
  <si>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</si>
  <si>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</si>
  <si>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</si>
  <si>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</si>
  <si>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</si>
  <si>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</si>
  <si>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</si>
  <si>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</si>
  <si>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</si>
  <si>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</si>
  <si>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</si>
  <si>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</si>
  <si>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</si>
  <si>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</si>
  <si>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</si>
  <si>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</si>
  <si>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</si>
  <si>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</si>
  <si>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</si>
  <si>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</si>
  <si>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</si>
  <si>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</si>
  <si>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</si>
  <si>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</si>
  <si>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</si>
  <si>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</si>
  <si>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</si>
  <si>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</si>
  <si>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</si>
  <si>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</si>
  <si>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</si>
  <si>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</si>
  <si>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</si>
  <si>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</si>
  <si>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</si>
  <si>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</si>
  <si>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</si>
  <si>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</si>
  <si>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</si>
  <si>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</si>
  <si>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</si>
  <si>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</si>
  <si>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</si>
  <si>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</si>
  <si>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</si>
  <si>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</si>
  <si>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</si>
  <si>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</si>
  <si>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</si>
  <si>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</si>
  <si>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</si>
  <si>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</si>
  <si>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</si>
  <si>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</si>
  <si>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</si>
  <si>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</si>
  <si>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</si>
  <si>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</si>
  <si>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</si>
  <si>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</si>
  <si>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</si>
  <si>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</si>
  <si>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</si>
  <si>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</si>
  <si>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</si>
  <si>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</si>
  <si>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</si>
  <si>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</si>
  <si>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</si>
  <si>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</si>
  <si>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</si>
  <si>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</si>
  <si>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</si>
  <si>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</si>
  <si>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</si>
  <si>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</si>
  <si>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</si>
  <si>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</si>
  <si>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</si>
  <si>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</si>
  <si>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</si>
  <si>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</si>
  <si>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</si>
  <si>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</si>
  <si>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</si>
  <si>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</si>
  <si>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</si>
  <si>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</si>
  <si>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</si>
  <si>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</si>
  <si>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</si>
  <si>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</si>
  <si>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</si>
  <si>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</si>
  <si>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</si>
  <si>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</si>
  <si>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</si>
  <si>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</si>
  <si>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</si>
  <si>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</si>
  <si>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</si>
  <si>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</si>
  <si>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</si>
  <si>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</si>
  <si>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</si>
  <si>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</si>
  <si>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</si>
  <si>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</si>
  <si>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</si>
  <si>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</si>
  <si>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</si>
  <si>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</si>
  <si>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</si>
  <si>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</si>
  <si>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</si>
  <si>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</si>
  <si>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</si>
  <si>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</si>
  <si>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</si>
  <si>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</si>
  <si>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</si>
  <si>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</si>
  <si>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</si>
  <si>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</si>
  <si>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</si>
  <si>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</si>
  <si>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</si>
  <si>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</si>
  <si>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</si>
  <si>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</si>
  <si>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</si>
  <si>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</si>
  <si>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</si>
  <si>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</si>
  <si>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</si>
  <si>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</si>
  <si>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</si>
  <si>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</si>
  <si>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</si>
  <si>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</si>
  <si>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</si>
  <si>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</si>
  <si>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</si>
  <si>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</si>
  <si>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</si>
  <si>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</si>
  <si>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</si>
  <si>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</si>
  <si>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</si>
  <si>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</si>
  <si>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</si>
  <si>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</si>
  <si>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</si>
  <si>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</si>
  <si>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</si>
  <si>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</si>
  <si>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</si>
  <si>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</si>
  <si>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</si>
  <si>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</si>
  <si>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</si>
  <si>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</si>
  <si>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</si>
  <si>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</si>
  <si>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</si>
  <si>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</si>
  <si>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</si>
  <si>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</si>
  <si>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</si>
  <si>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</si>
  <si>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</si>
  <si>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</si>
  <si>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</si>
  <si>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</si>
  <si>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</si>
  <si>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</si>
  <si>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</si>
  <si>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</si>
  <si>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</si>
  <si>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</si>
  <si>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</si>
  <si>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</si>
  <si>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</si>
  <si>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</si>
  <si>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</si>
  <si>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</si>
  <si>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</si>
  <si>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</si>
  <si>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</si>
  <si>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</si>
  <si>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</si>
  <si>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</si>
  <si>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</si>
  <si>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</si>
  <si>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</si>
  <si>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</si>
  <si>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</si>
  <si>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</si>
  <si>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</si>
  <si>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</si>
  <si>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</si>
  <si>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</si>
  <si>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</si>
  <si>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</si>
  <si>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</si>
  <si>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</si>
  <si>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</si>
  <si>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</si>
  <si>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</si>
  <si>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</si>
  <si>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</si>
  <si>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</si>
  <si>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</si>
  <si>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</si>
  <si>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</si>
  <si>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</si>
  <si>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</si>
  <si>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</si>
  <si>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</si>
  <si>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</si>
  <si>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</si>
  <si>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</si>
  <si>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</si>
  <si>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</si>
  <si>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</si>
  <si>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</si>
  <si>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</si>
  <si>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</si>
  <si>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</si>
  <si>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</si>
  <si>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</si>
  <si>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</si>
  <si>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</si>
  <si>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</si>
  <si>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</si>
  <si>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</si>
  <si>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</si>
  <si>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</si>
  <si>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</si>
  <si>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</si>
  <si>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</si>
  <si>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</si>
  <si>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</si>
  <si>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</si>
  <si>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</si>
  <si>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</si>
  <si>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</si>
  <si>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</si>
  <si>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</si>
  <si>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</si>
  <si>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</si>
  <si>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</si>
  <si>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</si>
  <si>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</si>
  <si>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</si>
  <si>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</si>
  <si>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</si>
  <si>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</si>
  <si>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</si>
  <si>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</si>
  <si>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</si>
  <si>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</si>
  <si>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</si>
  <si>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</si>
  <si>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</si>
  <si>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</si>
  <si>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</si>
  <si>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</si>
  <si>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</si>
  <si>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</si>
  <si>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</si>
  <si>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</si>
  <si>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</si>
  <si>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</si>
  <si>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</si>
  <si>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</si>
  <si>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</si>
  <si>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</si>
  <si>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</si>
  <si>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</si>
  <si>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</si>
  <si>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</si>
  <si>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</si>
  <si>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</si>
  <si>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</si>
  <si>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</si>
  <si>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</si>
  <si>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</si>
  <si>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</si>
  <si>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</si>
  <si>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</si>
  <si>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</si>
  <si>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</si>
  <si>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</si>
  <si>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</si>
  <si>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</si>
  <si>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</si>
  <si>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</si>
  <si>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</si>
  <si>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</si>
  <si>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</si>
  <si>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</si>
  <si>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</si>
  <si>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</si>
  <si>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</si>
  <si>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</si>
  <si>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</si>
  <si>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</si>
  <si>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</si>
  <si>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</si>
  <si>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</si>
  <si>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</si>
  <si>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</si>
  <si>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</si>
  <si>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</si>
  <si>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</si>
  <si>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</si>
  <si>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</si>
  <si>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</si>
  <si>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</si>
  <si>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</si>
  <si>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</si>
  <si>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</si>
  <si>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</si>
  <si>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</si>
  <si>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</si>
  <si>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</si>
  <si>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</si>
  <si>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</si>
  <si>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</si>
  <si>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</si>
  <si>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</si>
  <si>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</si>
  <si>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</si>
  <si>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</si>
  <si>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</si>
  <si>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</si>
  <si>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</si>
  <si>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</si>
  <si>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</si>
  <si>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</si>
  <si>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</si>
  <si>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</si>
  <si>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</si>
  <si>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</si>
  <si>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</si>
  <si>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</si>
  <si>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</si>
  <si>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</si>
  <si>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</si>
  <si>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</si>
  <si>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</si>
  <si>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</si>
  <si>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</si>
  <si>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</si>
  <si>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</si>
  <si>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</si>
  <si>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</si>
  <si>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</si>
  <si>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</si>
  <si>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</si>
  <si>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</si>
  <si>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</si>
  <si>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</si>
  <si>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</si>
  <si>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</si>
  <si>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</si>
  <si>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</si>
  <si>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</si>
  <si>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</si>
  <si>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</si>
  <si>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</si>
  <si>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</si>
  <si>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</si>
  <si>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</si>
  <si>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</si>
  <si>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</si>
  <si>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</si>
  <si>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</si>
  <si>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</si>
  <si>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</si>
  <si>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</si>
  <si>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</si>
  <si>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</si>
  <si>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</si>
  <si>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</si>
  <si>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</si>
  <si>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</si>
  <si>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</si>
  <si>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</si>
  <si>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</si>
  <si>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</si>
  <si>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</si>
  <si>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</si>
  <si>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</si>
  <si>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</si>
  <si>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</si>
  <si>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</si>
  <si>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</si>
  <si>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</si>
  <si>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</si>
  <si>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</si>
  <si>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</si>
  <si>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</si>
  <si>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</si>
  <si>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</si>
  <si>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</si>
  <si>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</si>
  <si>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</si>
  <si>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</si>
  <si>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</si>
  <si>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</si>
  <si>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</si>
  <si>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</si>
  <si>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</si>
  <si>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</si>
  <si>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</si>
  <si>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</si>
  <si>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</si>
  <si>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</si>
  <si>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</si>
  <si>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</si>
  <si>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</si>
  <si>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</si>
  <si>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</si>
  <si>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</si>
  <si>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</si>
  <si>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</si>
  <si>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</si>
  <si>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</si>
  <si>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</si>
  <si>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</si>
  <si>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</si>
  <si>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</si>
  <si>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</si>
  <si>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</si>
  <si>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</si>
  <si>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</si>
  <si>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</si>
  <si>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</si>
  <si>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</si>
  <si>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</si>
  <si>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</si>
  <si>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</si>
  <si>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</si>
  <si>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</si>
  <si>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</si>
  <si>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</si>
  <si>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</si>
  <si>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</si>
  <si>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</si>
  <si>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</si>
  <si>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</si>
  <si>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</si>
  <si>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</si>
  <si>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</si>
  <si>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</si>
  <si>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</si>
  <si>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</si>
  <si>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</si>
  <si>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</si>
  <si>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</si>
  <si>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</si>
  <si>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</si>
  <si>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</si>
  <si>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</si>
  <si>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</si>
  <si>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</si>
  <si>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</si>
  <si>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</si>
  <si>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</si>
  <si>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</si>
  <si>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</si>
  <si>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</si>
  <si>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</si>
  <si>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</si>
  <si>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</si>
  <si>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</si>
  <si>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</si>
  <si>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</si>
  <si>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</si>
  <si>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</si>
  <si>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</si>
  <si>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</si>
  <si>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</si>
  <si>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</si>
  <si>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</si>
  <si>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</si>
  <si>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</si>
  <si>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</si>
  <si>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</si>
  <si>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</si>
  <si>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</si>
  <si>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</si>
  <si>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</si>
  <si>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</si>
  <si>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</si>
  <si>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</si>
  <si>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</si>
  <si>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</si>
  <si>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</si>
  <si>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</si>
  <si>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</si>
  <si>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</si>
  <si>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</si>
  <si>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</si>
  <si>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</si>
  <si>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</si>
  <si>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</si>
  <si>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</si>
  <si>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</si>
  <si>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</si>
  <si>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</si>
  <si>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</si>
  <si>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</si>
  <si>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</si>
  <si>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</si>
  <si>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</si>
  <si>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</si>
  <si>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</si>
  <si>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</si>
  <si>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</si>
  <si>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</si>
  <si>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</si>
  <si>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</si>
  <si>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</si>
  <si>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</si>
  <si>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</si>
  <si>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</si>
  <si>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</si>
  <si>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</si>
  <si>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</si>
  <si>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</si>
  <si>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</si>
  <si>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</si>
  <si>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</si>
  <si>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</si>
  <si>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</si>
  <si>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</si>
  <si>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</si>
  <si>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</si>
  <si>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</si>
  <si>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</si>
  <si>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</si>
  <si>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</si>
  <si>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</si>
  <si>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</si>
  <si>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</si>
  <si>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</si>
  <si>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</si>
  <si>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</si>
  <si>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</si>
  <si>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</si>
  <si>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</si>
  <si>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</si>
  <si>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</si>
  <si>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</si>
  <si>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</si>
  <si>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</si>
  <si>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</si>
  <si>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</si>
  <si>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</si>
  <si>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</si>
  <si>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</si>
  <si>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</si>
  <si>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</si>
  <si>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</si>
  <si>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</si>
  <si>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</si>
  <si>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</si>
  <si>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</si>
  <si>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</si>
  <si>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</si>
  <si>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</si>
  <si>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</si>
  <si>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</si>
  <si>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</si>
  <si>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</si>
  <si>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</si>
  <si>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</si>
  <si>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</si>
  <si>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</si>
  <si>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</si>
  <si>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</si>
  <si>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</si>
  <si>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</si>
  <si>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</si>
  <si>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</si>
  <si>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</si>
  <si>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</si>
  <si>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</si>
  <si>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</si>
  <si>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</si>
  <si>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</si>
  <si>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</si>
  <si>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</si>
  <si>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</si>
  <si>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</si>
  <si>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</si>
  <si>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</si>
  <si>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</si>
  <si>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</si>
  <si>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</si>
  <si>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</si>
  <si>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</si>
  <si>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</si>
  <si>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</si>
  <si>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</si>
  <si>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</si>
  <si>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</si>
  <si>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</si>
  <si>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</si>
  <si>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</si>
  <si>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</si>
  <si>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</si>
  <si>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</si>
  <si>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</si>
  <si>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</si>
  <si>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</si>
  <si>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</si>
  <si>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</si>
  <si>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</si>
  <si>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</si>
  <si>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</si>
  <si>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</si>
  <si>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</si>
  <si>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</si>
  <si>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</si>
  <si>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</si>
  <si>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</si>
  <si>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</si>
  <si>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</si>
  <si>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</si>
  <si>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</si>
  <si>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</si>
  <si>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</si>
  <si>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</si>
  <si>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</si>
  <si>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</si>
  <si>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</si>
  <si>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</si>
  <si>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</si>
  <si>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</si>
  <si>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</si>
  <si>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</si>
  <si>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</si>
  <si>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</si>
  <si>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</si>
  <si>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</si>
  <si>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</si>
  <si>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</si>
  <si>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</si>
  <si>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</si>
  <si>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</si>
  <si>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</si>
  <si>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</si>
  <si>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</si>
  <si>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</si>
  <si>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</si>
  <si>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</si>
  <si>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</si>
  <si>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</si>
  <si>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</si>
  <si>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</si>
  <si>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</si>
  <si>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</si>
  <si>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</si>
  <si>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</si>
  <si>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</si>
  <si>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</si>
  <si>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</si>
  <si>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</si>
  <si>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</si>
  <si>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</si>
  <si>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</si>
  <si>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</si>
  <si>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</si>
  <si>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</si>
  <si>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</si>
  <si>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</si>
  <si>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</si>
  <si>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</si>
  <si>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</si>
  <si>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</si>
  <si>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</si>
  <si>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</si>
  <si>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</si>
  <si>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</si>
  <si>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</si>
  <si>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</si>
  <si>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</si>
  <si>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</si>
  <si>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</si>
  <si>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</si>
  <si>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</si>
  <si>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</si>
  <si>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</si>
  <si>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</si>
  <si>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</si>
  <si>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</si>
  <si>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</si>
  <si>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</si>
  <si>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</si>
  <si>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</si>
  <si>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</si>
  <si>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</si>
  <si>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</si>
  <si>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</si>
  <si>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</si>
  <si>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</si>
  <si>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</si>
  <si>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</si>
  <si>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</si>
  <si>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</si>
  <si>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</si>
  <si>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</si>
  <si>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</si>
  <si>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</si>
  <si>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</si>
  <si>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</si>
  <si>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</si>
  <si>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</si>
  <si>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</si>
  <si>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</si>
  <si>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</si>
  <si>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</si>
  <si>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</si>
  <si>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</si>
  <si>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</si>
  <si>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</si>
  <si>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</si>
  <si>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</si>
  <si>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</si>
  <si>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</si>
  <si>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</si>
  <si>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</si>
  <si>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</si>
  <si>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</si>
  <si>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</si>
  <si>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</si>
  <si>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</si>
  <si>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</si>
  <si>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</si>
  <si>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</si>
  <si>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</si>
  <si>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</si>
  <si>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</si>
  <si>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</si>
  <si>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</si>
  <si>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</si>
  <si>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</si>
  <si>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</si>
  <si>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</si>
  <si>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</si>
  <si>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</si>
  <si>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</si>
  <si>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</si>
  <si>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</si>
  <si>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</si>
  <si>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</si>
  <si>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</si>
  <si>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</si>
  <si>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</si>
  <si>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</si>
  <si>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</si>
  <si>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</si>
  <si>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</si>
  <si>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</si>
  <si>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</si>
  <si>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</si>
  <si>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</si>
  <si>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</si>
  <si>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</si>
  <si>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</si>
  <si>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</si>
  <si>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</si>
  <si>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</si>
  <si>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</si>
  <si>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</si>
  <si>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</si>
  <si>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</si>
  <si>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</si>
  <si>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</si>
  <si>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</si>
  <si>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</si>
  <si>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</si>
  <si>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</si>
  <si>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</si>
  <si>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</si>
  <si>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</si>
  <si>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</si>
  <si>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</si>
  <si>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</si>
  <si>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</si>
  <si>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</si>
  <si>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</si>
  <si>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</si>
  <si>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</si>
  <si>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</si>
  <si>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</si>
  <si>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</si>
  <si>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</si>
  <si>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</si>
  <si>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</si>
  <si>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</si>
  <si>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</si>
  <si>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</si>
  <si>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</si>
  <si>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</si>
  <si>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</si>
  <si>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</si>
  <si>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</si>
  <si>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</si>
  <si>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</si>
  <si>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</si>
  <si>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</si>
  <si>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</si>
  <si>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</si>
  <si>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</si>
  <si>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</si>
  <si>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</si>
  <si>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</si>
  <si>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</si>
  <si>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</si>
  <si>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</si>
  <si>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</si>
  <si>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</si>
  <si>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</si>
  <si>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</si>
  <si>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</si>
  <si>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</si>
  <si>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</si>
  <si>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</si>
  <si>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</si>
  <si>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</si>
  <si>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</si>
  <si>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</si>
  <si>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</si>
  <si>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</si>
  <si>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</si>
  <si>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</si>
  <si>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</si>
  <si>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</si>
  <si>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</si>
  <si>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</si>
  <si>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</si>
  <si>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</si>
  <si>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</si>
  <si>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</si>
  <si>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</si>
  <si>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</si>
  <si>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</si>
  <si>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</si>
  <si>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</si>
  <si>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</si>
  <si>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</si>
  <si>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</si>
  <si>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</si>
  <si>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</si>
  <si>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</si>
  <si>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</si>
  <si>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</si>
  <si>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</si>
  <si>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</si>
  <si>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</si>
  <si>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</si>
  <si>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</si>
  <si>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</si>
  <si>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</si>
  <si>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</si>
  <si>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</si>
  <si>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</si>
  <si>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</si>
  <si>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</si>
  <si>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</si>
  <si>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</si>
  <si>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</si>
  <si>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</si>
  <si>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</si>
  <si>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</si>
  <si>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</si>
  <si>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</si>
  <si>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</si>
  <si>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</si>
  <si>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</si>
  <si>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</si>
  <si>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</si>
  <si>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</si>
  <si>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</si>
  <si>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</si>
  <si>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</si>
  <si>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</si>
  <si>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</si>
  <si>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</si>
  <si>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</si>
  <si>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</si>
  <si>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</si>
  <si>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</si>
  <si>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</si>
  <si>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</si>
  <si>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</si>
  <si>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</si>
  <si>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</si>
  <si>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</si>
  <si>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</si>
  <si>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</si>
  <si>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</si>
  <si>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</si>
  <si>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</si>
  <si>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</si>
  <si>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</si>
  <si>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</si>
  <si>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</si>
  <si>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</si>
  <si>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</si>
  <si>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</si>
  <si>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</si>
  <si>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</si>
  <si>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</si>
  <si>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</si>
  <si>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</si>
  <si>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</si>
  <si>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</si>
  <si>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</si>
  <si>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</si>
  <si>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</si>
  <si>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</si>
  <si>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</si>
  <si>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</si>
  <si>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</si>
  <si>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</si>
  <si>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</si>
  <si>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</si>
  <si>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</si>
  <si>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</si>
  <si>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</si>
  <si>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</si>
  <si>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</si>
  <si>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</si>
  <si>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</si>
  <si>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</si>
  <si>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</si>
  <si>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</si>
  <si>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</si>
  <si>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</si>
  <si>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</si>
  <si>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</si>
  <si>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</si>
  <si>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</si>
  <si>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</si>
  <si>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</si>
  <si>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</si>
  <si>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</si>
  <si>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</si>
  <si>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</si>
  <si>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</si>
  <si>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</si>
  <si>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</si>
  <si>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</si>
  <si>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</si>
  <si>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</si>
  <si>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</si>
  <si>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</si>
  <si>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</si>
  <si>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</si>
  <si>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</si>
  <si>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</si>
  <si>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</si>
  <si>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</si>
  <si>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</si>
  <si>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</si>
  <si>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</si>
  <si>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</si>
  <si>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</si>
  <si>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</si>
  <si>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</si>
  <si>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</si>
  <si>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</si>
  <si>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</si>
  <si>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</si>
  <si>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</si>
  <si>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</si>
  <si>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</si>
  <si>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</si>
  <si>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</si>
  <si>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</si>
  <si>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</si>
  <si>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</si>
  <si>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</si>
  <si>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</si>
  <si>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</si>
  <si>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</si>
  <si>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</si>
  <si>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</si>
  <si>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</si>
  <si>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</si>
  <si>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</si>
  <si>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</si>
  <si>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</si>
  <si>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</si>
  <si>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</si>
  <si>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</si>
  <si>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</si>
  <si>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</si>
  <si>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</si>
  <si>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</si>
  <si>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</si>
  <si>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</si>
  <si>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</si>
  <si>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</si>
  <si>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</si>
  <si>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</si>
  <si>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</si>
  <si>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</si>
  <si>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</si>
  <si>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</si>
  <si>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</si>
  <si>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</si>
  <si>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</si>
  <si>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</si>
  <si>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</si>
  <si>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</si>
  <si>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</si>
  <si>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</si>
  <si>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</si>
  <si>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</si>
  <si>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</si>
  <si>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</si>
  <si>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</si>
  <si>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</si>
  <si>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</si>
  <si>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</si>
  <si>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</si>
  <si>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</si>
  <si>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</si>
  <si>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</si>
  <si>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</si>
  <si>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</si>
  <si>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</si>
  <si>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</si>
  <si>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</si>
  <si>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</si>
  <si>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</si>
  <si>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</si>
  <si>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</si>
  <si>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</si>
  <si>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</si>
  <si>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</si>
  <si>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</si>
  <si>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</si>
  <si>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</si>
  <si>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</si>
  <si>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</si>
  <si>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</si>
  <si>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</si>
  <si>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</si>
  <si>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</si>
  <si>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</si>
  <si>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</si>
  <si>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</si>
  <si>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</si>
  <si>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</si>
  <si>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</si>
  <si>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</si>
  <si>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</si>
  <si>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</si>
  <si>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</si>
  <si>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</si>
  <si>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</si>
  <si>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</si>
  <si>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</si>
  <si>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</si>
  <si>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</si>
  <si>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</si>
  <si>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</si>
  <si>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</si>
  <si>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</si>
  <si>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</si>
  <si>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</si>
  <si>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</si>
  <si>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</si>
  <si>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</si>
  <si>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</si>
  <si>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</si>
  <si>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</si>
  <si>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</si>
  <si>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</si>
  <si>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</si>
  <si>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</si>
  <si>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</si>
  <si>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</si>
  <si>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</si>
  <si>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</si>
  <si>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</si>
  <si>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</si>
  <si>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</si>
  <si>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</si>
  <si>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</si>
  <si>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</si>
  <si>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</si>
  <si>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</si>
  <si>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</si>
  <si>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</si>
  <si>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</si>
  <si>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</si>
  <si>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</si>
  <si>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</si>
  <si>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</si>
  <si>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</si>
  <si>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</si>
  <si>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</si>
  <si>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</si>
  <si>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</si>
  <si>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</si>
  <si>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</si>
  <si>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</si>
  <si>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</si>
  <si>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</si>
  <si>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</si>
  <si>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</si>
  <si>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</si>
  <si>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</si>
  <si>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</si>
  <si>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</si>
  <si>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</si>
  <si>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</si>
  <si>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</si>
  <si>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</si>
  <si>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</si>
  <si>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</si>
  <si>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</si>
  <si>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</si>
  <si>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</si>
  <si>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</si>
  <si>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</si>
  <si>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</si>
  <si>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</si>
  <si>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</si>
  <si>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</si>
  <si>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</si>
  <si>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</si>
  <si>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</si>
  <si>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</si>
  <si>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</si>
  <si>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</si>
  <si>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</si>
  <si>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</si>
  <si>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</si>
  <si>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</si>
  <si>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</si>
  <si>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</si>
  <si>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</si>
  <si>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</si>
  <si>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</si>
  <si>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</si>
  <si>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</si>
  <si>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</si>
  <si>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</si>
  <si>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</si>
  <si>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</si>
  <si>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</si>
  <si>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</si>
  <si>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</si>
  <si>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</si>
  <si>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</si>
  <si>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</si>
  <si>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</si>
  <si>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</si>
  <si>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</si>
  <si>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</si>
  <si>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</si>
  <si>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</si>
  <si>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</si>
  <si>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</si>
  <si>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</si>
  <si>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</si>
  <si>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</si>
  <si>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</si>
  <si>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</si>
  <si>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</si>
  <si>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</si>
  <si>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</si>
  <si>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</si>
  <si>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</si>
  <si>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</si>
  <si>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</si>
  <si>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</si>
  <si>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</si>
  <si>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</si>
  <si>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</si>
  <si>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</si>
  <si>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</si>
  <si>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</si>
  <si>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</si>
  <si>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</si>
  <si>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</si>
  <si>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</si>
  <si>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</si>
  <si>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</si>
  <si>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</si>
  <si>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</si>
  <si>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</si>
  <si>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</si>
  <si>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</si>
  <si>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</si>
  <si>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</si>
  <si>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</si>
  <si>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</si>
  <si>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</si>
  <si>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</si>
  <si>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</si>
  <si>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</si>
  <si>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</si>
  <si>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</si>
  <si>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</si>
  <si>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</si>
  <si>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</si>
  <si>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</si>
  <si>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</si>
  <si>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</si>
  <si>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</si>
  <si>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</si>
  <si>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</si>
  <si>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</si>
  <si>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</si>
  <si>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</si>
  <si>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</si>
  <si>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</si>
  <si>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</si>
  <si>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</si>
  <si>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</si>
  <si>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</si>
  <si>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</si>
  <si>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</si>
  <si>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</si>
  <si>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</si>
  <si>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</si>
  <si>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</si>
  <si>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</si>
  <si>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</si>
  <si>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</si>
  <si>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</si>
  <si>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</si>
  <si>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</si>
  <si>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</si>
  <si>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</si>
  <si>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</si>
  <si>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</si>
  <si>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</si>
  <si>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</si>
  <si>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</si>
  <si>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</si>
  <si>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</si>
  <si>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</si>
  <si>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</si>
  <si>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</si>
  <si>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</si>
  <si>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</si>
  <si>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</si>
  <si>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</si>
  <si>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</si>
  <si>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</si>
  <si>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</si>
  <si>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</si>
  <si>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</si>
  <si>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</si>
  <si>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</si>
  <si>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</si>
  <si>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</si>
  <si>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</si>
  <si>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</si>
  <si>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</si>
  <si>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</si>
  <si>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</si>
  <si>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</si>
  <si>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</si>
  <si>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</si>
  <si>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</si>
  <si>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</si>
  <si>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</si>
  <si>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</si>
  <si>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</si>
  <si>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</si>
  <si>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</si>
  <si>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</si>
  <si>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</si>
  <si>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</si>
  <si>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</si>
  <si>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</si>
  <si>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</si>
  <si>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</si>
  <si>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</si>
  <si>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</si>
  <si>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</si>
  <si>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</si>
  <si>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</si>
  <si>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</si>
  <si>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</si>
  <si>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</si>
  <si>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</si>
  <si>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</si>
  <si>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</si>
  <si>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</si>
  <si>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</si>
  <si>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</si>
  <si>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</si>
  <si>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</si>
  <si>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</si>
  <si>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</si>
  <si>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</si>
  <si>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</si>
  <si>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</si>
  <si>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</si>
  <si>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</si>
  <si>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</si>
  <si>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</si>
  <si>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</si>
  <si>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</si>
  <si>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</si>
  <si>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</si>
  <si>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</si>
  <si>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</si>
  <si>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</si>
  <si>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</si>
  <si>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</si>
  <si>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</si>
  <si>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</si>
  <si>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</si>
  <si>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</si>
  <si>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</si>
  <si>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</si>
  <si>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</si>
  <si>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</si>
  <si>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</si>
  <si>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</si>
  <si>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</si>
  <si>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</si>
  <si>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</si>
  <si>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</si>
  <si>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</si>
  <si>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</si>
  <si>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</si>
  <si>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</si>
  <si>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</si>
  <si>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</si>
  <si>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</si>
  <si>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</si>
  <si>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</si>
  <si>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</si>
  <si>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</si>
  <si>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</si>
  <si>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</si>
  <si>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</si>
  <si>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</si>
  <si>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</si>
  <si>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</si>
  <si>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</si>
  <si>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</si>
  <si>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</si>
  <si>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</si>
  <si>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</si>
  <si>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</si>
  <si>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</si>
  <si>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</si>
  <si>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</si>
  <si>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</si>
  <si>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</si>
  <si>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</si>
  <si>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</si>
  <si>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</si>
  <si>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</si>
  <si>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</si>
  <si>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</si>
  <si>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</si>
  <si>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</si>
  <si>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</si>
  <si>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</si>
  <si>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</si>
  <si>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</si>
  <si>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</si>
  <si>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</si>
  <si>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</si>
  <si>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</si>
  <si>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</si>
  <si>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</si>
  <si>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</si>
  <si>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</si>
  <si>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</si>
  <si>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</si>
  <si>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</si>
  <si>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</si>
  <si>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</si>
  <si>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</si>
  <si>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</si>
  <si>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</si>
  <si>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</si>
  <si>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</si>
  <si>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</si>
  <si>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</si>
  <si>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</si>
  <si>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</si>
  <si>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</si>
  <si>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</si>
  <si>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</si>
  <si>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</si>
  <si>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</si>
  <si>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</si>
  <si>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</si>
  <si>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</si>
  <si>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</si>
  <si>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</si>
  <si>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</si>
  <si>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</si>
  <si>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</si>
  <si>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</si>
  <si>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</si>
  <si>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</si>
  <si>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</si>
  <si>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</si>
  <si>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</si>
  <si>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</si>
  <si>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</si>
  <si>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</si>
  <si>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</si>
  <si>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</si>
  <si>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</si>
  <si>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</si>
  <si>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</si>
  <si>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</si>
  <si>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</si>
  <si>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</si>
  <si>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</si>
  <si>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</si>
  <si>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</si>
  <si>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</si>
  <si>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</si>
  <si>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</si>
  <si>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</si>
  <si>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</si>
  <si>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</si>
  <si>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</si>
  <si>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</si>
  <si>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</si>
  <si>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</si>
  <si>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</si>
  <si>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</si>
  <si>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</si>
  <si>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</si>
  <si>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</si>
  <si>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</si>
  <si>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</si>
  <si>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</si>
  <si>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</si>
  <si>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</si>
  <si>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</si>
  <si>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</si>
  <si>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</si>
  <si>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</si>
  <si>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</si>
  <si>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</si>
  <si>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</si>
  <si>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</si>
  <si>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</si>
  <si>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</si>
  <si>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</si>
  <si>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</si>
  <si>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</si>
  <si>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</si>
  <si>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</si>
  <si>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</si>
  <si>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</si>
  <si>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</si>
  <si>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</si>
  <si>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</si>
  <si>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</si>
  <si>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</si>
  <si>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</si>
  <si>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</si>
  <si>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</si>
  <si>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</si>
  <si>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</si>
  <si>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</si>
  <si>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</si>
  <si>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</si>
  <si>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</si>
  <si>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</si>
  <si>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</si>
  <si>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</si>
  <si>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</si>
  <si>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</si>
  <si>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</si>
  <si>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</si>
  <si>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</si>
  <si>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</si>
  <si>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</si>
  <si>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</si>
  <si>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</si>
  <si>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</si>
  <si>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</si>
  <si>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</si>
  <si>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</si>
  <si>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</si>
  <si>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</si>
  <si>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</si>
  <si>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</si>
  <si>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</si>
  <si>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</si>
  <si>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</si>
  <si>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</si>
  <si>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</si>
  <si>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</si>
  <si>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</si>
  <si>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</si>
  <si>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</si>
  <si>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</si>
  <si>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</si>
  <si>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</si>
  <si>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</si>
  <si>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</si>
  <si>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</si>
  <si>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</si>
  <si>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</si>
  <si>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</si>
  <si>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</si>
  <si>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</si>
  <si>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</si>
  <si>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</si>
  <si>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</si>
  <si>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</si>
  <si>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</si>
  <si>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</si>
  <si>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</si>
  <si>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</si>
  <si>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</si>
  <si>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</si>
  <si>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</si>
  <si>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</si>
  <si>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</si>
  <si>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</si>
  <si>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</si>
  <si>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</si>
  <si>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</si>
  <si>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</si>
  <si>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</si>
  <si>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</si>
  <si>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</si>
  <si>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</si>
  <si>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</si>
  <si>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</si>
  <si>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</si>
  <si>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</si>
  <si>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</si>
  <si>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</si>
  <si>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</si>
  <si>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</si>
  <si>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</si>
  <si>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</si>
  <si>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</si>
  <si>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</si>
  <si>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</si>
  <si>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</si>
  <si>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</si>
  <si>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</si>
  <si>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</si>
  <si>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</si>
  <si>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</si>
  <si>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</si>
  <si>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</si>
  <si>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</si>
  <si>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</si>
  <si>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</si>
  <si>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</si>
  <si>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</si>
  <si>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</si>
  <si>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</si>
  <si>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</si>
  <si>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</si>
  <si>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</si>
  <si>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</si>
  <si>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</si>
  <si>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</si>
  <si>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</si>
  <si>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</si>
  <si>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</si>
  <si>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</si>
  <si>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</si>
  <si>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</si>
  <si>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</si>
  <si>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</si>
  <si>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</si>
  <si>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</si>
  <si>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</si>
  <si>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</si>
  <si>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</si>
  <si>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</si>
  <si>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</si>
  <si>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</si>
  <si>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</si>
  <si>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</si>
  <si>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</si>
  <si>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</si>
  <si>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</si>
  <si>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</si>
  <si>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</si>
  <si>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</si>
  <si>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</si>
  <si>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</si>
  <si>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</si>
  <si>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</si>
  <si>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</si>
  <si>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</si>
  <si>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</si>
  <si>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</si>
  <si>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</si>
  <si>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</si>
  <si>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</si>
  <si>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</si>
  <si>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</si>
  <si>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</si>
  <si>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</si>
  <si>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</si>
  <si>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</si>
  <si>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</si>
  <si>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</si>
  <si>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</si>
  <si>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</si>
  <si>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</si>
  <si>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</si>
  <si>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</si>
  <si>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</si>
  <si>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</si>
  <si>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</si>
  <si>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</si>
  <si>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</si>
  <si>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</si>
  <si>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</si>
  <si>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</si>
  <si>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</si>
  <si>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</si>
  <si>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</si>
  <si>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</si>
  <si>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</si>
  <si>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</si>
  <si>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</si>
  <si>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</si>
  <si>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</si>
  <si>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</si>
  <si>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</si>
  <si>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</si>
  <si>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</si>
  <si>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</si>
  <si>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</si>
  <si>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</si>
  <si>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</si>
  <si>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</si>
  <si>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</si>
  <si>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</si>
  <si>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</si>
  <si>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</si>
  <si>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</si>
  <si>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</si>
  <si>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</si>
  <si>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</si>
  <si>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</si>
  <si>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</si>
  <si>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</si>
  <si>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</si>
  <si>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</si>
  <si>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</si>
  <si>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</si>
  <si>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</si>
  <si>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</si>
  <si>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</si>
  <si>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</si>
  <si>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</si>
  <si>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</si>
  <si>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</si>
  <si>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</si>
  <si>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</si>
  <si>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</si>
  <si>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</si>
  <si>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</si>
  <si>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</si>
  <si>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</si>
  <si>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</si>
  <si>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</si>
  <si>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</si>
  <si>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</si>
  <si>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</si>
  <si>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</si>
  <si>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</si>
  <si>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</si>
  <si>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</si>
  <si>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</si>
  <si>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</si>
  <si>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</si>
  <si>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</si>
  <si>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</si>
  <si>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</si>
  <si>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</si>
  <si>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</si>
  <si>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</si>
  <si>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</si>
  <si>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</si>
  <si>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</si>
  <si>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</si>
  <si>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</si>
  <si>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</si>
  <si>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</si>
  <si>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</si>
  <si>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</si>
  <si>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</si>
  <si>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</si>
  <si>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</si>
  <si>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</si>
  <si>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</si>
  <si>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</si>
  <si>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</si>
  <si>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</si>
  <si>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</si>
  <si>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</si>
  <si>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</si>
  <si>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</si>
  <si>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</si>
  <si>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</si>
  <si>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</si>
  <si>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</si>
  <si>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</si>
  <si>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</si>
  <si>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</si>
  <si>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</si>
  <si>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</si>
  <si>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</si>
  <si>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</si>
  <si>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</si>
  <si>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</si>
  <si>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</si>
  <si>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</si>
  <si>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</si>
  <si>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</si>
  <si>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</si>
  <si>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</si>
  <si>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</si>
  <si>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</si>
  <si>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</si>
  <si>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</si>
  <si>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</si>
  <si>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</si>
  <si>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</si>
  <si>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</si>
  <si>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</si>
  <si>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</si>
  <si>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</si>
  <si>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</si>
  <si>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</si>
  <si>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</si>
  <si>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</si>
  <si>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</si>
  <si>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</si>
  <si>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</si>
  <si>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</si>
  <si>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</si>
  <si>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</si>
  <si>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</si>
  <si>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</si>
  <si>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</si>
  <si>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</si>
  <si>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</si>
  <si>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</si>
  <si>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</si>
  <si>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</si>
  <si>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</si>
  <si>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</si>
  <si>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</si>
  <si>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</si>
  <si>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</si>
  <si>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</si>
  <si>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</si>
  <si>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</si>
  <si>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</si>
  <si>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</si>
  <si>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</si>
  <si>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</si>
  <si>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</si>
  <si>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</si>
  <si>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</si>
  <si>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</si>
  <si>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</si>
  <si>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</si>
  <si>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</si>
  <si>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</si>
  <si>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</si>
  <si>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</si>
  <si>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</si>
  <si>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</si>
  <si>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</si>
  <si>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</si>
  <si>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</si>
  <si>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</si>
  <si>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</si>
  <si>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</si>
  <si>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</si>
  <si>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</si>
  <si>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</si>
  <si>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</si>
  <si>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</si>
  <si>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</si>
  <si>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</si>
  <si>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</si>
  <si>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</si>
  <si>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</si>
  <si>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</si>
  <si>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</si>
  <si>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</si>
  <si>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</si>
  <si>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</si>
  <si>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</si>
  <si>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</si>
  <si>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</si>
  <si>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</si>
  <si>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</si>
  <si>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</si>
  <si>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</si>
  <si>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</si>
  <si>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</si>
  <si>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</si>
  <si>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</si>
  <si>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</si>
  <si>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</si>
  <si>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</si>
  <si>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</si>
  <si>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</si>
  <si>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</si>
  <si>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</si>
  <si>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</si>
  <si>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</si>
  <si>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</si>
  <si>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</si>
  <si>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</si>
  <si>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</si>
  <si>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</si>
  <si>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</si>
  <si>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</si>
  <si>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</si>
  <si>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</si>
  <si>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</si>
  <si>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</si>
  <si>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</si>
  <si>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</si>
  <si>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</si>
  <si>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</si>
  <si>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</si>
  <si>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</si>
  <si>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</si>
  <si>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</si>
  <si>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</si>
  <si>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</si>
  <si>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</si>
  <si>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</si>
  <si>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</si>
  <si>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</si>
  <si>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</si>
  <si>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</si>
  <si>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</si>
  <si>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</si>
  <si>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</si>
  <si>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</si>
  <si>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</si>
  <si>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</si>
  <si>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</si>
  <si>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</si>
  <si>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</si>
  <si>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</si>
  <si>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</si>
  <si>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</si>
  <si>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</si>
  <si>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</si>
  <si>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</si>
  <si>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</si>
  <si>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</si>
  <si>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</si>
  <si>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</si>
  <si>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</si>
  <si>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</si>
  <si>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</si>
  <si>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</si>
  <si>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</si>
  <si>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</si>
  <si>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</si>
  <si>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</si>
  <si>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</si>
  <si>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</si>
  <si>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</si>
  <si>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</si>
  <si>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</si>
  <si>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</si>
  <si>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</si>
  <si>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</si>
  <si>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</si>
  <si>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</si>
  <si>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</si>
  <si>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</si>
  <si>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</si>
  <si>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</si>
  <si>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</si>
  <si>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</si>
  <si>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</si>
  <si>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</si>
  <si>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</si>
  <si>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</si>
  <si>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</si>
  <si>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</si>
  <si>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</si>
  <si>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</si>
  <si>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</si>
  <si>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</si>
  <si>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</si>
  <si>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</si>
  <si>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</si>
  <si>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</si>
  <si>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</si>
  <si>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</si>
  <si>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</si>
  <si>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</si>
  <si>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</si>
  <si>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</si>
  <si>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</si>
  <si>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</si>
  <si>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</si>
  <si>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</si>
  <si>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</si>
  <si>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</si>
  <si>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</si>
  <si>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</si>
  <si>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</si>
  <si>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</si>
  <si>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</si>
  <si>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</si>
  <si>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</si>
  <si>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</si>
  <si>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</si>
  <si>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</si>
  <si>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</si>
  <si>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</si>
  <si>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</si>
  <si>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</si>
  <si>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</si>
  <si>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</si>
  <si>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</si>
  <si>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</si>
  <si>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</si>
  <si>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</si>
  <si>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</si>
  <si>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</si>
  <si>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</si>
  <si>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</si>
  <si>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</si>
  <si>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</si>
  <si>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</si>
  <si>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</si>
  <si>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</si>
  <si>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</si>
  <si>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</si>
  <si>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</si>
  <si>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</si>
  <si>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</si>
  <si>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</si>
  <si>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</si>
  <si>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</si>
  <si>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</si>
  <si>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</si>
  <si>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</si>
  <si>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</si>
  <si>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</si>
  <si>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</si>
  <si>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</si>
  <si>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</si>
  <si>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</si>
  <si>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</si>
  <si>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</si>
  <si>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</si>
  <si>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</si>
  <si>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</si>
  <si>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</si>
  <si>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</si>
  <si>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</si>
  <si>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</si>
  <si>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</si>
  <si>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</si>
  <si>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</si>
  <si>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</si>
  <si>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</si>
  <si>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</si>
  <si>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</si>
  <si>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</si>
  <si>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</si>
  <si>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</si>
  <si>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</si>
  <si>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</si>
  <si>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</si>
  <si>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</si>
  <si>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</si>
  <si>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</si>
  <si>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</si>
  <si>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</si>
  <si>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</si>
  <si>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</si>
  <si>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</si>
  <si>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</si>
  <si>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</si>
  <si>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</si>
  <si>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</si>
  <si>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</si>
  <si>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</si>
  <si>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</si>
  <si>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</si>
  <si>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</si>
  <si>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</si>
  <si>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</si>
  <si>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</si>
  <si>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</si>
  <si>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</si>
  <si>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</si>
  <si>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</si>
  <si>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</si>
  <si>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</si>
  <si>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</si>
  <si>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</si>
  <si>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</si>
  <si>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</si>
  <si>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</si>
  <si>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</si>
  <si>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</si>
  <si>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</si>
  <si>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</si>
  <si>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</si>
  <si>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</si>
  <si>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</si>
  <si>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</si>
  <si>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</si>
  <si>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</si>
  <si>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</si>
  <si>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</si>
  <si>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</si>
  <si>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</si>
  <si>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</si>
  <si>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</si>
  <si>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</si>
  <si>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</si>
  <si>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</si>
  <si>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</si>
  <si>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</si>
  <si>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</si>
  <si>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</si>
  <si>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</si>
  <si>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</si>
  <si>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</si>
  <si>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</si>
  <si>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</si>
  <si>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</si>
  <si>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</si>
  <si>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</si>
  <si>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</si>
  <si>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</si>
  <si>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</si>
  <si>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</si>
  <si>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</si>
  <si>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</si>
  <si>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</si>
  <si>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</si>
  <si>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</si>
  <si>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</si>
  <si>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</si>
  <si>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</si>
  <si>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</si>
  <si>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</si>
  <si>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</si>
  <si>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</si>
  <si>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</si>
  <si>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</si>
  <si>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</si>
  <si>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</si>
  <si>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</si>
  <si>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</si>
  <si>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</si>
  <si>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</si>
  <si>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</si>
  <si>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</si>
  <si>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</si>
  <si>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</si>
  <si>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</si>
  <si>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</si>
  <si>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</si>
  <si>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</si>
  <si>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</si>
  <si>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</si>
  <si>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</si>
  <si>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</si>
  <si>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</si>
  <si>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</si>
  <si>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</si>
  <si>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</si>
  <si>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</si>
  <si>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</si>
  <si>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</si>
  <si>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</si>
  <si>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</si>
  <si>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</si>
  <si>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</si>
  <si>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</si>
  <si>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</si>
  <si>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</si>
  <si>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</si>
  <si>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</si>
  <si>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</si>
  <si>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</si>
  <si>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</si>
  <si>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</si>
  <si>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</si>
  <si>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</si>
  <si>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</si>
  <si>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</si>
  <si>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</si>
  <si>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</si>
  <si>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</si>
  <si>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</si>
  <si>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</si>
  <si>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</si>
  <si>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</si>
  <si>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</si>
  <si>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</si>
  <si>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</si>
  <si>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</si>
  <si>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</si>
  <si>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</si>
  <si>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</si>
  <si>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</si>
  <si>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</si>
  <si>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</si>
  <si>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</si>
  <si>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</si>
  <si>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</si>
  <si>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</si>
  <si>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</si>
  <si>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</si>
  <si>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</si>
  <si>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</si>
  <si>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</si>
  <si>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</si>
  <si>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</si>
  <si>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</si>
  <si>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</si>
  <si>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</si>
  <si>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</si>
  <si>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</si>
  <si>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</si>
  <si>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</si>
  <si>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</si>
  <si>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</si>
  <si>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</si>
  <si>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</si>
  <si>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</si>
  <si>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</si>
  <si>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</si>
  <si>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</si>
  <si>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</si>
  <si>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</si>
  <si>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</si>
  <si>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</si>
  <si>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</si>
  <si>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</si>
  <si>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</si>
  <si>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</si>
  <si>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</si>
  <si>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</si>
  <si>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</si>
  <si>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</si>
  <si>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</si>
  <si>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</si>
  <si>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</si>
  <si>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</si>
  <si>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</si>
  <si>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</si>
  <si>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</si>
  <si>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</si>
  <si>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</si>
  <si>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</si>
  <si>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</si>
  <si>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</si>
  <si>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</si>
  <si>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</si>
  <si>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</si>
  <si>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</si>
  <si>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</si>
  <si>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</si>
  <si>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</si>
  <si>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</si>
  <si>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</si>
  <si>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</si>
  <si>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</si>
  <si>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</si>
  <si>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</si>
  <si>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</si>
  <si>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</si>
  <si>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</si>
  <si>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</si>
  <si>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</si>
  <si>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</si>
  <si>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</si>
  <si>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</si>
  <si>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</si>
  <si>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</si>
  <si>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</si>
  <si>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</si>
  <si>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</si>
  <si>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</si>
  <si>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</si>
  <si>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</si>
  <si>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</si>
  <si>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</si>
  <si>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</si>
  <si>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</si>
  <si>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</si>
  <si>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</si>
  <si>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</si>
  <si>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</si>
  <si>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</si>
  <si>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</si>
  <si>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</si>
  <si>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</si>
  <si>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</si>
  <si>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</si>
  <si>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</si>
  <si>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</si>
  <si>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</si>
  <si>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</si>
  <si>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</si>
  <si>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</si>
  <si>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</si>
  <si>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</si>
  <si>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</si>
  <si>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</si>
  <si>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</si>
  <si>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</si>
  <si>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</si>
  <si>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</si>
  <si>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</si>
  <si>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</si>
  <si>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</si>
  <si>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</si>
  <si>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</si>
  <si>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</si>
  <si>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</si>
  <si>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</si>
  <si>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</si>
  <si>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</si>
  <si>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</si>
  <si>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</si>
  <si>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</si>
  <si>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</si>
  <si>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</si>
  <si>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</si>
  <si>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</si>
  <si>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</si>
  <si>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</si>
  <si>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</si>
  <si>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</si>
  <si>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</si>
  <si>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</si>
  <si>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</si>
  <si>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</si>
  <si>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</si>
  <si>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</si>
  <si>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</si>
  <si>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</si>
  <si>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</si>
  <si>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</si>
  <si>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</si>
  <si>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</si>
  <si>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</si>
  <si>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</si>
  <si>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</si>
  <si>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</si>
  <si>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</si>
  <si>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</si>
  <si>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</si>
  <si>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</si>
  <si>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</si>
  <si>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</si>
  <si>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</si>
  <si>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</si>
  <si>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</si>
  <si>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</si>
  <si>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</si>
  <si>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</si>
  <si>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</si>
  <si>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</si>
  <si>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</si>
  <si>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</si>
  <si>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</si>
  <si>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</si>
  <si>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</si>
  <si>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</si>
  <si>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</si>
  <si>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</si>
  <si>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</si>
  <si>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</si>
  <si>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</si>
  <si>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</si>
  <si>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</si>
  <si>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</si>
  <si>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</si>
  <si>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</si>
  <si>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</si>
  <si>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</si>
  <si>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</si>
  <si>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</si>
  <si>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</si>
  <si>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</si>
  <si>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</si>
  <si>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</si>
  <si>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</si>
  <si>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</si>
  <si>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</si>
  <si>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</si>
  <si>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</si>
  <si>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</si>
  <si>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</si>
  <si>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</si>
  <si>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</si>
  <si>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</si>
  <si>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</si>
  <si>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</si>
  <si>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</si>
  <si>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</si>
  <si>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</si>
  <si>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</si>
  <si>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</si>
  <si>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</si>
  <si>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</si>
  <si>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</si>
  <si>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</si>
  <si>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</si>
  <si>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</si>
  <si>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</si>
  <si>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</si>
  <si>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</si>
  <si>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</si>
  <si>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</si>
  <si>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</si>
  <si>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</si>
  <si>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</si>
  <si>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</si>
  <si>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</si>
  <si>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</si>
  <si>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</si>
  <si>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</si>
  <si>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</si>
  <si>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</si>
  <si>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</si>
  <si>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</si>
  <si>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</si>
  <si>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</si>
  <si>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</si>
  <si>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</si>
  <si>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</si>
  <si>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</si>
  <si>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</si>
  <si>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</si>
  <si>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</si>
  <si>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</si>
  <si>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</si>
  <si>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</si>
  <si>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</si>
  <si>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</si>
  <si>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</si>
  <si>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</si>
  <si>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</si>
  <si>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</si>
  <si>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</si>
  <si>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</si>
  <si>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</si>
  <si>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</si>
  <si>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</si>
  <si>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</si>
  <si>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</si>
  <si>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</si>
  <si>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</si>
  <si>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</si>
  <si>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</si>
  <si>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</si>
  <si>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</si>
  <si>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</si>
  <si>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</si>
  <si>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</si>
  <si>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</si>
  <si>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</si>
  <si>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</si>
  <si>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</si>
  <si>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</si>
  <si>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</si>
  <si>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</si>
  <si>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</si>
  <si>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</si>
  <si>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</si>
  <si>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</si>
  <si>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</si>
  <si>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</si>
  <si>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</si>
  <si>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</si>
  <si>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</si>
  <si>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</si>
  <si>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</si>
  <si>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</si>
  <si>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</si>
  <si>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</si>
  <si>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</si>
  <si>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</si>
  <si>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</si>
  <si>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</si>
  <si>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</si>
  <si>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</si>
  <si>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</si>
  <si>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</si>
  <si>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</si>
  <si>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</si>
  <si>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</si>
  <si>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</si>
  <si>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</si>
  <si>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</si>
  <si>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</si>
  <si>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</si>
  <si>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</si>
  <si>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</si>
  <si>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</si>
  <si>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</si>
  <si>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</si>
  <si>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</si>
  <si>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</si>
  <si>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</si>
  <si>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</si>
  <si>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</si>
  <si>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</si>
  <si>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</si>
  <si>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</si>
  <si>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</si>
  <si>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</si>
  <si>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</si>
  <si>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</si>
  <si>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</si>
  <si>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</si>
  <si>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</si>
  <si>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</si>
  <si>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</si>
  <si>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</si>
  <si>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</si>
  <si>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</si>
  <si>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</si>
  <si>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</si>
  <si>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</si>
  <si>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</si>
  <si>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</si>
  <si>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</si>
  <si>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</si>
  <si>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</si>
  <si>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</si>
  <si>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</si>
  <si>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</si>
  <si>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</si>
  <si>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</si>
  <si>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</si>
  <si>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</si>
  <si>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</si>
  <si>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</si>
  <si>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</si>
  <si>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</si>
  <si>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</si>
  <si>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</si>
  <si>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</si>
  <si>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</si>
  <si>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</si>
  <si>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</si>
  <si>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</si>
  <si>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</si>
  <si>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</si>
  <si>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</si>
  <si>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</si>
  <si>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</si>
  <si>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</si>
  <si>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</si>
  <si>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</si>
  <si>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</si>
  <si>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</si>
  <si>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</si>
  <si>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</si>
  <si>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</si>
  <si>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</si>
  <si>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</si>
  <si>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</si>
  <si>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</si>
  <si>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</si>
  <si>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</si>
  <si>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</si>
  <si>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</si>
  <si>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</si>
  <si>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</si>
  <si>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</si>
  <si>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</si>
  <si>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</si>
  <si>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</si>
  <si>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</si>
  <si>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</si>
  <si>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</si>
  <si>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</si>
  <si>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</si>
  <si>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</si>
  <si>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</si>
  <si>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</si>
  <si>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</si>
  <si>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</si>
  <si>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</si>
  <si>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</si>
  <si>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</si>
  <si>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</si>
  <si>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</si>
  <si>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</si>
  <si>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</si>
  <si>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</si>
  <si>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</si>
  <si>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</si>
  <si>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</si>
  <si>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</si>
  <si>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</si>
  <si>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</si>
  <si>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</si>
  <si>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</si>
  <si>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</si>
  <si>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</si>
  <si>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</si>
  <si>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</si>
  <si>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</si>
  <si>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</si>
  <si>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</si>
  <si>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</si>
  <si>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</si>
  <si>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</si>
  <si>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</si>
  <si>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</si>
  <si>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</si>
  <si>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</si>
  <si>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</si>
  <si>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</si>
  <si>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</si>
  <si>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</si>
  <si>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</si>
  <si>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</si>
  <si>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</si>
  <si>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</si>
  <si>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</si>
  <si>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</si>
  <si>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</si>
  <si>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</si>
  <si>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</si>
  <si>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</si>
  <si>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</si>
  <si>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</si>
  <si>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</si>
  <si>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</si>
  <si>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</si>
  <si>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</si>
  <si>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</si>
  <si>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</si>
  <si>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</si>
  <si>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</si>
  <si>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</si>
  <si>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</si>
  <si>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</si>
  <si>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</si>
  <si>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</si>
  <si>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</si>
  <si>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</si>
  <si>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</si>
  <si>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</si>
  <si>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</si>
  <si>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</si>
  <si>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</si>
  <si>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</si>
  <si>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</si>
  <si>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</si>
  <si>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</si>
  <si>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</si>
  <si>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</si>
  <si>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</si>
  <si>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</si>
  <si>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</si>
  <si>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</si>
  <si>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</si>
  <si>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</si>
  <si>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</si>
  <si>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</si>
  <si>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</si>
  <si>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</si>
  <si>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</si>
  <si>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</si>
  <si>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</si>
  <si>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</si>
  <si>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</si>
  <si>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</si>
  <si>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</si>
  <si>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</si>
  <si>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</si>
  <si>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</si>
  <si>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</si>
  <si>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</si>
  <si>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</si>
  <si>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</si>
  <si>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</si>
  <si>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</si>
  <si>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</si>
  <si>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</si>
  <si>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</si>
  <si>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</si>
  <si>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</si>
  <si>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</si>
  <si>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</si>
  <si>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</si>
  <si>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</si>
  <si>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</si>
  <si>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</si>
  <si>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</si>
  <si>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</si>
  <si>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</si>
  <si>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</si>
  <si>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</si>
  <si>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</si>
  <si>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</si>
  <si>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</si>
  <si>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</si>
  <si>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</si>
  <si>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</si>
  <si>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</si>
  <si>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</si>
  <si>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</si>
  <si>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</si>
  <si>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</si>
  <si>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</si>
  <si>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</si>
  <si>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</si>
  <si>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</si>
  <si>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</si>
  <si>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</si>
  <si>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</si>
  <si>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</si>
  <si>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</si>
  <si>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</si>
  <si>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</si>
  <si>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</si>
  <si>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</si>
  <si>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</si>
  <si>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</si>
  <si>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</si>
  <si>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</si>
  <si>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</si>
  <si>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</si>
  <si>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</si>
  <si>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</si>
  <si>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</si>
  <si>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</si>
  <si>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</si>
  <si>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</si>
  <si>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</si>
  <si>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</si>
  <si>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</si>
  <si>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</si>
  <si>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</si>
  <si>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</si>
  <si>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</si>
  <si>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</si>
  <si>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</si>
  <si>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</si>
  <si>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</si>
  <si>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</si>
  <si>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</si>
  <si>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</si>
  <si>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</si>
  <si>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</si>
  <si>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</si>
  <si>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</si>
  <si>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</si>
  <si>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</si>
  <si>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</si>
  <si>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</si>
  <si>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</si>
  <si>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</si>
  <si>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</si>
  <si>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</si>
  <si>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</si>
  <si>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</si>
  <si>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</si>
  <si>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</si>
  <si>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</si>
  <si>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</si>
  <si>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</si>
  <si>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</si>
  <si>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</si>
  <si>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</si>
  <si>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</si>
  <si>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</si>
  <si>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</si>
  <si>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</si>
  <si>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</si>
  <si>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</si>
  <si>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</si>
  <si>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</si>
  <si>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</si>
  <si>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</si>
  <si>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</si>
  <si>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</si>
  <si>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</si>
  <si>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</si>
  <si>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</si>
  <si>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</si>
  <si>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</si>
  <si>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</si>
  <si>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</si>
  <si>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</si>
  <si>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</si>
  <si>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</si>
  <si>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</si>
  <si>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</si>
  <si>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</si>
  <si>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</si>
  <si>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</si>
  <si>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</si>
  <si>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</si>
  <si>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</si>
  <si>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</si>
  <si>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</si>
  <si>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</si>
  <si>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</si>
  <si>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</si>
  <si>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</si>
  <si>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</si>
  <si>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</si>
  <si>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</si>
  <si>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</si>
  <si>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</si>
  <si>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</si>
  <si>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</si>
  <si>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</si>
  <si>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</si>
  <si>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</si>
  <si>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</si>
  <si>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</si>
  <si>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</si>
  <si>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</si>
  <si>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</si>
  <si>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</si>
  <si>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</si>
  <si>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</si>
  <si>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</si>
  <si>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</si>
  <si>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</si>
  <si>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</si>
  <si>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</si>
  <si>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</si>
  <si>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</si>
  <si>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</si>
  <si>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</si>
  <si>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</si>
  <si>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</si>
  <si>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</si>
  <si>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</si>
  <si>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</si>
  <si>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</si>
  <si>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</si>
  <si>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</si>
  <si>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</si>
  <si>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</si>
  <si>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</si>
  <si>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</si>
  <si>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</si>
  <si>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</si>
  <si>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</si>
  <si>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</si>
  <si>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</si>
  <si>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</si>
  <si>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</si>
  <si>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</si>
  <si>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</si>
  <si>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</si>
  <si>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</si>
  <si>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</si>
  <si>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</si>
  <si>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</si>
  <si>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</si>
  <si>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</si>
  <si>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</si>
  <si>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</si>
  <si>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</si>
  <si>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</si>
  <si>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</si>
  <si>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</si>
  <si>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</si>
  <si>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</si>
  <si>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</si>
  <si>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</si>
  <si>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</si>
  <si>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</si>
  <si>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</si>
  <si>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</si>
  <si>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</si>
  <si>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</si>
  <si>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</si>
  <si>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</si>
  <si>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</si>
  <si>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</si>
  <si>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</si>
  <si>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</si>
  <si>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</si>
  <si>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</si>
  <si>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</si>
  <si>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</si>
  <si>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</si>
  <si>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</si>
  <si>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</si>
  <si>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</si>
  <si>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</si>
  <si>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</si>
  <si>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</si>
  <si>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</si>
  <si>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</si>
  <si>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</si>
  <si>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</si>
  <si>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</si>
  <si>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</si>
  <si>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</si>
  <si>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</si>
  <si>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</si>
  <si>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</si>
  <si>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</si>
  <si>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</si>
  <si>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</si>
  <si>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</si>
  <si>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</si>
  <si>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</si>
  <si>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</si>
  <si>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</si>
  <si>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</si>
  <si>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</si>
  <si>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</si>
  <si>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</si>
  <si>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</si>
  <si>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</si>
  <si>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</si>
  <si>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</si>
  <si>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</si>
  <si>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</si>
  <si>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</si>
  <si>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</si>
  <si>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</si>
  <si>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</si>
  <si>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</si>
  <si>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</si>
  <si>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</si>
  <si>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</si>
  <si>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</si>
  <si>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</si>
  <si>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</si>
  <si>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</si>
  <si>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</si>
  <si>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</si>
  <si>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</si>
  <si>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</si>
  <si>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</si>
  <si>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</si>
  <si>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</si>
  <si>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</si>
  <si>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</si>
  <si>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</si>
  <si>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</si>
  <si>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</si>
  <si>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</si>
  <si>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</si>
  <si>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</si>
  <si>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</si>
  <si>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</si>
  <si>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</si>
  <si>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</si>
  <si>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</si>
  <si>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</si>
  <si>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</si>
  <si>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</si>
  <si>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</si>
  <si>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</si>
  <si>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</si>
  <si>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</si>
  <si>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</si>
  <si>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</si>
  <si>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</si>
  <si>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</si>
  <si>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</si>
  <si>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</si>
  <si>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</si>
  <si>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</si>
  <si>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</si>
  <si>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</si>
  <si>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</si>
  <si>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</si>
  <si>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</si>
  <si>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</si>
  <si>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</si>
  <si>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</si>
  <si>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</si>
  <si>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</si>
  <si>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</si>
  <si>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</si>
  <si>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</si>
  <si>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</si>
  <si>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</si>
  <si>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</si>
  <si>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</si>
  <si>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</si>
  <si>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</si>
  <si>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</si>
  <si>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</si>
  <si>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</si>
  <si>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</si>
  <si>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</si>
  <si>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</si>
  <si>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</si>
  <si>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</si>
  <si>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</si>
  <si>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</si>
  <si>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</si>
  <si>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</si>
  <si>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</si>
  <si>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</si>
  <si>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</si>
  <si>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</si>
  <si>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</si>
  <si>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</si>
  <si>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</si>
  <si>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</si>
  <si>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</si>
  <si>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</si>
  <si>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</si>
  <si>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</si>
  <si>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</si>
  <si>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</si>
  <si>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</si>
  <si>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</si>
  <si>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</si>
  <si>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</si>
  <si>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</si>
  <si>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</si>
  <si>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</si>
  <si>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</si>
  <si>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</si>
  <si>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</si>
  <si>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</si>
  <si>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</si>
  <si>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</si>
  <si>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</si>
  <si>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</si>
  <si>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</si>
  <si>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</si>
  <si>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</si>
  <si>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</si>
  <si>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</si>
  <si>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</si>
  <si>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</si>
  <si>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</si>
  <si>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</si>
  <si>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</si>
  <si>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</si>
  <si>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</si>
  <si>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</si>
  <si>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</si>
  <si>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</si>
  <si>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</si>
  <si>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</si>
  <si>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</si>
  <si>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</si>
  <si>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</si>
  <si>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</si>
  <si>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</si>
  <si>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</si>
  <si>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</si>
  <si>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</si>
  <si>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</si>
  <si>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</si>
  <si>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</si>
  <si>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</si>
  <si>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</si>
  <si>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</si>
  <si>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</si>
  <si>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</si>
  <si>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</si>
  <si>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</si>
  <si>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</si>
  <si>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</si>
  <si>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</si>
  <si>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</si>
  <si>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</si>
  <si>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</si>
  <si>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</si>
  <si>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</si>
  <si>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</si>
  <si>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</si>
  <si>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</si>
  <si>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</si>
  <si>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</si>
  <si>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</si>
  <si>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</si>
  <si>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</si>
  <si>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</si>
  <si>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</si>
  <si>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</si>
  <si>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</si>
  <si>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</si>
  <si>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</si>
  <si>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</si>
  <si>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</si>
  <si>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</si>
  <si>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</si>
  <si>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</si>
  <si>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</si>
  <si>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</si>
  <si>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</si>
  <si>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</si>
  <si>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</si>
  <si>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</si>
  <si>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</si>
  <si>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</si>
  <si>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</si>
  <si>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</si>
  <si>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</si>
  <si>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</si>
  <si>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</si>
  <si>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</si>
  <si>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</si>
  <si>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</si>
  <si>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</si>
  <si>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</si>
  <si>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</si>
  <si>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</si>
  <si>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</si>
  <si>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</si>
  <si>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</si>
  <si>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</si>
  <si>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</si>
  <si>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</si>
  <si>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</si>
  <si>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</si>
  <si>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</si>
  <si>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</si>
  <si>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</si>
  <si>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</si>
  <si>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</si>
  <si>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</si>
  <si>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</si>
  <si>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</si>
  <si>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</si>
  <si>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</si>
  <si>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</si>
  <si>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</si>
  <si>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</si>
  <si>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</si>
  <si>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</si>
  <si>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</si>
  <si>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</si>
  <si>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</si>
  <si>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</si>
  <si>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</si>
  <si>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</si>
  <si>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</si>
  <si>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</si>
  <si>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</si>
  <si>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</si>
  <si>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</si>
  <si>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</si>
  <si>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</si>
  <si>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</si>
  <si>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</si>
  <si>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</si>
  <si>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</si>
  <si>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</si>
  <si>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</si>
  <si>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</si>
  <si>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</si>
  <si>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</si>
  <si>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</si>
  <si>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</si>
  <si>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</si>
  <si>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</si>
  <si>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</si>
  <si>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</si>
  <si>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</si>
  <si>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</si>
  <si>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</si>
  <si>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</si>
  <si>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</si>
  <si>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</si>
  <si>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</si>
  <si>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</si>
  <si>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</si>
  <si>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</si>
  <si>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</si>
  <si>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</si>
  <si>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</si>
  <si>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</si>
  <si>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</si>
  <si>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</si>
  <si>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</si>
  <si>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</si>
  <si>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</si>
  <si>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</si>
  <si>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</si>
  <si>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</si>
  <si>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</si>
  <si>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</si>
  <si>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</si>
  <si>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</si>
  <si>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</si>
  <si>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</si>
  <si>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</si>
  <si>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</si>
  <si>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</si>
  <si>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</si>
  <si>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</si>
  <si>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</si>
  <si>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</si>
  <si>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</si>
  <si>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</si>
  <si>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</si>
  <si>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</si>
  <si>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</si>
  <si>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</si>
  <si>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</si>
  <si>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</si>
  <si>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</si>
  <si>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</si>
  <si>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</si>
  <si>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</si>
  <si>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</si>
  <si>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</si>
  <si>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</si>
  <si>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</si>
  <si>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</si>
  <si>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</si>
  <si>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</si>
  <si>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</si>
  <si>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</si>
  <si>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</si>
  <si>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</si>
  <si>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</si>
  <si>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</si>
  <si>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</si>
  <si>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</si>
  <si>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</si>
  <si>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</si>
  <si>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</si>
  <si>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</si>
  <si>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</si>
  <si>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</si>
  <si>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</si>
  <si>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</si>
  <si>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</si>
  <si>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</si>
  <si>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</si>
  <si>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</si>
  <si>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</si>
  <si>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</si>
  <si>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</si>
  <si>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</si>
  <si>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</si>
  <si>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</si>
  <si>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</si>
  <si>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</si>
  <si>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</si>
  <si>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</si>
  <si>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</si>
  <si>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</si>
  <si>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</si>
  <si>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</si>
  <si>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</si>
  <si>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</si>
  <si>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</si>
  <si>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</si>
  <si>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</si>
  <si>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</si>
  <si>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</si>
  <si>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</si>
  <si>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</si>
  <si>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</si>
  <si>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</si>
  <si>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</si>
  <si>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</si>
  <si>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</si>
  <si>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</si>
  <si>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</si>
  <si>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</si>
  <si>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</si>
  <si>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</si>
  <si>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</si>
  <si>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</si>
  <si>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</si>
  <si>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</si>
  <si>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</si>
  <si>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</si>
  <si>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</si>
  <si>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</si>
  <si>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</si>
  <si>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</si>
  <si>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</si>
  <si>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</si>
  <si>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</si>
  <si>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</si>
  <si>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</si>
  <si>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</si>
  <si>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</si>
  <si>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</si>
  <si>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</si>
  <si>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</si>
  <si>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</si>
  <si>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</si>
  <si>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</si>
  <si>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</si>
  <si>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</si>
  <si>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</si>
  <si>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</si>
  <si>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</si>
  <si>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</si>
  <si>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</si>
  <si>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</si>
  <si>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</si>
  <si>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</si>
  <si>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</si>
  <si>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</si>
  <si>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</si>
  <si>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</si>
  <si>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</si>
  <si>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</si>
  <si>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</si>
  <si>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</si>
  <si>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</si>
  <si>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</si>
  <si>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</si>
  <si>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</si>
  <si>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</si>
  <si>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</si>
  <si>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</si>
  <si>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</si>
  <si>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</si>
  <si>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</si>
  <si>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</si>
  <si>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</si>
  <si>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</si>
  <si>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</si>
  <si>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</si>
  <si>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</si>
  <si>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</si>
  <si>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</si>
  <si>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</si>
  <si>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</si>
  <si>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</si>
  <si>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</si>
  <si>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</si>
  <si>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</si>
  <si>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</si>
  <si>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</si>
  <si>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</si>
  <si>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</si>
  <si>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</si>
  <si>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</si>
  <si>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</si>
  <si>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</si>
  <si>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</si>
  <si>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</si>
  <si>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</si>
  <si>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</si>
  <si>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</si>
  <si>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</si>
  <si>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</si>
  <si>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</si>
  <si>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</si>
  <si>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</si>
  <si>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</si>
  <si>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</si>
  <si>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</si>
  <si>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</si>
  <si>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</si>
  <si>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</si>
  <si>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</si>
  <si>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</si>
  <si>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</si>
  <si>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</si>
  <si>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</si>
  <si>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</si>
  <si>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</si>
  <si>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</si>
  <si>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</si>
  <si>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</si>
  <si>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</si>
  <si>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</si>
  <si>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</si>
  <si>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</si>
  <si>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</si>
  <si>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</si>
  <si>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</si>
  <si>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</si>
  <si>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</si>
  <si>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</si>
  <si>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</si>
  <si>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</si>
  <si>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</si>
  <si>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</si>
  <si>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</si>
  <si>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</si>
  <si>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</si>
  <si>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</si>
  <si>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</si>
  <si>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</si>
  <si>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</si>
  <si>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</si>
  <si>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</si>
  <si>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</si>
  <si>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</si>
  <si>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</si>
  <si>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</si>
  <si>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</si>
  <si>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</si>
  <si>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</si>
  <si>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</si>
  <si>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</si>
  <si>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</si>
  <si>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</si>
  <si>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</si>
  <si>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</si>
  <si>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</si>
  <si>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</si>
  <si>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</si>
  <si>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</si>
  <si>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</si>
  <si>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</si>
  <si>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</si>
  <si>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</si>
  <si>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</si>
  <si>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</si>
  <si>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</si>
  <si>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</si>
  <si>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</si>
  <si>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</si>
  <si>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</si>
  <si>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</si>
  <si>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</si>
  <si>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</si>
  <si>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</si>
  <si>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</si>
  <si>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</si>
  <si>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</si>
  <si>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</si>
  <si>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</si>
  <si>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</si>
  <si>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</si>
  <si>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</si>
  <si>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</si>
  <si>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</si>
  <si>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</si>
  <si>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</si>
  <si>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</si>
  <si>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</si>
  <si>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</si>
  <si>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</si>
  <si>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</si>
  <si>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</si>
  <si>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</si>
  <si>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</si>
  <si>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</si>
  <si>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</si>
  <si>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</si>
  <si>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</si>
  <si>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</si>
  <si>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</si>
  <si>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</si>
  <si>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</si>
  <si>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</si>
  <si>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</si>
  <si>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</si>
  <si>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</si>
  <si>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</si>
  <si>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</si>
  <si>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</si>
  <si>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</si>
  <si>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</si>
  <si>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</si>
  <si>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</si>
  <si>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</si>
  <si>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</si>
  <si>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</si>
  <si>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</si>
  <si>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</si>
  <si>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</si>
  <si>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</si>
  <si>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</si>
  <si>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</si>
  <si>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</si>
  <si>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</si>
  <si>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</si>
  <si>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</si>
  <si>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</si>
  <si>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</si>
  <si>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</si>
  <si>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</si>
  <si>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</si>
  <si>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</si>
  <si>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</si>
  <si>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</si>
  <si>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</si>
  <si>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</si>
  <si>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</si>
  <si>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</si>
  <si>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</si>
  <si>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</si>
  <si>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</si>
  <si>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</si>
  <si>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</si>
  <si>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</si>
  <si>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</si>
  <si>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</si>
  <si>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</si>
  <si>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</si>
  <si>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</si>
  <si>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</si>
  <si>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</si>
  <si>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</si>
  <si>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</si>
  <si>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</si>
  <si>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</si>
  <si>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</si>
  <si>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</si>
  <si>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</si>
  <si>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</si>
  <si>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</si>
  <si>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</si>
  <si>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</si>
  <si>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</si>
  <si>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</si>
  <si>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</si>
  <si>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</si>
  <si>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</si>
  <si>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</si>
  <si>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</si>
  <si>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</si>
  <si>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</si>
  <si>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</si>
  <si>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</si>
  <si>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</si>
  <si>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</si>
  <si>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</si>
  <si>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</si>
  <si>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</si>
  <si>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</si>
  <si>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</si>
  <si>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</si>
  <si>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</si>
  <si>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</si>
  <si>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</si>
  <si>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</si>
  <si>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</si>
  <si>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</si>
  <si>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</si>
  <si>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</si>
  <si>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</si>
  <si>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</si>
  <si>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</si>
  <si>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</si>
  <si>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</si>
  <si>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</si>
  <si>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</si>
  <si>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</si>
  <si>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</si>
  <si>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</si>
  <si>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</si>
  <si>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</si>
  <si>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</si>
  <si>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</si>
  <si>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</si>
  <si>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</si>
  <si>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</si>
  <si>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</si>
  <si>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</si>
  <si>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</si>
  <si>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</si>
  <si>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</si>
  <si>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</si>
  <si>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</si>
  <si>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</si>
  <si>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</si>
  <si>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</si>
  <si>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</si>
  <si>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</si>
  <si>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</si>
  <si>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</si>
  <si>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</si>
  <si>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</si>
  <si>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</si>
  <si>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</si>
  <si>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</si>
  <si>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</si>
  <si>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</si>
  <si>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</si>
  <si>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</si>
  <si>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</si>
  <si>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</si>
  <si>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</si>
  <si>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</si>
  <si>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</si>
  <si>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</si>
  <si>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</si>
  <si>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</si>
  <si>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</si>
  <si>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</si>
  <si>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</si>
  <si>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</si>
  <si>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</si>
  <si>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</si>
  <si>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</si>
  <si>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</si>
  <si>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</si>
  <si>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</si>
  <si>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</si>
  <si>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</si>
  <si>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</si>
  <si>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</si>
  <si>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</si>
  <si>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</si>
  <si>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</si>
  <si>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</si>
  <si>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</si>
  <si>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</si>
  <si>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</si>
  <si>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</si>
  <si>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</si>
  <si>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</si>
  <si>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</si>
  <si>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</si>
  <si>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</si>
  <si>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</si>
  <si>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</si>
  <si>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</si>
  <si>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</si>
  <si>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</si>
  <si>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</si>
  <si>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</si>
  <si>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</si>
  <si>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</si>
  <si>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</si>
  <si>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</si>
  <si>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</si>
  <si>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</si>
  <si>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</si>
  <si>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</si>
  <si>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</si>
  <si>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</si>
  <si>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</si>
  <si>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</si>
  <si>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</si>
  <si>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</si>
  <si>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</si>
  <si>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</si>
  <si>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</si>
  <si>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</si>
  <si>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</si>
  <si>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</si>
  <si>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</si>
  <si>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</si>
  <si>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</si>
  <si>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</si>
  <si>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</si>
  <si>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</si>
  <si>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</si>
  <si>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</si>
  <si>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</si>
  <si>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</si>
  <si>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</si>
  <si>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</si>
  <si>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</si>
  <si>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</si>
  <si>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</si>
  <si>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</si>
  <si>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</si>
  <si>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</si>
  <si>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</si>
  <si>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</si>
  <si>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</si>
  <si>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</si>
  <si>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</si>
  <si>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</si>
  <si>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</si>
  <si>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</si>
  <si>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</si>
  <si>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</si>
  <si>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</si>
  <si>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</si>
  <si>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</si>
  <si>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</si>
  <si>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</si>
  <si>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</si>
  <si>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</si>
  <si>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</si>
  <si>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</si>
  <si>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</si>
  <si>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</si>
  <si>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</si>
  <si>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</si>
  <si>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</si>
  <si>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</si>
  <si>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</si>
  <si>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</si>
  <si>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</si>
  <si>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</si>
  <si>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</si>
  <si>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</si>
  <si>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</si>
  <si>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</si>
  <si>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</si>
  <si>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</si>
  <si>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</si>
  <si>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</si>
  <si>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</si>
  <si>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</si>
  <si>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</si>
  <si>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</si>
  <si>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</si>
  <si>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</si>
  <si>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</si>
  <si>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</si>
  <si>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</si>
  <si>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</si>
  <si>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</si>
  <si>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</si>
  <si>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</si>
  <si>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</si>
  <si>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</si>
  <si>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</si>
  <si>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</si>
  <si>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</si>
  <si>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</si>
  <si>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</si>
  <si>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</si>
  <si>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</si>
  <si>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</si>
  <si>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</si>
  <si>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</si>
  <si>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</si>
  <si>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</si>
  <si>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</si>
  <si>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</si>
  <si>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</si>
  <si>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</si>
  <si>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</si>
  <si>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</si>
  <si>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</si>
  <si>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</si>
  <si>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</si>
  <si>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</si>
  <si>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</si>
  <si>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</si>
  <si>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</si>
  <si>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</si>
  <si>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</si>
  <si>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</si>
  <si>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</si>
  <si>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</si>
  <si>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</si>
  <si>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</si>
  <si>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</si>
  <si>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</si>
  <si>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</si>
  <si>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</si>
  <si>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</si>
  <si>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</si>
  <si>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</si>
  <si>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</si>
  <si>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</si>
  <si>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</si>
  <si>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</si>
  <si>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</si>
  <si>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</si>
  <si>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</si>
  <si>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</si>
  <si>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</si>
  <si>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</si>
  <si>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</si>
  <si>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</si>
  <si>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</si>
  <si>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</si>
  <si>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</si>
  <si>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</si>
  <si>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</si>
  <si>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</si>
  <si>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</si>
  <si>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</si>
  <si>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</si>
  <si>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</si>
  <si>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</si>
  <si>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</si>
  <si>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</si>
  <si>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</si>
  <si>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</si>
  <si>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</si>
  <si>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</si>
  <si>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</si>
  <si>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</si>
  <si>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</si>
  <si>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</si>
  <si>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</si>
  <si>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</si>
  <si>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</si>
  <si>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</si>
  <si>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</si>
  <si>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</si>
  <si>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</si>
  <si>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</si>
  <si>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</si>
  <si>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</si>
  <si>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</si>
  <si>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</si>
  <si>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</si>
  <si>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</si>
  <si>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</si>
  <si>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</si>
  <si>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</si>
  <si>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</si>
  <si>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</si>
  <si>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</si>
  <si>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</si>
  <si>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</si>
  <si>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</si>
  <si>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</si>
  <si>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</si>
  <si>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</si>
  <si>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</si>
  <si>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</si>
  <si>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</si>
  <si>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</si>
  <si>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</si>
  <si>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</si>
  <si>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</si>
  <si>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</si>
  <si>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</si>
  <si>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</si>
  <si>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</si>
  <si>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</si>
  <si>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</si>
  <si>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</si>
  <si>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</si>
  <si>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</si>
  <si>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</si>
  <si>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</si>
  <si>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</si>
  <si>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</si>
  <si>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</si>
  <si>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</si>
  <si>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</si>
  <si>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</si>
  <si>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</si>
  <si>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</si>
  <si>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</si>
  <si>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</si>
  <si>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</si>
  <si>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</si>
  <si>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</si>
  <si>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</si>
  <si>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</si>
  <si>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</si>
  <si>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</si>
  <si>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</si>
  <si>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</si>
  <si>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</si>
  <si>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</si>
  <si>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</si>
  <si>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</si>
  <si>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</si>
  <si>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</si>
  <si>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</si>
  <si>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</si>
  <si>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</si>
  <si>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</si>
  <si>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</si>
  <si>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</si>
  <si>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</si>
  <si>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</si>
  <si>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</si>
  <si>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</si>
  <si>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</si>
  <si>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</si>
  <si>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</si>
  <si>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</si>
  <si>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</si>
  <si>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</si>
  <si>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</si>
  <si>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</si>
  <si>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</si>
  <si>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</si>
  <si>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</si>
  <si>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</si>
  <si>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</si>
  <si>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</si>
  <si>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</si>
  <si>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</si>
  <si>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</si>
  <si>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</si>
  <si>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</si>
  <si>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</si>
  <si>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</si>
  <si>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</si>
  <si>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</si>
  <si>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</si>
  <si>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</si>
  <si>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</si>
  <si>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</si>
  <si>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</si>
  <si>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</si>
  <si>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</si>
  <si>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</si>
  <si>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</si>
  <si>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</si>
  <si>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</si>
  <si>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</si>
  <si>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</si>
  <si>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</si>
  <si>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</si>
  <si>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</si>
  <si>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</si>
  <si>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</si>
  <si>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</si>
  <si>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</si>
  <si>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</si>
  <si>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</si>
  <si>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</si>
  <si>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</si>
  <si>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</si>
  <si>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</si>
  <si>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</si>
  <si>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</si>
  <si>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</si>
  <si>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</si>
  <si>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</si>
  <si>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</si>
  <si>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</si>
  <si>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</si>
  <si>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</si>
  <si>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</si>
  <si>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</si>
  <si>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</si>
  <si>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</si>
  <si>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</si>
  <si>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</si>
  <si>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</si>
  <si>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</si>
  <si>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</si>
  <si>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</si>
  <si>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</si>
  <si>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</si>
  <si>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</si>
  <si>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</si>
  <si>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</si>
  <si>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</si>
  <si>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</si>
  <si>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</si>
  <si>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</si>
  <si>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</si>
  <si>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</si>
  <si>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</si>
  <si>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</si>
  <si>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</si>
  <si>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</si>
  <si>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</si>
  <si>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</si>
  <si>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</si>
  <si>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</si>
  <si>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</si>
  <si>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</si>
  <si>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</si>
  <si>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</si>
  <si>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</si>
  <si>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</si>
  <si>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</si>
  <si>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</si>
  <si>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</si>
  <si>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</si>
  <si>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</si>
  <si>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</si>
  <si>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</si>
  <si>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</si>
  <si>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</si>
  <si>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</si>
  <si>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</si>
  <si>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</si>
  <si>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</si>
  <si>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</si>
  <si>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</si>
  <si>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</si>
  <si>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</si>
  <si>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</si>
  <si>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</si>
  <si>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</si>
  <si>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</si>
  <si>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</si>
  <si>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</si>
  <si>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</si>
  <si>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</si>
  <si>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</si>
  <si>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</si>
  <si>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</si>
  <si>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</si>
  <si>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</si>
  <si>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</si>
  <si>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</si>
  <si>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</si>
  <si>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</si>
  <si>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</si>
  <si>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</si>
  <si>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</si>
  <si>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</si>
  <si>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</si>
  <si>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</si>
  <si>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</si>
  <si>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</si>
  <si>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</si>
  <si>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</si>
  <si>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</si>
  <si>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</si>
  <si>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</si>
  <si>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</si>
  <si>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</si>
  <si>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</si>
  <si>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</si>
  <si>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</si>
  <si>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</si>
  <si>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</si>
  <si>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</si>
  <si>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</si>
  <si>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</si>
  <si>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</si>
  <si>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</si>
  <si>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</si>
  <si>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</si>
  <si>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</si>
  <si>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</si>
  <si>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</si>
  <si>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</si>
  <si>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</si>
  <si>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</si>
  <si>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</si>
  <si>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</si>
  <si>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</si>
  <si>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</si>
  <si>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</si>
  <si>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</si>
  <si>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</si>
  <si>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</si>
  <si>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</si>
  <si>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</si>
  <si>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</si>
  <si>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</si>
  <si>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</si>
  <si>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</si>
  <si>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</si>
  <si>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</si>
  <si>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</si>
  <si>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</si>
  <si>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</si>
  <si>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</si>
  <si>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</si>
  <si>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</si>
  <si>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</si>
  <si>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</si>
  <si>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</si>
  <si>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</si>
  <si>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</si>
  <si>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</si>
  <si>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</si>
  <si>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</si>
  <si>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</si>
  <si>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</si>
  <si>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</si>
  <si>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</si>
  <si>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</si>
  <si>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</si>
  <si>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</si>
  <si>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</si>
  <si>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</si>
  <si>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</si>
  <si>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</si>
  <si>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</si>
  <si>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</si>
  <si>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</si>
  <si>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</si>
  <si>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</si>
  <si>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</si>
  <si>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</si>
  <si>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</si>
  <si>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</si>
  <si>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</si>
  <si>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</si>
  <si>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</si>
  <si>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</si>
  <si>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</si>
  <si>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</si>
  <si>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</si>
  <si>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</si>
  <si>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</si>
  <si>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</si>
  <si>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</si>
  <si>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</si>
  <si>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</si>
  <si>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</si>
  <si>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</si>
  <si>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</si>
  <si>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</si>
  <si>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</si>
  <si>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</si>
  <si>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</si>
  <si>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</si>
  <si>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</si>
  <si>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</si>
  <si>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</si>
  <si>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</si>
  <si>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</si>
  <si>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</si>
  <si>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</si>
  <si>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</si>
  <si>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</si>
  <si>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</si>
  <si>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</si>
  <si>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</si>
  <si>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</si>
  <si>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</si>
  <si>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</si>
  <si>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</si>
  <si>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</si>
  <si>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</si>
  <si>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</si>
  <si>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</si>
  <si>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</si>
  <si>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</si>
  <si>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</si>
  <si>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</si>
  <si>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</si>
  <si>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</si>
  <si>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</si>
  <si>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</si>
  <si>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</si>
  <si>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</si>
  <si>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</si>
  <si>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</si>
  <si>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</si>
  <si>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</si>
  <si>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</si>
  <si>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</si>
  <si>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</si>
  <si>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</si>
  <si>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</si>
  <si>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</si>
  <si>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</si>
  <si>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</si>
  <si>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</si>
  <si>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</si>
  <si>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</si>
  <si>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</si>
  <si>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</si>
  <si>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</si>
  <si>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</si>
  <si>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</si>
  <si>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</si>
  <si>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</si>
  <si>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</si>
  <si>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</si>
  <si>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</si>
  <si>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</si>
  <si>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</si>
  <si>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</si>
  <si>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</si>
  <si>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</si>
  <si>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</si>
  <si>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</si>
  <si>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</si>
  <si>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</si>
  <si>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</si>
  <si>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</si>
  <si>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</si>
  <si>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</si>
  <si>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</si>
  <si>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</si>
  <si>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</si>
  <si>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</si>
  <si>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</si>
  <si>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</si>
  <si>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</si>
  <si>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</si>
  <si>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</si>
  <si>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</si>
  <si>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</si>
  <si>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</si>
  <si>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</si>
  <si>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</si>
  <si>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</si>
  <si>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</si>
  <si>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</si>
  <si>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</si>
  <si>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</si>
  <si>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</si>
  <si>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</si>
  <si>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</si>
  <si>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</si>
  <si>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</si>
  <si>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</si>
  <si>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</si>
  <si>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</si>
  <si>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</si>
  <si>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</si>
  <si>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</si>
  <si>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</si>
  <si>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</si>
  <si>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</si>
  <si>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</si>
  <si>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</si>
  <si>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</si>
  <si>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</si>
  <si>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</si>
  <si>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</si>
  <si>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</si>
  <si>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</si>
  <si>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</si>
  <si>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</si>
  <si>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</si>
  <si>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</si>
  <si>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</si>
  <si>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</si>
  <si>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</si>
  <si>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</si>
  <si>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</si>
  <si>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</si>
  <si>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</si>
  <si>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</si>
  <si>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</si>
  <si>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</si>
  <si>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</si>
  <si>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</si>
  <si>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</si>
  <si>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</si>
  <si>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</si>
  <si>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</si>
  <si>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</si>
  <si>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</si>
  <si>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</si>
  <si>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</si>
  <si>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</si>
  <si>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</si>
  <si>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</si>
  <si>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</si>
  <si>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</si>
  <si>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</si>
  <si>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</si>
  <si>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</si>
  <si>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</si>
  <si>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</si>
  <si>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</si>
  <si>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</si>
  <si>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</si>
  <si>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</si>
  <si>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</si>
  <si>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</si>
  <si>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</si>
  <si>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</si>
  <si>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</si>
  <si>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</si>
  <si>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</si>
  <si>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</si>
  <si>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</si>
  <si>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</si>
  <si>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</si>
  <si>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</si>
  <si>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</si>
  <si>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</si>
  <si>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</si>
  <si>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</si>
  <si>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</si>
  <si>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</si>
  <si>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</si>
  <si>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</si>
  <si>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</si>
  <si>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</si>
  <si>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</si>
  <si>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</si>
  <si>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</si>
  <si>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</si>
  <si>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</si>
  <si>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</si>
  <si>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</si>
  <si>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</si>
  <si>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</si>
  <si>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</si>
  <si>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</si>
  <si>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</si>
  <si>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</si>
  <si>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</si>
  <si>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</si>
  <si>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</si>
  <si>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</si>
  <si>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</si>
  <si>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</si>
  <si>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</si>
  <si>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</si>
  <si>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</si>
  <si>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</si>
  <si>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</si>
  <si>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</si>
  <si>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</si>
  <si>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</si>
  <si>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</si>
  <si>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</si>
  <si>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</si>
  <si>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</si>
  <si>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</si>
  <si>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</si>
  <si>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</si>
  <si>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</si>
  <si>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</si>
  <si>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</si>
  <si>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</si>
  <si>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</si>
  <si>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</si>
  <si>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</si>
  <si>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</si>
  <si>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</si>
  <si>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</si>
  <si>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</si>
  <si>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</si>
  <si>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</si>
  <si>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</si>
  <si>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</si>
  <si>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</si>
  <si>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</si>
  <si>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</si>
  <si>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</si>
  <si>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</si>
  <si>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</si>
  <si>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</si>
  <si>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</si>
  <si>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</si>
  <si>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</si>
  <si>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</si>
  <si>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</si>
  <si>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</si>
  <si>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</si>
  <si>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</si>
  <si>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</si>
  <si>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</si>
  <si>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</si>
  <si>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</si>
  <si>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</si>
  <si>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</si>
  <si>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</si>
  <si>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</si>
  <si>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</si>
  <si>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</si>
  <si>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</si>
  <si>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</si>
  <si>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</si>
  <si>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</si>
  <si>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</si>
  <si>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</si>
  <si>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</si>
  <si>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</si>
  <si>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</si>
  <si>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</si>
  <si>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</si>
  <si>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</si>
  <si>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</si>
  <si>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</si>
  <si>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</si>
  <si>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</si>
  <si>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</si>
  <si>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</si>
  <si>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</si>
  <si>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</si>
  <si>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</si>
  <si>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</si>
  <si>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</si>
  <si>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</si>
  <si>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</si>
  <si>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</si>
  <si>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</si>
  <si>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</si>
  <si>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</si>
  <si>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</si>
  <si>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</si>
  <si>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</si>
  <si>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</si>
  <si>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</si>
  <si>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</si>
  <si>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</si>
  <si>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</si>
  <si>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</si>
  <si>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</si>
  <si>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</si>
  <si>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</si>
  <si>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</si>
  <si>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</si>
  <si>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</si>
  <si>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</si>
  <si>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</si>
  <si>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</si>
  <si>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</si>
  <si>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</si>
  <si>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</si>
  <si>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</si>
  <si>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</si>
  <si>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</si>
  <si>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</si>
  <si>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</si>
  <si>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</si>
  <si>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</si>
  <si>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</si>
  <si>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</si>
  <si>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</si>
  <si>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</si>
  <si>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</si>
  <si>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</si>
  <si>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</si>
  <si>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</si>
  <si>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</si>
  <si>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</si>
  <si>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</si>
  <si>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</si>
  <si>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</si>
  <si>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</si>
  <si>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</si>
  <si>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</si>
  <si>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</si>
  <si>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</si>
  <si>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</si>
  <si>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</si>
  <si>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</si>
  <si>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</si>
  <si>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</si>
  <si>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</si>
  <si>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</si>
  <si>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</si>
  <si>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</si>
  <si>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</si>
  <si>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</si>
  <si>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</si>
  <si>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</si>
  <si>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</si>
  <si>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</si>
  <si>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</si>
  <si>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</si>
  <si>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</si>
  <si>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</si>
  <si>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</si>
  <si>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</si>
  <si>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</si>
  <si>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</si>
  <si>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</si>
  <si>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</si>
  <si>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</si>
  <si>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</si>
  <si>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</si>
  <si>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</si>
  <si>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</si>
  <si>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</si>
  <si>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</si>
  <si>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</si>
  <si>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</si>
  <si>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</si>
  <si>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</si>
  <si>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</si>
  <si>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</si>
  <si>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</si>
  <si>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</si>
  <si>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</si>
  <si>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</si>
  <si>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</si>
  <si>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</si>
  <si>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</si>
  <si>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</si>
  <si>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</si>
  <si>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</si>
  <si>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</si>
  <si>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</si>
  <si>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</si>
  <si>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</si>
  <si>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</si>
  <si>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</si>
  <si>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</si>
  <si>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</si>
  <si>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</si>
  <si>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</si>
  <si>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</si>
  <si>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</si>
  <si>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</si>
  <si>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</si>
  <si>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</si>
  <si>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</si>
  <si>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</si>
  <si>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</si>
  <si>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</si>
  <si>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</si>
  <si>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</si>
  <si>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</si>
  <si>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</si>
  <si>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</si>
  <si>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</si>
  <si>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</si>
  <si>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</si>
  <si>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</si>
  <si>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</si>
  <si>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</si>
  <si>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</si>
  <si>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</si>
  <si>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</si>
  <si>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</si>
  <si>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</si>
  <si>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</si>
  <si>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</si>
  <si>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</si>
  <si>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</si>
  <si>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</si>
  <si>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</si>
  <si>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</si>
  <si>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</si>
  <si>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</si>
  <si>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</si>
  <si>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</si>
  <si>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</si>
  <si>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</si>
  <si>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</si>
  <si>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</si>
  <si>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</si>
  <si>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</si>
  <si>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</si>
  <si>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</si>
  <si>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</si>
  <si>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</si>
  <si>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</si>
  <si>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</si>
  <si>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</si>
  <si>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</si>
  <si>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</si>
  <si>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</si>
  <si>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</si>
  <si>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</si>
  <si>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</si>
  <si>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</si>
  <si>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</si>
  <si>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</si>
  <si>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</si>
  <si>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</si>
  <si>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</si>
  <si>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</si>
  <si>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</si>
  <si>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</si>
  <si>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</si>
  <si>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</si>
  <si>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</si>
  <si>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</si>
  <si>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</si>
  <si>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</si>
  <si>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</si>
  <si>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</si>
  <si>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</si>
  <si>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</si>
  <si>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</si>
  <si>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</si>
  <si>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</si>
  <si>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</si>
  <si>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</si>
  <si>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</si>
  <si>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</si>
  <si>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</si>
  <si>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</si>
  <si>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</si>
  <si>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</si>
  <si>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</si>
  <si>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</si>
  <si>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</si>
  <si>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</si>
  <si>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</si>
  <si>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</si>
  <si>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</si>
  <si>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</si>
  <si>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</si>
  <si>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</si>
  <si>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</si>
  <si>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</si>
  <si>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</si>
  <si>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</si>
  <si>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</si>
  <si>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</si>
  <si>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</si>
  <si>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</si>
  <si>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</si>
  <si>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</si>
  <si>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</si>
  <si>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</si>
  <si>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</si>
  <si>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</si>
  <si>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</si>
  <si>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</si>
  <si>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</si>
  <si>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</si>
  <si>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</si>
  <si>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</si>
  <si>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</si>
  <si>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</si>
  <si>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</si>
  <si>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</si>
  <si>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</si>
  <si>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</si>
  <si>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</si>
  <si>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</si>
  <si>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</si>
  <si>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</si>
  <si>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</si>
  <si>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</si>
  <si>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</si>
  <si>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</si>
  <si>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</si>
  <si>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</si>
  <si>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</si>
  <si>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</si>
  <si>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</si>
  <si>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</si>
  <si>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</si>
  <si>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</si>
  <si>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</si>
  <si>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</si>
  <si>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</si>
  <si>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</si>
  <si>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</si>
  <si>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</si>
  <si>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</si>
  <si>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</si>
  <si>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</si>
  <si>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</si>
  <si>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</si>
  <si>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</si>
  <si>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</si>
  <si>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</si>
  <si>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</si>
  <si>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</si>
  <si>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</si>
  <si>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</si>
  <si>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</si>
  <si>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</si>
  <si>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</si>
  <si>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</si>
  <si>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</si>
  <si>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</si>
  <si>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</si>
  <si>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</si>
  <si>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</si>
  <si>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</si>
  <si>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</si>
  <si>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</si>
  <si>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</si>
  <si>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</si>
  <si>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</si>
  <si>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</si>
  <si>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</si>
  <si>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</si>
  <si>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</si>
  <si>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</si>
  <si>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</si>
  <si>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</si>
  <si>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</si>
  <si>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</si>
  <si>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</si>
  <si>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</si>
  <si>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</si>
  <si>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</si>
  <si>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</si>
  <si>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</si>
  <si>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</si>
  <si>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</si>
  <si>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</si>
  <si>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</si>
  <si>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</si>
  <si>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</si>
  <si>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</si>
  <si>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</si>
  <si>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</si>
  <si>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</si>
  <si>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</si>
  <si>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</si>
  <si>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</si>
  <si>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</si>
  <si>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</si>
  <si>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</si>
  <si>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</si>
  <si>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</si>
  <si>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</si>
  <si>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</si>
  <si>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</si>
  <si>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</si>
  <si>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</si>
  <si>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</si>
  <si>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</si>
  <si>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</si>
  <si>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</si>
  <si>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</si>
  <si>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</si>
  <si>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</si>
  <si>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</si>
  <si>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</si>
  <si>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</si>
  <si>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</si>
  <si>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</si>
  <si>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</si>
  <si>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</si>
  <si>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</si>
  <si>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</si>
  <si>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</si>
  <si>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</si>
  <si>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</si>
  <si>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</si>
  <si>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</si>
  <si>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</si>
  <si>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</si>
  <si>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</si>
  <si>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</si>
  <si>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</si>
  <si>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</si>
  <si>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</si>
  <si>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</si>
  <si>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</si>
  <si>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</si>
  <si>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</si>
  <si>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</si>
  <si>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</si>
  <si>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</si>
  <si>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</si>
  <si>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</si>
  <si>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</si>
  <si>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</si>
  <si>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</si>
  <si>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</si>
  <si>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</si>
  <si>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</si>
  <si>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</si>
  <si>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</si>
  <si>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</si>
  <si>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</si>
  <si>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</si>
  <si>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</si>
  <si>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</si>
  <si>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</si>
  <si>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</si>
  <si>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</si>
  <si>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</si>
  <si>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</si>
  <si>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</si>
  <si>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</si>
  <si>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</si>
  <si>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</si>
  <si>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</si>
  <si>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</si>
  <si>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</si>
  <si>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</si>
  <si>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</si>
  <si>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</si>
  <si>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</si>
  <si>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</si>
  <si>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</si>
  <si>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</si>
  <si>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</si>
  <si>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</si>
  <si>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</si>
  <si>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</si>
  <si>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</si>
  <si>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</si>
  <si>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</si>
  <si>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</si>
  <si>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</si>
  <si>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</si>
  <si>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</si>
  <si>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</si>
  <si>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</si>
  <si>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</si>
  <si>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</si>
  <si>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</si>
  <si>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</si>
  <si>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</si>
  <si>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</si>
  <si>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</si>
  <si>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</si>
  <si>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</si>
  <si>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</si>
  <si>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</si>
  <si>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</si>
  <si>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</si>
  <si>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</si>
  <si>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</si>
  <si>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</si>
  <si>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</si>
  <si>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</si>
  <si>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</si>
  <si>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</si>
  <si>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</si>
  <si>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</si>
  <si>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</si>
  <si>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</si>
  <si>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</si>
  <si>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</si>
  <si>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</si>
  <si>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</si>
  <si>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</si>
  <si>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</si>
  <si>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</si>
  <si>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</si>
  <si>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</si>
  <si>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</si>
  <si>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</si>
  <si>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</si>
  <si>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</si>
  <si>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</si>
  <si>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</si>
  <si>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</si>
  <si>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</si>
  <si>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</si>
  <si>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</si>
  <si>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</si>
  <si>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</si>
  <si>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</si>
  <si>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</si>
  <si>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</si>
  <si>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</si>
  <si>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</si>
  <si>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</si>
  <si>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</si>
  <si>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</si>
  <si>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</si>
  <si>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</si>
  <si>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</si>
  <si>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</si>
  <si>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</si>
  <si>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</si>
  <si>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</si>
  <si>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</si>
  <si>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</si>
  <si>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</si>
  <si>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</si>
  <si>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</si>
  <si>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</si>
  <si>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</si>
  <si>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</si>
  <si>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</si>
  <si>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</si>
  <si>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</si>
  <si>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</si>
  <si>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</si>
  <si>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</si>
  <si>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</si>
  <si>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</si>
  <si>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</si>
  <si>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</si>
  <si>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</si>
  <si>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</si>
  <si>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</si>
  <si>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</si>
  <si>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</si>
  <si>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</si>
  <si>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</si>
  <si>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</si>
  <si>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</si>
  <si>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</si>
  <si>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</si>
  <si>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</si>
  <si>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</si>
  <si>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</si>
  <si>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</si>
  <si>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</si>
  <si>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</si>
  <si>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</si>
  <si>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</si>
  <si>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</si>
  <si>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</si>
  <si>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</si>
  <si>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</si>
  <si>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</si>
  <si>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</si>
  <si>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</si>
  <si>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</si>
  <si>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</si>
  <si>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</si>
  <si>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</si>
  <si>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</si>
  <si>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</si>
  <si>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</si>
  <si>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</si>
  <si>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</si>
  <si>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</si>
  <si>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</si>
  <si>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</si>
  <si>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</si>
  <si>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</si>
  <si>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</si>
  <si>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</si>
  <si>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</si>
  <si>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</si>
  <si>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</si>
  <si>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</si>
  <si>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</si>
  <si>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</si>
  <si>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</si>
  <si>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</si>
  <si>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</si>
  <si>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</si>
  <si>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</si>
  <si>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</si>
  <si>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</si>
  <si>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</si>
  <si>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</si>
  <si>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</si>
  <si>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</si>
  <si>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</si>
  <si>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</si>
  <si>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</si>
  <si>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</si>
  <si>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</si>
  <si>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</si>
  <si>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</si>
  <si>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</si>
  <si>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</si>
  <si>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</si>
  <si>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</si>
  <si>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</si>
  <si>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</si>
  <si>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</si>
  <si>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</si>
  <si>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</si>
  <si>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</si>
  <si>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</si>
  <si>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</si>
  <si>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</si>
  <si>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</si>
  <si>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</si>
  <si>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</si>
  <si>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</si>
  <si>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</si>
  <si>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</si>
  <si>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</si>
  <si>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</si>
  <si>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</si>
  <si>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</si>
  <si>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</si>
  <si>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</si>
  <si>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</si>
  <si>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</si>
  <si>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</si>
  <si>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</si>
  <si>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</si>
  <si>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</si>
  <si>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</si>
  <si>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</si>
  <si>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</si>
  <si>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</si>
  <si>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</si>
  <si>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</si>
  <si>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</si>
  <si>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</si>
  <si>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</si>
  <si>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</si>
  <si>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</si>
  <si>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</si>
  <si>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</si>
  <si>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</si>
  <si>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</si>
  <si>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</si>
  <si>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</si>
  <si>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</si>
  <si>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</si>
  <si>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</si>
  <si>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</si>
  <si>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</si>
  <si>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</si>
  <si>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</si>
  <si>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</si>
  <si>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</si>
  <si>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</si>
  <si>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</si>
  <si>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</si>
  <si>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</si>
  <si>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</si>
  <si>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</si>
  <si>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</si>
  <si>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</si>
  <si>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</si>
  <si>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</si>
  <si>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</si>
  <si>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</si>
  <si>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</si>
  <si>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</si>
  <si>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</si>
  <si>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</si>
  <si>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</si>
  <si>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</si>
  <si>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</si>
  <si>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</si>
  <si>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</si>
  <si>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</si>
  <si>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</si>
  <si>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</si>
  <si>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</si>
  <si>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</si>
  <si>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</si>
  <si>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</si>
  <si>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</si>
  <si>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</si>
  <si>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</si>
  <si>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</si>
  <si>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</si>
  <si>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</si>
  <si>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</si>
  <si>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</si>
  <si>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</si>
  <si>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</si>
  <si>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</si>
  <si>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</si>
  <si>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</si>
  <si>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</si>
  <si>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</si>
  <si>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</si>
  <si>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</si>
  <si>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</si>
  <si>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</si>
  <si>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</si>
  <si>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</si>
  <si>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</si>
  <si>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</si>
  <si>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</si>
  <si>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</si>
  <si>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</si>
  <si>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</si>
  <si>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</si>
  <si>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</si>
  <si>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</si>
  <si>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</si>
  <si>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</si>
  <si>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</si>
  <si>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</si>
  <si>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</si>
  <si>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</si>
  <si>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</si>
  <si>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</si>
  <si>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</si>
  <si>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</si>
  <si>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</si>
  <si>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</si>
  <si>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</si>
  <si>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</si>
  <si>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</si>
  <si>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</si>
  <si>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</si>
  <si>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</si>
  <si>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</si>
  <si>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</si>
  <si>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</si>
  <si>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</si>
  <si>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</si>
  <si>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</si>
  <si>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</si>
  <si>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</si>
  <si>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</si>
  <si>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</si>
  <si>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</si>
  <si>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</si>
  <si>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</si>
  <si>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</si>
  <si>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</si>
  <si>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</si>
  <si>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</si>
  <si>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</si>
  <si>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</si>
  <si>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</si>
  <si>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</si>
  <si>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</si>
  <si>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</si>
  <si>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</si>
  <si>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</si>
  <si>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</si>
  <si>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</si>
  <si>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</si>
  <si>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</si>
  <si>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</si>
  <si>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</si>
  <si>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</si>
  <si>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</si>
  <si>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</si>
  <si>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</si>
  <si>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</si>
  <si>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</si>
  <si>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</si>
  <si>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</si>
  <si>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</si>
  <si>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</si>
  <si>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</si>
  <si>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</si>
  <si>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</si>
  <si>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</si>
  <si>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</si>
  <si>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</si>
  <si>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</si>
  <si>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</si>
  <si>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</si>
  <si>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</si>
  <si>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</si>
  <si>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</si>
  <si>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</si>
  <si>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</si>
  <si>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</si>
  <si>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</si>
  <si>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</si>
  <si>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</si>
  <si>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</si>
  <si>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</si>
  <si>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</si>
  <si>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</si>
  <si>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</si>
  <si>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</si>
  <si>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</si>
  <si>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</si>
  <si>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</si>
  <si>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</si>
  <si>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</si>
  <si>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</si>
  <si>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</si>
  <si>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</si>
  <si>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</si>
  <si>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</si>
  <si>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</si>
  <si>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</si>
  <si>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</si>
  <si>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</si>
  <si>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</si>
  <si>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</si>
  <si>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</si>
  <si>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</si>
  <si>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</si>
  <si>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</si>
  <si>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</si>
  <si>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</si>
  <si>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</si>
  <si>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</si>
  <si>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</si>
  <si>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</si>
  <si>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</si>
  <si>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</si>
  <si>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</si>
  <si>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</si>
  <si>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</si>
  <si>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</si>
  <si>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</si>
  <si>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</si>
  <si>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</si>
  <si>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</si>
  <si>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</si>
  <si>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</si>
  <si>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</si>
  <si>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</si>
  <si>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</si>
  <si>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</si>
  <si>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</si>
  <si>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</si>
  <si>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</si>
  <si>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</si>
  <si>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</si>
  <si>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</si>
  <si>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</si>
  <si>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</si>
  <si>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</si>
  <si>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</si>
  <si>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</si>
  <si>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</si>
  <si>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</si>
  <si>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</si>
  <si>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</si>
  <si>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</si>
  <si>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</si>
  <si>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</si>
  <si>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</si>
  <si>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</si>
  <si>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</si>
  <si>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</si>
  <si>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</si>
  <si>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</si>
  <si>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</si>
  <si>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</si>
  <si>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</si>
  <si>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</si>
  <si>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</si>
  <si>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</si>
  <si>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</si>
  <si>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</si>
  <si>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</si>
  <si>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</si>
  <si>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</si>
  <si>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</si>
  <si>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</si>
  <si>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</si>
  <si>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</si>
  <si>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</si>
  <si>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</si>
  <si>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</si>
  <si>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</si>
  <si>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</si>
  <si>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</si>
  <si>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</si>
  <si>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</si>
  <si>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</si>
  <si>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</si>
  <si>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</si>
  <si>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</si>
  <si>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</si>
  <si>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</si>
  <si>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</si>
  <si>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</si>
  <si>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</si>
  <si>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</si>
  <si>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</si>
  <si>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</si>
  <si>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</si>
  <si>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</si>
  <si>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</si>
  <si>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</si>
  <si>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</si>
  <si>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</si>
  <si>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</si>
  <si>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</si>
  <si>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</si>
  <si>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</si>
  <si>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</si>
  <si>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</si>
  <si>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</si>
  <si>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</si>
  <si>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</si>
  <si>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</si>
  <si>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</si>
  <si>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</si>
  <si>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</si>
  <si>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</si>
  <si>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</si>
  <si>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</si>
  <si>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</si>
  <si>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</si>
  <si>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</si>
  <si>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</si>
  <si>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</si>
  <si>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</si>
  <si>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</si>
  <si>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</si>
  <si>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</si>
  <si>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</si>
  <si>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</si>
  <si>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</si>
  <si>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</si>
  <si>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</si>
  <si>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</si>
  <si>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</si>
  <si>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</si>
  <si>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</si>
  <si>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</si>
  <si>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</si>
  <si>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</si>
  <si>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</si>
  <si>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</si>
  <si>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</si>
  <si>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</si>
  <si>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</si>
  <si>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</si>
  <si>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</si>
  <si>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</si>
  <si>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</si>
  <si>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</si>
  <si>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</si>
  <si>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</si>
  <si>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</si>
  <si>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</si>
  <si>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</si>
  <si>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</si>
  <si>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</si>
  <si>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</si>
  <si>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</si>
  <si>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</si>
  <si>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</si>
  <si>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</si>
  <si>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</si>
  <si>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</si>
  <si>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</si>
  <si>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</si>
  <si>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</si>
  <si>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</si>
  <si>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</si>
  <si>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</si>
  <si>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</si>
  <si>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</si>
  <si>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</si>
  <si>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</si>
  <si>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</si>
  <si>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</si>
  <si>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</si>
  <si>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</si>
  <si>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</si>
  <si>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</si>
  <si>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</si>
  <si>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</si>
  <si>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</si>
  <si>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</si>
  <si>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</si>
  <si>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</si>
  <si>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</si>
  <si>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</si>
  <si>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</si>
  <si>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</si>
  <si>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</si>
  <si>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</si>
  <si>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</si>
  <si>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</si>
  <si>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</si>
  <si>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</si>
  <si>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</si>
  <si>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</si>
  <si>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</si>
  <si>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</si>
  <si>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</si>
  <si>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</si>
  <si>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</si>
  <si>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</si>
  <si>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</si>
  <si>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</si>
  <si>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</si>
  <si>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</si>
  <si>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</si>
  <si>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</si>
  <si>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</si>
  <si>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</si>
  <si>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</si>
  <si>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</si>
  <si>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</si>
  <si>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</si>
  <si>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</si>
  <si>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</si>
  <si>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</si>
  <si>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</si>
  <si>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</si>
  <si>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</si>
  <si>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</si>
  <si>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</si>
  <si>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</si>
  <si>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</si>
  <si>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</si>
  <si>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</si>
  <si>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</si>
  <si>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</si>
  <si>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</si>
  <si>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</si>
  <si>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</si>
  <si>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</si>
  <si>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</si>
  <si>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</si>
  <si>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</si>
  <si>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</si>
  <si>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</si>
  <si>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</si>
  <si>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</si>
  <si>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</si>
  <si>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</si>
  <si>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</si>
  <si>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</si>
  <si>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</si>
  <si>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</si>
  <si>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</si>
  <si>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</si>
  <si>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</si>
  <si>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</si>
  <si>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</si>
  <si>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</si>
  <si>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</si>
  <si>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</si>
  <si>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</si>
  <si>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</si>
  <si>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</si>
  <si>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</si>
  <si>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</si>
  <si>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</si>
  <si>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</si>
  <si>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</si>
  <si>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</si>
  <si>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</si>
  <si>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</si>
  <si>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</si>
  <si>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</si>
  <si>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</si>
  <si>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</si>
  <si>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</si>
  <si>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</si>
  <si>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</si>
  <si>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</si>
  <si>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</si>
  <si>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</si>
  <si>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</si>
  <si>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</si>
  <si>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</si>
  <si>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</si>
  <si>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</si>
  <si>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</si>
  <si>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</si>
  <si>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</si>
  <si>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</si>
  <si>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</si>
  <si>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</si>
  <si>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</si>
  <si>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</si>
  <si>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</si>
  <si>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</si>
  <si>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</si>
  <si>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</si>
  <si>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</si>
  <si>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</si>
  <si>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</si>
  <si>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</si>
  <si>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</si>
  <si>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</si>
  <si>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</si>
  <si>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</si>
  <si>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</si>
  <si>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</si>
  <si>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</si>
  <si>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</si>
  <si>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</si>
  <si>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</si>
  <si>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</si>
  <si>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</si>
  <si>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</si>
  <si>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</si>
  <si>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</si>
  <si>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</si>
  <si>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</si>
  <si>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</si>
  <si>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</si>
  <si>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</si>
  <si>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</si>
  <si>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</si>
  <si>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</si>
  <si>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</si>
  <si>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</si>
  <si>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</si>
  <si>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</si>
  <si>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</si>
  <si>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</si>
  <si>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</si>
  <si>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</si>
  <si>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</si>
  <si>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</si>
  <si>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</si>
  <si>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</si>
  <si>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</si>
  <si>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</si>
  <si>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</si>
  <si>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</si>
  <si>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</si>
  <si>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</si>
  <si>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</si>
  <si>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</si>
  <si>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</si>
  <si>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</si>
  <si>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</si>
  <si>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</si>
  <si>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</si>
  <si>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</si>
  <si>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</si>
  <si>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</si>
  <si>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</si>
  <si>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</si>
  <si>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</si>
  <si>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</si>
  <si>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</si>
  <si>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</si>
  <si>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</si>
  <si>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</si>
  <si>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</si>
  <si>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</si>
  <si>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</si>
  <si>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</si>
  <si>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</si>
  <si>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</si>
  <si>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</si>
  <si>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</si>
  <si>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</si>
  <si>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</si>
  <si>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</si>
  <si>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</si>
  <si>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</si>
  <si>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</si>
  <si>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</si>
  <si>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</si>
  <si>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</si>
  <si>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</si>
  <si>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</si>
  <si>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</si>
  <si>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</si>
  <si>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</si>
  <si>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</si>
  <si>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</si>
  <si>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</si>
  <si>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</si>
  <si>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</si>
  <si>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</si>
  <si>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</si>
  <si>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</si>
  <si>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</si>
  <si>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</si>
  <si>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</si>
  <si>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</si>
  <si>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</si>
  <si>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</si>
  <si>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</si>
  <si>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</si>
  <si>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</si>
  <si>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</si>
  <si>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</si>
  <si>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</si>
  <si>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</si>
  <si>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</si>
  <si>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</si>
  <si>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</si>
  <si>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</si>
  <si>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</si>
  <si>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</si>
  <si>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</si>
  <si>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</si>
  <si>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</si>
  <si>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</si>
  <si>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</si>
  <si>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</si>
  <si>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</si>
  <si>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</si>
  <si>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</si>
  <si>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</si>
  <si>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</si>
  <si>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</si>
  <si>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</si>
  <si>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</si>
  <si>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</si>
  <si>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</si>
  <si>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</si>
  <si>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</si>
  <si>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</si>
  <si>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</si>
  <si>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</si>
  <si>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</si>
  <si>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</si>
  <si>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</si>
  <si>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</si>
  <si>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</si>
  <si>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</si>
  <si>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</si>
  <si>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</si>
  <si>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</si>
  <si>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</si>
  <si>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</si>
  <si>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</si>
  <si>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</si>
  <si>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</si>
  <si>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</si>
  <si>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</si>
  <si>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</si>
  <si>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</si>
  <si>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</si>
  <si>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</si>
  <si>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</si>
  <si>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</si>
  <si>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</si>
  <si>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</si>
  <si>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</si>
  <si>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</si>
  <si>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</si>
  <si>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</si>
  <si>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</si>
  <si>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</si>
  <si>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</si>
  <si>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</si>
  <si>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</si>
  <si>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</si>
  <si>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</si>
  <si>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</si>
  <si>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</si>
  <si>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</si>
  <si>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</si>
  <si>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</si>
  <si>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</si>
  <si>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</si>
  <si>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</si>
  <si>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</si>
  <si>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</si>
  <si>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</si>
  <si>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</si>
  <si>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</si>
  <si>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</si>
  <si>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</si>
  <si>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</si>
  <si>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</si>
  <si>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</si>
  <si>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</si>
  <si>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</si>
  <si>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</si>
  <si>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</si>
  <si>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</si>
  <si>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</si>
  <si>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</si>
  <si>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</si>
  <si>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</si>
  <si>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</si>
  <si>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</si>
  <si>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</si>
  <si>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</si>
  <si>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</si>
  <si>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</si>
  <si>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</si>
  <si>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</si>
  <si>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</si>
  <si>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</si>
  <si>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</si>
  <si>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</si>
  <si>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</si>
  <si>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</si>
  <si>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</si>
  <si>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</si>
  <si>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</si>
  <si>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</si>
  <si>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</si>
  <si>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</si>
  <si>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</si>
  <si>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</si>
  <si>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</si>
  <si>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</si>
  <si>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</si>
  <si>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</si>
  <si>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</si>
  <si>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</si>
  <si>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</si>
  <si>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</si>
  <si>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</si>
  <si>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</si>
  <si>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</si>
  <si>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</si>
  <si>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</si>
  <si>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</si>
  <si>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</si>
  <si>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</si>
  <si>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</si>
  <si>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</si>
  <si>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</si>
  <si>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</si>
  <si>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</si>
  <si>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</si>
  <si>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</si>
  <si>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</si>
  <si>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</si>
  <si>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</si>
  <si>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</si>
  <si>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</si>
  <si>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</si>
  <si>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</si>
  <si>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</si>
  <si>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</si>
  <si>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</si>
  <si>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</si>
  <si>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</si>
  <si>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</si>
  <si>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</si>
  <si>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</si>
  <si>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</si>
  <si>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</si>
  <si>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</si>
  <si>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</si>
  <si>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</si>
  <si>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</si>
  <si>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</si>
  <si>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</si>
  <si>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</si>
  <si>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</si>
  <si>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</si>
  <si>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</si>
  <si>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</si>
  <si>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</si>
  <si>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</si>
  <si>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</si>
  <si>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</si>
  <si>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</si>
  <si>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</si>
  <si>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</si>
  <si>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</si>
  <si>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</si>
  <si>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</si>
  <si>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</si>
  <si>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</si>
  <si>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</si>
  <si>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</si>
  <si>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</si>
  <si>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</si>
  <si>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</si>
  <si>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</si>
  <si>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</si>
  <si>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</si>
  <si>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</si>
  <si>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</si>
  <si>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</si>
  <si>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</si>
  <si>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</si>
  <si>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</si>
  <si>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</si>
  <si>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</si>
  <si>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</si>
  <si>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</si>
  <si>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</si>
  <si>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</si>
  <si>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</si>
  <si>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</si>
  <si>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</si>
  <si>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</si>
  <si>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</si>
  <si>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</si>
  <si>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</si>
  <si>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</si>
  <si>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</si>
  <si>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</si>
  <si>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</si>
  <si>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</si>
  <si>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</si>
  <si>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</si>
  <si>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</si>
  <si>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</si>
  <si>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</si>
  <si>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</si>
  <si>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</si>
  <si>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</si>
  <si>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</si>
  <si>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</si>
  <si>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</si>
  <si>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</si>
  <si>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</si>
  <si>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</si>
  <si>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</si>
  <si>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</si>
  <si>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</si>
  <si>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</si>
  <si>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</si>
  <si>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</si>
  <si>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</si>
  <si>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</si>
  <si>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</si>
  <si>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</si>
  <si>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</si>
  <si>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</si>
  <si>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</si>
  <si>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</si>
  <si>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</si>
  <si>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</si>
  <si>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</si>
  <si>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</si>
  <si>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</si>
  <si>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</si>
  <si>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</si>
  <si>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</si>
  <si>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</si>
  <si>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</si>
  <si>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</si>
  <si>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</si>
  <si>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</si>
  <si>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</si>
  <si>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</si>
  <si>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</si>
  <si>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</si>
  <si>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</si>
  <si>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</si>
  <si>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</si>
  <si>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</si>
  <si>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</si>
  <si>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</si>
  <si>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</si>
  <si>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</si>
  <si>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</si>
  <si>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</si>
  <si>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</si>
  <si>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</si>
  <si>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</si>
  <si>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</si>
  <si>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</si>
  <si>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</si>
  <si>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</si>
  <si>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</si>
  <si>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</si>
  <si>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</si>
  <si>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</si>
  <si>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</si>
  <si>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</si>
  <si>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</si>
  <si>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</si>
  <si>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</si>
  <si>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</si>
  <si>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</si>
  <si>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</si>
  <si>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</si>
  <si>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</si>
  <si>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</si>
  <si>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</si>
  <si>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</si>
  <si>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</si>
  <si>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</si>
  <si>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</si>
  <si>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</si>
  <si>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</si>
  <si>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</si>
  <si>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</si>
  <si>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</si>
  <si>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</si>
  <si>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</si>
  <si>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</si>
  <si>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</si>
  <si>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</si>
  <si>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</si>
  <si>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</si>
  <si>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</si>
  <si>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</si>
  <si>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</si>
  <si>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</si>
  <si>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</si>
  <si>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</si>
  <si>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</si>
  <si>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</si>
  <si>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</si>
  <si>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</si>
  <si>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</si>
  <si>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</si>
  <si>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</si>
  <si>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</si>
  <si>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</si>
  <si>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</si>
  <si>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</si>
  <si>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</si>
  <si>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</si>
  <si>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</si>
  <si>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</si>
  <si>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</si>
  <si>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</si>
  <si>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</si>
  <si>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</si>
  <si>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</si>
  <si>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</si>
  <si>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</si>
  <si>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</si>
  <si>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</si>
  <si>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</si>
  <si>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</si>
  <si>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</si>
  <si>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</si>
  <si>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</si>
  <si>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</si>
  <si>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</si>
  <si>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</si>
  <si>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</si>
  <si>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</si>
  <si>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</si>
  <si>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</si>
  <si>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</si>
  <si>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</si>
  <si>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</si>
  <si>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</si>
  <si>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</si>
  <si>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</si>
  <si>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</si>
  <si>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</si>
  <si>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</si>
  <si>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</si>
  <si>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</si>
  <si>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</si>
  <si>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</si>
  <si>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</si>
  <si>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</si>
  <si>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</si>
  <si>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</si>
  <si>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</si>
  <si>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</si>
  <si>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</si>
  <si>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</si>
  <si>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</si>
  <si>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</si>
  <si>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</si>
  <si>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</si>
  <si>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</si>
  <si>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</si>
  <si>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</si>
  <si>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</si>
  <si>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</si>
  <si>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</si>
  <si>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</si>
  <si>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</si>
  <si>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</si>
  <si>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</si>
  <si>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</si>
  <si>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</si>
  <si>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</si>
  <si>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</si>
  <si>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</si>
  <si>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</si>
  <si>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</si>
  <si>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</si>
  <si>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</si>
  <si>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</si>
  <si>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</si>
  <si>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</si>
  <si>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</si>
  <si>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</si>
  <si>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</si>
  <si>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</si>
  <si>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</si>
  <si>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</si>
  <si>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</si>
  <si>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</si>
  <si>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</si>
  <si>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</si>
  <si>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</si>
  <si>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</si>
  <si>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</si>
  <si>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</si>
  <si>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</si>
  <si>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</si>
  <si>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</si>
  <si>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</si>
  <si>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</si>
  <si>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</si>
  <si>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</si>
  <si>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</si>
  <si>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</si>
  <si>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</si>
  <si>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</si>
  <si>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</si>
  <si>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</si>
  <si>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</si>
  <si>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</si>
  <si>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</si>
  <si>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</si>
  <si>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</si>
  <si>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</si>
  <si>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</si>
  <si>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</si>
  <si>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</si>
  <si>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</si>
  <si>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</si>
  <si>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</si>
  <si>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</si>
  <si>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</si>
  <si>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</si>
  <si>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</si>
  <si>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</si>
  <si>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</si>
  <si>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</si>
  <si>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</si>
  <si>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</si>
  <si>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</si>
  <si>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</si>
  <si>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</si>
  <si>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</si>
  <si>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</si>
  <si>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</si>
  <si>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</si>
  <si>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</si>
  <si>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</si>
  <si>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</si>
  <si>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</si>
  <si>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</si>
  <si>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</si>
  <si>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</si>
  <si>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</si>
  <si>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</si>
  <si>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</si>
  <si>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</si>
  <si>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</si>
  <si>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</si>
  <si>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</si>
  <si>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</si>
  <si>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</si>
  <si>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</si>
  <si>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</si>
  <si>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</si>
  <si>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</si>
  <si>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</si>
  <si>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</si>
  <si>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</si>
  <si>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</si>
  <si>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</si>
  <si>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</si>
  <si>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</si>
  <si>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</si>
  <si>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</si>
  <si>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</si>
  <si>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</si>
  <si>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</si>
  <si>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</si>
  <si>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</si>
  <si>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</si>
  <si>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</si>
  <si>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</si>
  <si>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</si>
  <si>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</si>
  <si>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</si>
  <si>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</si>
  <si>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</si>
  <si>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</si>
  <si>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</si>
  <si>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</si>
  <si>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</si>
  <si>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</si>
  <si>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</si>
  <si>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</si>
  <si>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</si>
  <si>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</si>
  <si>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</si>
  <si>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</si>
  <si>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</si>
  <si>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</si>
  <si>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</si>
  <si>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</si>
  <si>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</si>
  <si>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</si>
  <si>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</si>
  <si>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</si>
  <si>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</si>
  <si>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</si>
  <si>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</si>
  <si>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</si>
  <si>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</si>
  <si>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</si>
  <si>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</si>
  <si>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</si>
  <si>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</si>
  <si>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</si>
  <si>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</si>
  <si>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</si>
  <si>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</si>
  <si>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</si>
  <si>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</si>
  <si>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</si>
  <si>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</si>
  <si>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</si>
  <si>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</si>
  <si>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</si>
  <si>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</si>
  <si>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</si>
  <si>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</si>
  <si>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</si>
  <si>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</si>
  <si>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</si>
  <si>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</si>
  <si>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</si>
  <si>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</si>
  <si>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</si>
  <si>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</si>
  <si>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</si>
  <si>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</si>
  <si>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</si>
  <si>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</si>
  <si>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</si>
  <si>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</si>
  <si>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</si>
  <si>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</si>
  <si>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</si>
  <si>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</si>
  <si>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</si>
  <si>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</si>
  <si>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</si>
  <si>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</si>
  <si>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</si>
  <si>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</si>
  <si>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</si>
  <si>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</si>
  <si>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</si>
  <si>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</si>
  <si>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</si>
  <si>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</si>
  <si>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</si>
  <si>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</si>
  <si>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</si>
  <si>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</si>
  <si>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</si>
  <si>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</si>
  <si>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</si>
  <si>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</si>
  <si>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</si>
  <si>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</si>
  <si>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</si>
  <si>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</si>
  <si>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</si>
  <si>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</si>
  <si>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</si>
  <si>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</si>
  <si>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</si>
  <si>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</si>
  <si>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</si>
  <si>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</si>
  <si>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</si>
  <si>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</si>
  <si>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</si>
  <si>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</si>
  <si>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</si>
  <si>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</si>
  <si>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</si>
  <si>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</si>
  <si>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</si>
  <si>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</si>
  <si>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</si>
  <si>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</si>
  <si>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</si>
  <si>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</si>
  <si>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</si>
  <si>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</si>
  <si>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</si>
  <si>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</si>
  <si>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</si>
  <si>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</si>
  <si>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</si>
  <si>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</si>
  <si>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</si>
  <si>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</si>
  <si>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</si>
  <si>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</si>
  <si>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</si>
  <si>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</si>
  <si>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</si>
  <si>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</si>
  <si>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</si>
  <si>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</si>
  <si>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</si>
  <si>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</si>
  <si>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</si>
  <si>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</si>
  <si>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</si>
  <si>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</si>
  <si>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</si>
  <si>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</si>
  <si>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</si>
  <si>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</si>
  <si>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</si>
  <si>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</si>
  <si>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</si>
  <si>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</si>
  <si>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</si>
  <si>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</si>
  <si>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</si>
  <si>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</si>
  <si>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</si>
  <si>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</si>
  <si>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</si>
  <si>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</si>
  <si>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</si>
  <si>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</si>
  <si>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</si>
  <si>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</si>
  <si>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</si>
  <si>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</si>
  <si>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</si>
  <si>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</si>
  <si>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</si>
  <si>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</si>
  <si>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</si>
  <si>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</si>
  <si>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</si>
  <si>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</si>
  <si>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</si>
  <si>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</si>
  <si>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</si>
  <si>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</si>
  <si>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</si>
  <si>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</si>
  <si>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</si>
  <si>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</si>
  <si>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</si>
  <si>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</si>
  <si>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</si>
  <si>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</si>
  <si>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</si>
  <si>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</si>
  <si>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</si>
  <si>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</si>
  <si>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</si>
  <si>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</si>
  <si>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</si>
  <si>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</si>
  <si>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</si>
  <si>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</si>
  <si>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</si>
  <si>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</si>
  <si>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</si>
  <si>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</si>
  <si>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</si>
  <si>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</si>
  <si>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</si>
  <si>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</si>
  <si>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</si>
  <si>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</si>
  <si>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</si>
  <si>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</si>
  <si>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</si>
  <si>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</si>
  <si>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</si>
  <si>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</si>
  <si>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</si>
  <si>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</si>
  <si>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</si>
  <si>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</si>
  <si>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</si>
  <si>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</si>
  <si>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</si>
  <si>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</si>
  <si>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</si>
  <si>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</si>
  <si>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</si>
  <si>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</si>
  <si>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</si>
  <si>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</si>
  <si>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</si>
  <si>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</si>
  <si>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</si>
  <si>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</si>
  <si>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</si>
  <si>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</si>
  <si>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</si>
  <si>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</si>
  <si>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</si>
  <si>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</si>
  <si>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</si>
  <si>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</si>
  <si>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</si>
  <si>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</si>
  <si>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</si>
  <si>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</si>
  <si>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</si>
  <si>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</si>
  <si>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</si>
  <si>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</si>
  <si>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</si>
  <si>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</si>
  <si>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</si>
  <si>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</si>
  <si>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</si>
  <si>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</si>
  <si>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</si>
  <si>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</si>
  <si>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</si>
  <si>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</si>
  <si>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</si>
  <si>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</si>
  <si>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</si>
  <si>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</si>
  <si>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</si>
  <si>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</si>
  <si>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</si>
  <si>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</si>
  <si>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</si>
  <si>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</si>
  <si>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</si>
  <si>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</si>
  <si>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</si>
  <si>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</si>
  <si>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</si>
  <si>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</si>
  <si>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</si>
  <si>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</si>
  <si>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</si>
  <si>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</si>
  <si>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</si>
  <si>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</si>
  <si>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</si>
  <si>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</si>
  <si>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</si>
  <si>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</si>
  <si>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</si>
  <si>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</si>
  <si>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</si>
  <si>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</si>
  <si>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</si>
  <si>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</si>
  <si>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</si>
  <si>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</si>
  <si>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</si>
  <si>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</si>
  <si>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</si>
  <si>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</si>
  <si>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</si>
  <si>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</si>
  <si>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</si>
  <si>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</si>
  <si>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</si>
  <si>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</si>
  <si>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</si>
  <si>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</si>
  <si>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</si>
  <si>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</si>
  <si>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</si>
  <si>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</si>
  <si>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</si>
  <si>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</si>
  <si>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</si>
  <si>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</si>
  <si>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</si>
  <si>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</si>
  <si>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</si>
  <si>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</si>
  <si>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</si>
  <si>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</si>
  <si>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</si>
  <si>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</si>
  <si>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</si>
  <si>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</si>
  <si>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</si>
  <si>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</si>
  <si>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</si>
  <si>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</si>
  <si>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</si>
  <si>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</si>
  <si>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</si>
  <si>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</si>
  <si>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</si>
  <si>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</si>
  <si>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</si>
  <si>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</si>
  <si>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</si>
  <si>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</si>
  <si>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</si>
  <si>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</si>
  <si>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</si>
  <si>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</si>
  <si>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</si>
  <si>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</si>
  <si>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</si>
  <si>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</si>
  <si>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</si>
  <si>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</si>
  <si>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</si>
  <si>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</si>
  <si>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</si>
  <si>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</si>
  <si>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</si>
  <si>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</si>
  <si>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</si>
  <si>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</si>
  <si>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</si>
  <si>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</si>
  <si>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</si>
  <si>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</si>
  <si>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</si>
  <si>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</si>
  <si>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</si>
  <si>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</si>
  <si>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</si>
  <si>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</si>
  <si>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</si>
  <si>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</si>
  <si>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</si>
  <si>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</si>
  <si>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</si>
  <si>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</si>
  <si>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</si>
  <si>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</si>
  <si>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</si>
  <si>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</si>
  <si>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</si>
  <si>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</si>
  <si>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</si>
  <si>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</si>
  <si>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</si>
  <si>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</si>
  <si>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</si>
  <si>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</si>
  <si>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</si>
  <si>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</si>
  <si>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</si>
  <si>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</si>
  <si>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</si>
  <si>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</si>
  <si>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</si>
  <si>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</si>
  <si>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</si>
  <si>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</si>
  <si>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</si>
  <si>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</si>
  <si>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</si>
  <si>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</si>
  <si>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</si>
  <si>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</si>
  <si>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</si>
  <si>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</si>
  <si>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</si>
  <si>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</si>
  <si>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</si>
  <si>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</si>
  <si>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</si>
  <si>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</si>
  <si>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</si>
  <si>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</si>
  <si>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</si>
  <si>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</si>
  <si>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</si>
  <si>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</si>
  <si>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</si>
  <si>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</si>
  <si>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</si>
  <si>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</si>
  <si>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</si>
  <si>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</si>
  <si>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</si>
  <si>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</si>
  <si>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</si>
  <si>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</si>
  <si>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</si>
  <si>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</si>
  <si>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</si>
  <si>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</si>
  <si>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</si>
  <si>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</si>
  <si>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</si>
  <si>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</si>
  <si>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</si>
  <si>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</si>
  <si>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</si>
  <si>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</si>
  <si>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</si>
  <si>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</si>
  <si>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</si>
  <si>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</si>
  <si>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</si>
  <si>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</si>
  <si>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</si>
  <si>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</si>
  <si>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</si>
  <si>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</si>
  <si>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</si>
  <si>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</si>
  <si>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</si>
  <si>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</si>
  <si>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</si>
  <si>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</si>
  <si>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</si>
  <si>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</si>
  <si>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</si>
  <si>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</si>
  <si>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</si>
  <si>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</si>
  <si>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</si>
  <si>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</si>
  <si>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</si>
  <si>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</si>
  <si>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</si>
  <si>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</si>
  <si>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</si>
  <si>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</si>
  <si>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</si>
  <si>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</si>
  <si>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</si>
  <si>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</si>
  <si>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</si>
  <si>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</si>
  <si>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</si>
  <si>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</si>
  <si>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</si>
  <si>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</si>
  <si>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</si>
  <si>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</si>
  <si>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</si>
  <si>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</si>
  <si>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</si>
  <si>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</si>
  <si>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</si>
  <si>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</si>
  <si>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</si>
  <si>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</si>
  <si>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</si>
  <si>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</si>
  <si>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</si>
  <si>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</si>
  <si>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</si>
  <si>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</si>
  <si>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</si>
  <si>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</si>
  <si>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</si>
  <si>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</si>
  <si>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</si>
  <si>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</si>
  <si>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</si>
  <si>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</si>
  <si>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</si>
  <si>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</si>
  <si>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</si>
  <si>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</si>
  <si>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</si>
  <si>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</si>
  <si>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</si>
  <si>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</si>
  <si>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</si>
  <si>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</si>
  <si>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</si>
  <si>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</si>
  <si>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</si>
  <si>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</si>
  <si>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</si>
  <si>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</si>
  <si>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</si>
  <si>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</si>
  <si>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</si>
  <si>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</si>
  <si>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</si>
  <si>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</si>
  <si>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</si>
  <si>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</si>
  <si>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</si>
  <si>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</si>
  <si>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</si>
  <si>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</si>
  <si>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</si>
  <si>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</si>
  <si>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</si>
  <si>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</si>
  <si>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</si>
  <si>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</si>
  <si>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</si>
  <si>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</si>
  <si>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</si>
  <si>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</si>
  <si>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</si>
  <si>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</si>
  <si>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</si>
  <si>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</si>
  <si>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</si>
  <si>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</si>
  <si>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</si>
  <si>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</si>
  <si>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</si>
  <si>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</si>
  <si>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</si>
  <si>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</si>
  <si>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</si>
  <si>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</si>
  <si>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</si>
  <si>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</si>
  <si>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</si>
  <si>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</si>
  <si>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</si>
  <si>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</si>
  <si>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</si>
  <si>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</si>
  <si>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</si>
  <si>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</si>
  <si>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</si>
  <si>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</si>
  <si>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</si>
  <si>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</si>
  <si>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</si>
  <si>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</si>
  <si>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</si>
  <si>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</si>
  <si>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</si>
  <si>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</si>
  <si>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</si>
  <si>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</si>
  <si>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</si>
  <si>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</si>
  <si>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</si>
  <si>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</si>
  <si>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</si>
  <si>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</si>
  <si>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</si>
  <si>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</si>
  <si>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</si>
  <si>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</si>
  <si>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</si>
  <si>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</si>
  <si>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</si>
  <si>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</si>
  <si>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</si>
  <si>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</si>
  <si>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</si>
  <si>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</si>
  <si>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</si>
  <si>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</si>
  <si>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</si>
  <si>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</si>
  <si>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</si>
  <si>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</si>
  <si>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</si>
  <si>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</si>
  <si>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</si>
  <si>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</si>
  <si>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</si>
  <si>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</si>
  <si>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</si>
  <si>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</si>
  <si>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</si>
  <si>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</si>
  <si>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</si>
  <si>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</si>
  <si>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</si>
  <si>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</si>
  <si>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</si>
  <si>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</si>
  <si>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</si>
  <si>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</si>
  <si>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</si>
  <si>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</si>
  <si>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</si>
  <si>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</si>
  <si>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</si>
  <si>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</si>
  <si>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</si>
  <si>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</si>
  <si>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</si>
  <si>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</si>
  <si>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</si>
  <si>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</si>
  <si>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</si>
  <si>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</si>
  <si>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</si>
  <si>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</si>
  <si>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</si>
  <si>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</si>
  <si>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</si>
  <si>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</si>
  <si>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</si>
  <si>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</si>
  <si>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</si>
  <si>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</si>
  <si>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</si>
  <si>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</si>
  <si>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</si>
  <si>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</si>
  <si>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</si>
  <si>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</si>
  <si>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</si>
  <si>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</si>
  <si>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</si>
  <si>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</si>
  <si>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</si>
  <si>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</si>
  <si>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</si>
  <si>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</si>
  <si>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</si>
  <si>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</si>
  <si>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</si>
  <si>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</si>
  <si>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</si>
  <si>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</si>
  <si>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</si>
  <si>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</si>
  <si>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</si>
  <si>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</si>
  <si>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</si>
  <si>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</si>
  <si>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</si>
  <si>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</si>
  <si>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</si>
  <si>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</si>
  <si>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</si>
  <si>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</si>
  <si>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</si>
  <si>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</si>
  <si>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</si>
  <si>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</si>
  <si>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</si>
  <si>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</si>
  <si>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</si>
  <si>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</si>
  <si>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</si>
  <si>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</si>
  <si>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</si>
  <si>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</si>
  <si>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</si>
  <si>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</si>
  <si>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</si>
  <si>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</si>
  <si>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</si>
  <si>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</si>
  <si>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</si>
  <si>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</si>
  <si>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</si>
  <si>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</si>
  <si>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</si>
  <si>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</si>
  <si>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</si>
  <si>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</si>
  <si>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</si>
  <si>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</si>
  <si>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</si>
  <si>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</si>
  <si>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</si>
  <si>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</si>
  <si>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</si>
  <si>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</si>
  <si>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</si>
  <si>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</si>
  <si>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</si>
  <si>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</si>
  <si>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</si>
  <si>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</si>
  <si>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</si>
  <si>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</si>
  <si>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</si>
  <si>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</si>
  <si>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</si>
  <si>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</si>
  <si>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</si>
  <si>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</si>
  <si>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</si>
  <si>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</si>
  <si>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</si>
  <si>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</si>
  <si>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</si>
  <si>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</si>
  <si>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</si>
  <si>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</si>
  <si>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</si>
  <si>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</si>
  <si>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</si>
  <si>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</si>
  <si>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</si>
  <si>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</si>
  <si>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</si>
  <si>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</si>
  <si>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</si>
  <si>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</si>
  <si>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</si>
  <si>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</si>
  <si>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</si>
  <si>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</si>
  <si>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</si>
  <si>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</si>
  <si>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</si>
  <si>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</si>
  <si>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</si>
  <si>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</si>
  <si>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</si>
  <si>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</si>
  <si>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</si>
  <si>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</si>
  <si>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</si>
  <si>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</si>
  <si>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</si>
  <si>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</si>
  <si>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</si>
  <si>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</si>
  <si>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</si>
  <si>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</si>
  <si>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</si>
  <si>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</si>
  <si>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</si>
  <si>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</si>
  <si>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</si>
  <si>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</si>
  <si>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</si>
  <si>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</si>
  <si>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</si>
  <si>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</si>
  <si>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</si>
  <si>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</si>
  <si>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</si>
  <si>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</si>
  <si>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</si>
  <si>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</si>
  <si>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</si>
  <si>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</si>
  <si>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</si>
  <si>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</si>
  <si>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</si>
  <si>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</si>
  <si>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</si>
  <si>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</si>
  <si>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</si>
  <si>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</si>
  <si>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</si>
  <si>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</si>
  <si>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</si>
  <si>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</si>
  <si>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</si>
  <si>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</si>
  <si>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</si>
  <si>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</si>
  <si>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</si>
  <si>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</si>
  <si>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</si>
  <si>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</si>
  <si>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</si>
  <si>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</si>
  <si>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</si>
  <si>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</si>
  <si>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</si>
  <si>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</si>
  <si>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</si>
  <si>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</si>
  <si>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</si>
  <si>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</si>
  <si>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</si>
  <si>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</si>
  <si>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</si>
  <si>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</si>
  <si>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</si>
  <si>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</si>
  <si>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</si>
  <si>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</si>
  <si>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</si>
  <si>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</si>
  <si>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</si>
  <si>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</si>
  <si>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</si>
  <si>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</si>
  <si>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</si>
  <si>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</si>
  <si>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</si>
  <si>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</si>
  <si>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</si>
  <si>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</si>
  <si>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</si>
  <si>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</si>
  <si>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</si>
  <si>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</si>
  <si>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</si>
  <si>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</si>
  <si>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</si>
  <si>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</si>
  <si>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</si>
  <si>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</si>
  <si>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</si>
  <si>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</si>
  <si>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</si>
  <si>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</si>
  <si>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</si>
  <si>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</si>
  <si>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</si>
  <si>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</si>
  <si>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</si>
  <si>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</si>
  <si>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</si>
  <si>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</si>
  <si>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</si>
  <si>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</si>
  <si>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</si>
  <si>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</si>
  <si>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</si>
  <si>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</si>
  <si>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</si>
  <si>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</si>
  <si>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</si>
  <si>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</si>
  <si>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</si>
  <si>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</si>
  <si>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</si>
  <si>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</si>
  <si>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</si>
  <si>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</si>
  <si>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</si>
  <si>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</si>
  <si>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</si>
  <si>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</si>
  <si>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</si>
  <si>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</si>
  <si>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</si>
  <si>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</si>
  <si>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</si>
  <si>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</si>
  <si>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</si>
  <si>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</si>
  <si>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</si>
  <si>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</si>
  <si>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</si>
  <si>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</si>
  <si>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</si>
  <si>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</si>
  <si>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</si>
  <si>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</si>
  <si>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</si>
  <si>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</si>
  <si>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</si>
  <si>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</si>
  <si>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</si>
  <si>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</si>
  <si>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</si>
  <si>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</si>
  <si>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</si>
  <si>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</si>
  <si>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</si>
  <si>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</si>
  <si>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</si>
  <si>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</si>
  <si>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</si>
  <si>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</si>
  <si>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</si>
  <si>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</si>
  <si>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</si>
  <si>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</si>
  <si>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</si>
  <si>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</si>
  <si>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</si>
  <si>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</si>
  <si>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</si>
  <si>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</si>
  <si>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</si>
  <si>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</si>
  <si>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</si>
  <si>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</si>
  <si>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</si>
  <si>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</si>
  <si>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</si>
  <si>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</si>
  <si>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</si>
  <si>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</si>
  <si>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</si>
  <si>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</si>
  <si>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</si>
  <si>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</si>
  <si>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</si>
  <si>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</si>
  <si>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</si>
  <si>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</si>
  <si>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</si>
  <si>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</si>
  <si>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</si>
  <si>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</si>
  <si>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</si>
  <si>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</si>
  <si>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</si>
  <si>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</si>
  <si>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</si>
  <si>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</si>
  <si>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</si>
  <si>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</si>
  <si>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</si>
  <si>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</si>
  <si>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</si>
  <si>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</si>
  <si>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</si>
  <si>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</si>
  <si>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</si>
  <si>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</si>
  <si>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</si>
  <si>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</si>
  <si>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</si>
  <si>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</si>
  <si>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</si>
  <si>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</si>
  <si>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</si>
  <si>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</si>
  <si>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</si>
  <si>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</si>
  <si>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</si>
  <si>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</si>
  <si>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</si>
  <si>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</si>
  <si>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</si>
  <si>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</si>
  <si>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</si>
  <si>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</si>
  <si>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</si>
  <si>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</si>
  <si>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</si>
  <si>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</si>
  <si>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</si>
  <si>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</si>
  <si>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</si>
  <si>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</si>
  <si>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</si>
  <si>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</si>
  <si>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</si>
  <si>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</si>
  <si>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</si>
  <si>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</si>
  <si>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</si>
  <si>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</si>
  <si>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</si>
  <si>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</si>
  <si>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</si>
  <si>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</si>
  <si>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</si>
  <si>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</si>
  <si>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</si>
  <si>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</si>
  <si>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</si>
  <si>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</si>
  <si>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</si>
  <si>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</si>
  <si>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</si>
  <si>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</si>
  <si>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</si>
  <si>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</si>
  <si>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</si>
  <si>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</si>
  <si>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</si>
  <si>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</si>
  <si>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</si>
  <si>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</si>
  <si>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</si>
  <si>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</si>
  <si>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</si>
  <si>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</si>
  <si>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</si>
  <si>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</si>
  <si>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</si>
  <si>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</si>
  <si>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</si>
  <si>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</si>
  <si>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</si>
  <si>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</si>
  <si>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</si>
  <si>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</si>
  <si>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</si>
  <si>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</si>
  <si>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</si>
  <si>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</si>
  <si>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</si>
  <si>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</si>
  <si>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</si>
  <si>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</si>
  <si>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</si>
  <si>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</si>
  <si>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</si>
  <si>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</si>
  <si>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</si>
  <si>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</si>
  <si>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</si>
  <si>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</si>
  <si>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</si>
  <si>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</si>
  <si>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</si>
  <si>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</si>
  <si>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</si>
  <si>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</si>
  <si>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</si>
  <si>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</si>
  <si>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</si>
  <si>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</si>
  <si>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</si>
  <si>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</si>
  <si>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</si>
  <si>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</si>
  <si>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</si>
  <si>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</si>
  <si>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</si>
  <si>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</si>
  <si>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</si>
  <si>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</si>
  <si>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</si>
  <si>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</si>
  <si>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</si>
  <si>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</si>
  <si>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</si>
  <si>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</si>
  <si>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</si>
  <si>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</si>
  <si>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</si>
  <si>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</si>
  <si>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</si>
  <si>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</si>
  <si>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</si>
  <si>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</si>
  <si>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</si>
  <si>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</si>
  <si>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</si>
  <si>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</si>
  <si>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</si>
  <si>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</si>
  <si>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</si>
  <si>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</si>
  <si>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</si>
  <si>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</si>
  <si>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</si>
  <si>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</si>
  <si>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</si>
  <si>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</si>
  <si>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</si>
  <si>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</si>
  <si>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</si>
  <si>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</si>
  <si>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</si>
  <si>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</si>
  <si>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</si>
  <si>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</si>
  <si>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</si>
  <si>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</si>
  <si>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</si>
  <si>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</si>
  <si>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</si>
  <si>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</si>
  <si>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</si>
  <si>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</si>
  <si>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</si>
  <si>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</si>
  <si>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</si>
  <si>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</si>
  <si>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</si>
  <si>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</si>
  <si>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</si>
  <si>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</si>
  <si>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</si>
  <si>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</si>
  <si>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</si>
  <si>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</si>
  <si>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</si>
  <si>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</si>
  <si>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</si>
  <si>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</si>
  <si>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</si>
  <si>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</si>
  <si>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</si>
  <si>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</si>
  <si>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</si>
  <si>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</si>
  <si>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</si>
  <si>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</si>
  <si>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</si>
  <si>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</si>
  <si>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</si>
  <si>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</si>
  <si>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</si>
  <si>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</si>
  <si>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</si>
  <si>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</si>
  <si>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</si>
  <si>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</si>
  <si>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</si>
  <si>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</si>
  <si>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</si>
  <si>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</si>
  <si>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</si>
  <si>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</si>
  <si>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</si>
  <si>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</si>
  <si>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</si>
  <si>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</si>
  <si>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</si>
  <si>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</si>
  <si>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</si>
  <si>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</si>
  <si>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</si>
  <si>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</si>
  <si>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</si>
  <si>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</si>
  <si>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</si>
  <si>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</si>
  <si>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</si>
  <si>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</si>
  <si>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</si>
  <si>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</si>
  <si>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</si>
  <si>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</si>
  <si>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</si>
  <si>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</si>
  <si>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</si>
  <si>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</si>
  <si>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</si>
  <si>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</si>
  <si>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</si>
  <si>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</si>
  <si>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</si>
  <si>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</si>
  <si>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</si>
  <si>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</si>
  <si>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</si>
  <si>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</si>
  <si>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</si>
  <si>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</si>
  <si>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</si>
  <si>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</si>
  <si>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</si>
  <si>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</si>
  <si>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</si>
  <si>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</si>
  <si>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</si>
  <si>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</si>
  <si>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</si>
  <si>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</si>
  <si>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</si>
  <si>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</si>
  <si>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</si>
  <si>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</si>
  <si>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</si>
  <si>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</si>
  <si>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</si>
  <si>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</si>
  <si>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</si>
  <si>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</si>
  <si>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</si>
  <si>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</si>
  <si>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</si>
  <si>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</si>
  <si>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</si>
  <si>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</si>
  <si>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</si>
  <si>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</si>
  <si>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</si>
  <si>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</si>
  <si>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</si>
  <si>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</si>
  <si>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</si>
  <si>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</si>
  <si>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</si>
  <si>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</si>
  <si>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</si>
  <si>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</si>
  <si>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</si>
  <si>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</si>
  <si>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</si>
  <si>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</si>
  <si>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</si>
  <si>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</si>
  <si>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</si>
  <si>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</si>
  <si>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</si>
  <si>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</si>
  <si>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</si>
  <si>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</si>
  <si>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</si>
  <si>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</si>
  <si>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</si>
  <si>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</si>
  <si>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</si>
  <si>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</si>
  <si>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</si>
  <si>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</si>
  <si>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</si>
  <si>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</si>
  <si>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</si>
  <si>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</si>
  <si>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</si>
  <si>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</si>
  <si>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</si>
  <si>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</si>
  <si>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</si>
  <si>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</si>
  <si>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</si>
  <si>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</si>
  <si>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</si>
  <si>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</si>
  <si>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</si>
  <si>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</si>
  <si>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</si>
  <si>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</si>
  <si>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</si>
  <si>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</si>
  <si>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</si>
  <si>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</si>
  <si>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</si>
  <si>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</si>
  <si>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</si>
  <si>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</si>
  <si>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</si>
  <si>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</si>
  <si>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</si>
  <si>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</si>
  <si>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</si>
  <si>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</si>
  <si>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</si>
  <si>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</si>
  <si>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</si>
  <si>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</si>
  <si>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</si>
  <si>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</si>
  <si>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</si>
  <si>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</si>
  <si>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</si>
  <si>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</si>
  <si>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</si>
  <si>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</si>
  <si>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</si>
  <si>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</si>
  <si>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</si>
  <si>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</si>
  <si>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</si>
  <si>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</si>
  <si>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</si>
  <si>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</si>
  <si>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</si>
  <si>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</si>
  <si>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</si>
  <si>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</si>
  <si>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</si>
  <si>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</si>
  <si>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</si>
  <si>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</si>
  <si>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</si>
  <si>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</si>
  <si>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</si>
  <si>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</si>
  <si>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</si>
  <si>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</si>
  <si>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</si>
  <si>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</si>
  <si>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</si>
  <si>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</si>
  <si>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</si>
  <si>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</si>
  <si>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</si>
  <si>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</si>
  <si>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</si>
  <si>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</si>
  <si>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</si>
  <si>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</si>
  <si>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</si>
  <si>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</si>
  <si>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</si>
  <si>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</si>
  <si>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</si>
  <si>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</si>
  <si>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</si>
  <si>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</si>
  <si>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</si>
  <si>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</si>
  <si>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</si>
  <si>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</si>
  <si>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</si>
  <si>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</si>
  <si>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</si>
  <si>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</si>
  <si>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</si>
  <si>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</si>
  <si>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</si>
  <si>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</si>
  <si>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</si>
  <si>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</si>
  <si>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</si>
  <si>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</si>
  <si>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</si>
  <si>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</si>
  <si>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</si>
  <si>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</si>
  <si>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</si>
  <si>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</si>
  <si>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</si>
  <si>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</si>
  <si>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</si>
  <si>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</si>
  <si>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</si>
  <si>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</si>
  <si>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</si>
  <si>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</si>
  <si>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</si>
  <si>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</si>
  <si>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</si>
  <si>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</si>
  <si>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</si>
  <si>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</si>
  <si>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</si>
  <si>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</si>
  <si>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</si>
  <si>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</si>
  <si>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</si>
  <si>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</si>
  <si>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</si>
  <si>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</si>
  <si>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</si>
  <si>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</si>
  <si>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</si>
  <si>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</si>
  <si>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</si>
  <si>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</si>
  <si>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</si>
  <si>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</si>
  <si>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</si>
  <si>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</si>
  <si>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</si>
  <si>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</si>
  <si>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</si>
  <si>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</si>
  <si>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</si>
  <si>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</si>
  <si>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</si>
  <si>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</si>
  <si>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</si>
  <si>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</si>
  <si>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</si>
  <si>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</si>
  <si>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</si>
  <si>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</si>
  <si>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</si>
  <si>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</si>
  <si>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</si>
  <si>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</si>
  <si>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</si>
  <si>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</si>
  <si>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</si>
  <si>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</si>
  <si>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</si>
  <si>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</si>
  <si>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</si>
  <si>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</si>
  <si>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</si>
  <si>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</si>
  <si>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</si>
  <si>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</si>
  <si>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</si>
  <si>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</si>
  <si>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</si>
  <si>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</si>
  <si>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</si>
  <si>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</si>
  <si>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</si>
  <si>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</si>
  <si>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</si>
  <si>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</si>
  <si>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</si>
  <si>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</si>
  <si>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</si>
  <si>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</si>
  <si>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</si>
  <si>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</si>
  <si>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</si>
  <si>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</si>
  <si>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</si>
  <si>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</si>
  <si>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</si>
  <si>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</si>
  <si>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</si>
  <si>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</si>
  <si>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</si>
  <si>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</si>
  <si>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</si>
  <si>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</si>
  <si>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</si>
  <si>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</si>
  <si>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</si>
  <si>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</si>
  <si>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</si>
  <si>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</si>
  <si>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</si>
  <si>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</si>
  <si>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</si>
  <si>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</si>
  <si>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</si>
  <si>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</si>
  <si>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</si>
  <si>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</si>
  <si>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</si>
  <si>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</si>
  <si>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</si>
  <si>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</si>
  <si>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</si>
  <si>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</si>
  <si>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</si>
  <si>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</si>
  <si>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</si>
  <si>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</si>
  <si>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</si>
  <si>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</si>
  <si>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</si>
  <si>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</si>
  <si>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</si>
  <si>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</si>
  <si>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</si>
  <si>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</si>
  <si>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</si>
  <si>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</si>
  <si>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</si>
  <si>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</si>
  <si>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</si>
  <si>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</si>
  <si>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</si>
  <si>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</si>
  <si>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</si>
  <si>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</si>
  <si>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</si>
  <si>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</si>
  <si>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</si>
  <si>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</si>
  <si>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</si>
  <si>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</si>
  <si>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</si>
  <si>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</si>
  <si>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</si>
  <si>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</si>
  <si>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</si>
  <si>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</si>
  <si>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</si>
  <si>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</si>
  <si>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</si>
  <si>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</si>
  <si>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</si>
  <si>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</si>
  <si>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</si>
  <si>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</si>
  <si>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</si>
  <si>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</si>
  <si>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</si>
  <si>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</si>
  <si>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</si>
  <si>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</si>
  <si>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</si>
  <si>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</si>
  <si>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</si>
  <si>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</si>
  <si>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</si>
  <si>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</si>
  <si>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</si>
  <si>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</si>
  <si>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</si>
  <si>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</si>
  <si>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</si>
  <si>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</si>
  <si>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</si>
  <si>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</si>
  <si>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</si>
  <si>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</si>
  <si>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</si>
  <si>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</si>
  <si>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</si>
  <si>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</si>
  <si>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</si>
  <si>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</si>
  <si>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</si>
  <si>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</si>
  <si>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</si>
  <si>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</si>
  <si>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</si>
  <si>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</si>
  <si>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</si>
  <si>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</si>
  <si>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</si>
  <si>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</si>
  <si>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</si>
  <si>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</si>
  <si>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</si>
  <si>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</si>
  <si>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</si>
  <si>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</si>
  <si>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</si>
  <si>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</si>
  <si>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</si>
  <si>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</si>
  <si>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</si>
  <si>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</si>
  <si>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</si>
  <si>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</si>
  <si>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</si>
  <si>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</si>
  <si>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</si>
  <si>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</si>
  <si>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</si>
  <si>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</si>
  <si>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</si>
  <si>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</si>
  <si>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</si>
  <si>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</si>
  <si>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</si>
  <si>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</si>
  <si>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</si>
  <si>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</si>
  <si>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</si>
  <si>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</si>
  <si>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</si>
  <si>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</si>
  <si>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</si>
  <si>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</si>
  <si>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</si>
  <si>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</si>
  <si>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</si>
  <si>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</si>
  <si>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</si>
  <si>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</si>
  <si>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</si>
  <si>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</si>
  <si>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</si>
  <si>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</si>
  <si>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</si>
  <si>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</si>
  <si>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</si>
  <si>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</si>
  <si>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</si>
  <si>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</si>
  <si>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</si>
  <si>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</si>
  <si>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</si>
  <si>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</si>
  <si>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</si>
  <si>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</si>
  <si>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</si>
  <si>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</si>
  <si>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</si>
  <si>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</si>
  <si>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</si>
  <si>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</si>
  <si>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</si>
  <si>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</si>
  <si>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</si>
  <si>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</si>
  <si>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</si>
  <si>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</si>
  <si>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</si>
  <si>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</si>
  <si>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</si>
  <si>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</si>
  <si>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</si>
  <si>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</si>
  <si>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</si>
  <si>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</si>
  <si>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</si>
  <si>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</si>
  <si>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</si>
  <si>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</si>
  <si>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</si>
  <si>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</si>
  <si>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</si>
  <si>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</si>
  <si>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</si>
  <si>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</si>
  <si>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</si>
  <si>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</si>
  <si>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</si>
  <si>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</si>
  <si>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</si>
  <si>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</si>
  <si>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</si>
  <si>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</si>
  <si>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</si>
  <si>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</si>
  <si>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</si>
  <si>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</si>
  <si>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</si>
  <si>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</si>
  <si>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</si>
  <si>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</si>
  <si>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</si>
  <si>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</si>
  <si>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</si>
  <si>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</si>
  <si>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</si>
  <si>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</si>
  <si>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</si>
  <si>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</si>
  <si>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</si>
  <si>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</si>
  <si>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</si>
  <si>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</si>
  <si>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</si>
  <si>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</si>
  <si>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</si>
  <si>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</si>
  <si>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</si>
  <si>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</si>
  <si>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</si>
  <si>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</si>
  <si>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</si>
  <si>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</si>
  <si>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</si>
  <si>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</si>
  <si>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</si>
  <si>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</si>
  <si>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</si>
  <si>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</si>
  <si>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</si>
  <si>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</si>
  <si>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</si>
  <si>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</si>
  <si>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</si>
  <si>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</si>
  <si>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</si>
  <si>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</si>
  <si>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</si>
  <si>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</si>
  <si>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</si>
  <si>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</si>
  <si>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</si>
  <si>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</si>
  <si>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</si>
  <si>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</si>
  <si>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</si>
  <si>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</si>
  <si>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</si>
  <si>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</si>
  <si>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</si>
  <si>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</si>
  <si>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</si>
  <si>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</si>
  <si>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</si>
  <si>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</si>
  <si>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</si>
  <si>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</si>
  <si>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</si>
  <si>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</si>
  <si>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</si>
  <si>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</si>
  <si>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</si>
  <si>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</si>
  <si>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</si>
  <si>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</si>
  <si>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</si>
  <si>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</si>
  <si>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</si>
  <si>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</si>
  <si>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</si>
  <si>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</si>
  <si>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</si>
  <si>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</si>
  <si>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</si>
  <si>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</si>
  <si>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</si>
  <si>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</si>
  <si>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</si>
  <si>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</si>
  <si>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</si>
  <si>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</si>
  <si>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</si>
  <si>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</si>
  <si>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</si>
  <si>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</si>
  <si>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</si>
  <si>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</si>
  <si>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</si>
  <si>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</si>
  <si>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</si>
  <si>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</si>
  <si>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</si>
  <si>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</si>
  <si>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</si>
  <si>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</si>
  <si>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</si>
  <si>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</si>
  <si>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</si>
  <si>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</si>
  <si>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</si>
  <si>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</si>
  <si>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</si>
  <si>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</si>
  <si>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</si>
  <si>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</si>
  <si>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</si>
  <si>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</si>
  <si>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</si>
  <si>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</si>
  <si>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</si>
  <si>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</si>
  <si>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</si>
  <si>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</si>
  <si>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</si>
  <si>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</si>
  <si>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</si>
  <si>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</si>
  <si>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</si>
  <si>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</si>
  <si>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</si>
  <si>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</si>
  <si>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</si>
  <si>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</si>
  <si>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</si>
  <si>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</si>
  <si>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</si>
  <si>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</si>
  <si>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</si>
  <si>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</si>
  <si>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</si>
  <si>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</si>
  <si>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</si>
  <si>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</si>
  <si>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</si>
  <si>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</si>
  <si>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</si>
  <si>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</si>
  <si>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</si>
  <si>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</si>
  <si>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</si>
  <si>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</si>
  <si>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</si>
  <si>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</si>
  <si>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</si>
  <si>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</si>
  <si>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</si>
  <si>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</si>
  <si>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</si>
  <si>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</si>
  <si>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</si>
  <si>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</si>
  <si>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</si>
  <si>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</si>
  <si>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</si>
  <si>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</si>
  <si>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</si>
  <si>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</si>
  <si>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</si>
  <si>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</si>
  <si>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</si>
  <si>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</si>
  <si>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</si>
  <si>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</si>
  <si>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</si>
  <si>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</si>
  <si>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</si>
  <si>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</si>
  <si>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</si>
  <si>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</si>
  <si>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</si>
  <si>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</si>
  <si>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</si>
  <si>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</si>
  <si>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</si>
  <si>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</si>
  <si>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</si>
  <si>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</si>
  <si>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</si>
  <si>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</si>
  <si>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</si>
  <si>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</si>
  <si>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</si>
  <si>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</si>
  <si>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</si>
  <si>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</si>
  <si>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</si>
  <si>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</si>
  <si>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</si>
  <si>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</si>
  <si>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</si>
  <si>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</si>
  <si>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</si>
  <si>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</si>
  <si>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</si>
  <si>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</si>
  <si>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</si>
  <si>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</si>
  <si>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</si>
  <si>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</si>
  <si>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</si>
  <si>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</si>
  <si>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</si>
  <si>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</si>
  <si>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</si>
  <si>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</si>
  <si>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</si>
  <si>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</si>
  <si>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</si>
  <si>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</si>
  <si>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</si>
  <si>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</si>
  <si>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</si>
  <si>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</si>
  <si>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</si>
  <si>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</si>
  <si>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</si>
  <si>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</si>
  <si>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</si>
  <si>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</si>
  <si>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</si>
  <si>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</si>
  <si>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</si>
  <si>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</si>
  <si>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</si>
  <si>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</si>
  <si>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</si>
  <si>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</si>
  <si>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</si>
  <si>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</si>
  <si>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</si>
  <si>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</si>
  <si>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</si>
  <si>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</si>
  <si>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</si>
  <si>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</si>
  <si>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</si>
  <si>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</si>
  <si>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</si>
  <si>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</si>
  <si>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</si>
  <si>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</si>
  <si>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</si>
  <si>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</si>
  <si>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</si>
  <si>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</si>
  <si>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</si>
  <si>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</si>
  <si>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</si>
  <si>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</si>
  <si>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</si>
  <si>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</si>
  <si>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</si>
  <si>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</si>
  <si>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</si>
  <si>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</si>
  <si>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</si>
  <si>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</si>
  <si>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</si>
  <si>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</si>
  <si>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</si>
  <si>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</si>
  <si>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</si>
  <si>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</si>
  <si>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</si>
  <si>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</si>
  <si>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</si>
  <si>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</si>
  <si>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</si>
  <si>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</si>
  <si>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</si>
  <si>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</si>
  <si>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</si>
  <si>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</si>
  <si>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</si>
  <si>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</si>
  <si>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</si>
  <si>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</si>
  <si>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</si>
  <si>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</si>
  <si>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</si>
  <si>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</si>
  <si>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</si>
  <si>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</si>
  <si>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</si>
  <si>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</si>
  <si>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</si>
  <si>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</si>
  <si>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</si>
  <si>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</si>
  <si>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</si>
  <si>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</si>
  <si>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</si>
  <si>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</si>
  <si>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</si>
  <si>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</si>
  <si>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</si>
  <si>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</si>
  <si>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</si>
  <si>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</si>
  <si>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</si>
  <si>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</si>
  <si>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</si>
  <si>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</si>
  <si>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</si>
  <si>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</si>
  <si>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</si>
  <si>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</si>
  <si>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</si>
  <si>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</si>
  <si>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</si>
  <si>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</si>
  <si>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</si>
  <si>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</si>
  <si>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</si>
  <si>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</si>
  <si>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</si>
  <si>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</si>
  <si>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</si>
  <si>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</si>
  <si>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</si>
  <si>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</si>
  <si>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</si>
  <si>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</si>
  <si>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</si>
  <si>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</si>
  <si>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</si>
  <si>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</si>
  <si>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</si>
  <si>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</si>
  <si>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</si>
  <si>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</si>
  <si>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</si>
  <si>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</si>
  <si>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</si>
  <si>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</si>
  <si>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</si>
  <si>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</si>
  <si>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</si>
  <si>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</si>
  <si>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</si>
  <si>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</si>
  <si>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</si>
  <si>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</si>
  <si>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</si>
  <si>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</si>
  <si>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</si>
  <si>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</si>
  <si>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</si>
  <si>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</si>
  <si>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</si>
  <si>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</si>
  <si>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</si>
  <si>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</si>
  <si>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</si>
  <si>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</si>
  <si>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</si>
  <si>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</si>
  <si>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</si>
  <si>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</si>
  <si>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</si>
  <si>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</si>
  <si>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</si>
  <si>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</si>
  <si>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</si>
  <si>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</si>
  <si>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</si>
  <si>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</si>
  <si>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</si>
  <si>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</si>
  <si>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</si>
  <si>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</si>
  <si>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</si>
  <si>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</si>
  <si>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</si>
  <si>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</si>
  <si>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</si>
  <si>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</si>
  <si>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</si>
  <si>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</si>
  <si>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</si>
  <si>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</si>
  <si>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</si>
  <si>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</si>
  <si>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</si>
  <si>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</si>
  <si>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</si>
  <si>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</si>
  <si>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</si>
  <si>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</si>
  <si>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</si>
  <si>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</si>
  <si>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</si>
  <si>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</si>
  <si>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</si>
  <si>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</si>
  <si>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</si>
  <si>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</si>
  <si>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</si>
  <si>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</si>
  <si>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</si>
  <si>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</si>
  <si>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</si>
  <si>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</si>
  <si>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</si>
  <si>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</si>
  <si>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</si>
  <si>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</si>
  <si>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</si>
  <si>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</si>
  <si>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</si>
  <si>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</si>
  <si>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</si>
  <si>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</si>
  <si>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</si>
  <si>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</si>
  <si>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</si>
  <si>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</si>
  <si>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</si>
  <si>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</si>
  <si>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</si>
  <si>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</si>
  <si>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</si>
  <si>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</si>
  <si>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</si>
  <si>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</si>
  <si>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</si>
  <si>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</si>
  <si>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</si>
  <si>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</si>
  <si>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</si>
  <si>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</si>
  <si>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</si>
  <si>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</si>
  <si>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</si>
  <si>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</si>
  <si>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</si>
  <si>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</si>
  <si>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</si>
  <si>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</si>
  <si>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</si>
  <si>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</si>
  <si>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</si>
  <si>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</si>
  <si>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</si>
  <si>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</si>
  <si>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</si>
  <si>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</si>
  <si>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</si>
  <si>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</si>
  <si>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</si>
  <si>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</si>
  <si>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</si>
  <si>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</si>
  <si>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</si>
  <si>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</si>
  <si>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</si>
  <si>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</si>
  <si>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</si>
  <si>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</si>
  <si>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</si>
  <si>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</si>
  <si>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</si>
  <si>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</si>
  <si>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</si>
  <si>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</si>
  <si>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</si>
  <si>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</si>
  <si>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</si>
  <si>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</si>
  <si>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</si>
  <si>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</si>
  <si>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</si>
  <si>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</si>
  <si>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</si>
  <si>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</si>
  <si>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</si>
  <si>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</si>
  <si>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</si>
  <si>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</si>
  <si>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</si>
  <si>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</si>
  <si>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</si>
  <si>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</si>
  <si>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</si>
  <si>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</si>
  <si>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</si>
  <si>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</si>
  <si>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</si>
  <si>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</si>
  <si>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</si>
  <si>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</si>
  <si>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</si>
  <si>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</si>
  <si>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</si>
  <si>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</si>
  <si>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</si>
  <si>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</si>
  <si>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</si>
  <si>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</si>
  <si>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</si>
  <si>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</si>
  <si>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</si>
  <si>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</si>
  <si>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</si>
  <si>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</si>
  <si>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</si>
  <si>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</si>
  <si>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</si>
  <si>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</si>
  <si>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</si>
  <si>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</si>
  <si>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</si>
  <si>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</si>
  <si>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</si>
  <si>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</si>
  <si>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</si>
  <si>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</si>
  <si>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</si>
  <si>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</si>
  <si>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</si>
  <si>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</si>
  <si>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</si>
  <si>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</si>
  <si>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</si>
  <si>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</si>
  <si>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</si>
  <si>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</si>
  <si>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</si>
  <si>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</si>
  <si>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</si>
  <si>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</si>
  <si>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</si>
  <si>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</si>
  <si>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</si>
  <si>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</si>
  <si>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</si>
  <si>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</si>
  <si>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</si>
  <si>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</si>
  <si>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</si>
  <si>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</si>
  <si>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</si>
  <si>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</si>
  <si>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</si>
  <si>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</si>
  <si>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</si>
  <si>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</si>
  <si>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</si>
  <si>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</si>
  <si>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</si>
  <si>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</si>
  <si>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</si>
  <si>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</si>
  <si>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</si>
  <si>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</si>
  <si>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</si>
  <si>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</si>
  <si>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</si>
  <si>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</si>
  <si>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</si>
  <si>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</si>
  <si>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</si>
  <si>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</si>
  <si>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</si>
  <si>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</si>
  <si>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</si>
  <si>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</si>
  <si>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</si>
  <si>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</si>
  <si>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</si>
  <si>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</si>
  <si>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</si>
  <si>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</si>
  <si>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</si>
  <si>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</si>
  <si>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</si>
  <si>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</si>
  <si>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</si>
  <si>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</si>
  <si>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</si>
  <si>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</si>
  <si>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</si>
  <si>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</si>
  <si>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</si>
  <si>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</si>
  <si>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</si>
  <si>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</si>
  <si>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</si>
  <si>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</si>
  <si>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</si>
  <si>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</si>
  <si>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</si>
  <si>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</si>
  <si>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</si>
  <si>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</si>
  <si>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</si>
  <si>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</si>
  <si>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</si>
  <si>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</si>
  <si>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</si>
  <si>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</si>
  <si>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</si>
  <si>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</si>
  <si>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</si>
  <si>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</si>
  <si>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</si>
  <si>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</si>
  <si>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</si>
  <si>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</si>
  <si>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</si>
  <si>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</si>
  <si>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</si>
  <si>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</si>
  <si>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</si>
  <si>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</si>
  <si>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</si>
  <si>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</si>
  <si>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</si>
  <si>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</si>
  <si>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</si>
  <si>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</si>
  <si>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</si>
  <si>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</si>
  <si>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</si>
  <si>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</si>
  <si>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</si>
  <si>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</si>
  <si>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</si>
  <si>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</si>
  <si>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</si>
  <si>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</si>
  <si>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</si>
  <si>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</si>
  <si>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</si>
  <si>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</si>
  <si>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</si>
  <si>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</si>
  <si>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</si>
  <si>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</si>
  <si>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</si>
  <si>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</si>
  <si>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</si>
  <si>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</si>
  <si>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</si>
  <si>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</si>
  <si>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</si>
  <si>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</si>
  <si>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</si>
  <si>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</si>
  <si>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</si>
  <si>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</si>
  <si>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</si>
  <si>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</si>
  <si>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</si>
  <si>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</si>
  <si>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</si>
  <si>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</si>
  <si>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</si>
  <si>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</si>
  <si>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</si>
  <si>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</si>
  <si>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</si>
  <si>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</si>
  <si>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</si>
  <si>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</si>
  <si>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</si>
  <si>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</si>
  <si>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</si>
  <si>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</si>
  <si>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</si>
  <si>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</si>
  <si>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</si>
  <si>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</si>
  <si>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</si>
  <si>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</si>
  <si>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</si>
  <si>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</si>
  <si>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</si>
  <si>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</si>
  <si>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</si>
  <si>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</si>
  <si>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</si>
  <si>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</si>
  <si>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</si>
  <si>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</si>
  <si>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</si>
  <si>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</si>
  <si>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</si>
  <si>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</si>
  <si>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</si>
  <si>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</si>
  <si>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</si>
  <si>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</si>
  <si>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</si>
  <si>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</si>
  <si>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</si>
  <si>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</si>
  <si>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</si>
  <si>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</si>
  <si>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</si>
  <si>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</si>
  <si>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</si>
  <si>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</si>
  <si>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</si>
  <si>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</si>
  <si>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</si>
  <si>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</si>
  <si>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</si>
  <si>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</si>
  <si>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</si>
  <si>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</si>
  <si>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</si>
  <si>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</si>
  <si>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</si>
  <si>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</si>
  <si>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</si>
  <si>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</si>
  <si>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</si>
  <si>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</si>
  <si>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</si>
  <si>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</si>
  <si>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</si>
  <si>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</si>
  <si>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</si>
  <si>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</si>
  <si>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</si>
  <si>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</si>
  <si>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</si>
  <si>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</si>
  <si>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</si>
  <si>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</si>
  <si>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</si>
  <si>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</si>
  <si>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</si>
  <si>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</si>
  <si>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</si>
  <si>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</si>
  <si>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</si>
  <si>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</si>
  <si>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</si>
  <si>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</si>
  <si>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</si>
  <si>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</si>
  <si>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</si>
  <si>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</si>
  <si>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</si>
  <si>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</si>
  <si>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</si>
  <si>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</si>
  <si>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</si>
  <si>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</si>
  <si>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</si>
  <si>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</si>
  <si>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</si>
  <si>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</si>
  <si>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</si>
  <si>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</si>
  <si>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</si>
  <si>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</si>
  <si>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</si>
  <si>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</si>
  <si>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</si>
  <si>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</si>
  <si>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</si>
  <si>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</si>
  <si>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</si>
  <si>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</si>
  <si>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</si>
  <si>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</si>
  <si>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</si>
  <si>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</si>
  <si>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</si>
  <si>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</si>
  <si>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</si>
  <si>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</si>
  <si>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</si>
  <si>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</si>
  <si>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</si>
  <si>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</si>
  <si>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</si>
  <si>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</si>
  <si>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</si>
  <si>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</si>
  <si>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</si>
  <si>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</si>
  <si>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</si>
  <si>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</si>
  <si>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</si>
  <si>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</si>
  <si>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</si>
  <si>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</si>
  <si>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</si>
  <si>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</si>
  <si>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</si>
  <si>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</si>
  <si>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</si>
  <si>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</si>
  <si>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</si>
  <si>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</si>
  <si>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</si>
  <si>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</si>
  <si>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</si>
  <si>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</si>
  <si>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</si>
  <si>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</si>
  <si>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</si>
  <si>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</si>
  <si>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</si>
  <si>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</si>
  <si>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</si>
  <si>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</si>
  <si>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</si>
  <si>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</si>
  <si>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</si>
  <si>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</si>
  <si>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</si>
  <si>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</si>
  <si>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</si>
  <si>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</si>
  <si>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</si>
  <si>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</si>
  <si>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</si>
  <si>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</si>
  <si>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</si>
  <si>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</si>
  <si>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</si>
  <si>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</si>
  <si>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</si>
  <si>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</si>
  <si>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</si>
  <si>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</si>
  <si>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</si>
  <si>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</si>
  <si>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</si>
  <si>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</si>
  <si>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</si>
  <si>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</si>
  <si>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</si>
  <si>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</si>
  <si>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</si>
  <si>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</si>
  <si>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</si>
  <si>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</si>
  <si>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</si>
  <si>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</si>
  <si>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</si>
  <si>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</si>
  <si>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</si>
  <si>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</si>
  <si>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</si>
  <si>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</si>
  <si>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</si>
  <si>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</si>
  <si>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</si>
  <si>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</si>
  <si>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</si>
  <si>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</si>
  <si>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</si>
  <si>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</si>
  <si>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</si>
  <si>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</si>
  <si>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</si>
  <si>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</si>
  <si>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</si>
  <si>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</si>
  <si>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</si>
  <si>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</si>
  <si>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</si>
  <si>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</si>
  <si>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</si>
  <si>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</si>
  <si>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</si>
  <si>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</si>
  <si>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</si>
  <si>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</si>
  <si>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</si>
  <si>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</si>
  <si>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</si>
  <si>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</si>
  <si>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</si>
  <si>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</si>
  <si>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</si>
  <si>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</si>
  <si>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</si>
  <si>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</si>
  <si>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</si>
  <si>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</si>
  <si>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</si>
  <si>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</si>
  <si>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</si>
  <si>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</si>
  <si>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</si>
  <si>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</si>
  <si>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</si>
  <si>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</si>
  <si>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</si>
  <si>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</si>
  <si>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</si>
  <si>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</si>
  <si>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</si>
  <si>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</si>
  <si>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</si>
  <si>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</si>
  <si>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</si>
  <si>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</si>
  <si>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</si>
  <si>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</si>
  <si>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</si>
  <si>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</si>
  <si>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</si>
  <si>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</si>
  <si>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</si>
  <si>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</si>
  <si>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</si>
  <si>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</si>
  <si>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</si>
  <si>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</si>
  <si>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</si>
  <si>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</si>
  <si>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</si>
  <si>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</si>
  <si>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</si>
  <si>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</si>
  <si>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</si>
  <si>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</si>
  <si>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</si>
  <si>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</si>
  <si>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</si>
  <si>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</si>
  <si>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</si>
  <si>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</si>
  <si>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</si>
  <si>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</si>
  <si>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</si>
  <si>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</si>
  <si>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</si>
  <si>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</si>
  <si>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</si>
  <si>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</si>
  <si>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</si>
  <si>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</si>
  <si>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</si>
  <si>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</si>
  <si>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</si>
  <si>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</si>
  <si>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</si>
  <si>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</si>
  <si>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</si>
  <si>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</si>
  <si>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</si>
  <si>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</si>
  <si>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</si>
  <si>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</si>
  <si>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</si>
  <si>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</si>
  <si>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</si>
  <si>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</si>
  <si>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</si>
  <si>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</si>
  <si>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</si>
  <si>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</si>
  <si>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</si>
  <si>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</si>
  <si>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</si>
  <si>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</si>
  <si>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</si>
  <si>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</si>
  <si>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</si>
  <si>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</si>
  <si>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</si>
  <si>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</si>
  <si>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</si>
  <si>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</si>
  <si>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</si>
  <si>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</si>
  <si>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</si>
  <si>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</si>
  <si>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</si>
  <si>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</si>
  <si>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</si>
  <si>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</si>
  <si>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</si>
  <si>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</si>
  <si>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</si>
  <si>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</si>
  <si>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</si>
  <si>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</si>
  <si>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</si>
  <si>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</si>
  <si>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</si>
  <si>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</si>
  <si>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</si>
  <si>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</si>
  <si>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</si>
  <si>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</si>
  <si>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</si>
  <si>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</si>
  <si>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</si>
  <si>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</si>
  <si>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</si>
  <si>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</si>
  <si>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</si>
  <si>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</si>
  <si>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</si>
  <si>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</si>
  <si>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</si>
  <si>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</si>
  <si>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</si>
  <si>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</si>
  <si>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</si>
  <si>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</si>
  <si>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</si>
  <si>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</si>
  <si>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</si>
  <si>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</si>
  <si>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</si>
  <si>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</si>
  <si>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</si>
  <si>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</si>
  <si>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</si>
  <si>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</si>
  <si>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</si>
  <si>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</si>
  <si>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</si>
  <si>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</si>
  <si>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</si>
  <si>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</si>
  <si>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</si>
  <si>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</si>
  <si>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</si>
  <si>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</si>
  <si>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</si>
  <si>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</si>
  <si>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</si>
  <si>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</si>
  <si>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</si>
  <si>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</si>
  <si>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</si>
  <si>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</si>
  <si>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</si>
  <si>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</si>
  <si>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</si>
  <si>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</si>
  <si>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</si>
  <si>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</si>
  <si>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</si>
  <si>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</si>
  <si>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</si>
  <si>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</si>
  <si>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</si>
  <si>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</si>
  <si>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</si>
  <si>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</si>
  <si>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</si>
  <si>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</si>
  <si>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</si>
  <si>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</si>
  <si>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</si>
  <si>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</si>
  <si>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</si>
  <si>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</si>
  <si>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</si>
  <si>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</si>
  <si>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</si>
  <si>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</si>
  <si>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</si>
  <si>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</si>
  <si>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</si>
  <si>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</si>
  <si>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</si>
  <si>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</si>
  <si>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</si>
  <si>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</si>
  <si>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</si>
  <si>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</si>
  <si>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</si>
  <si>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</si>
  <si>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</si>
  <si>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</si>
  <si>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</si>
  <si>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</si>
  <si>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</si>
  <si>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</si>
  <si>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</si>
  <si>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</si>
  <si>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</si>
  <si>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</si>
  <si>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</si>
  <si>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</si>
  <si>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</si>
  <si>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</si>
  <si>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</si>
  <si>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</si>
  <si>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</si>
  <si>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</si>
  <si>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</si>
  <si>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</si>
  <si>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</si>
  <si>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</si>
  <si>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</si>
  <si>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</si>
  <si>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</si>
  <si>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</si>
  <si>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</si>
  <si>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</si>
  <si>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</si>
  <si>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</si>
  <si>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</si>
  <si>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</si>
  <si>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</si>
  <si>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</si>
  <si>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</si>
  <si>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</si>
  <si>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</si>
  <si>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</si>
  <si>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</si>
  <si>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</si>
  <si>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</si>
  <si>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</si>
  <si>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</si>
  <si>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</si>
  <si>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</si>
  <si>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</si>
  <si>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</si>
  <si>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</si>
  <si>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</si>
  <si>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</si>
  <si>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</si>
  <si>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</si>
  <si>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</si>
  <si>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</si>
  <si>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</si>
  <si>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</si>
  <si>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</si>
  <si>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</si>
  <si>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</si>
  <si>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</si>
  <si>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</si>
  <si>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</si>
  <si>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</si>
  <si>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</si>
  <si>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</si>
  <si>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</si>
  <si>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</si>
  <si>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</si>
  <si>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</si>
  <si>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</si>
  <si>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</si>
  <si>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</si>
  <si>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</si>
  <si>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</si>
  <si>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</si>
  <si>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</si>
  <si>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</si>
  <si>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</si>
  <si>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</si>
  <si>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</si>
  <si>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</si>
  <si>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</si>
  <si>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</si>
  <si>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</si>
  <si>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</si>
  <si>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</si>
  <si>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</si>
  <si>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</si>
  <si>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</si>
  <si>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</si>
  <si>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</si>
  <si>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</si>
  <si>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</si>
  <si>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</si>
  <si>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</si>
  <si>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</si>
  <si>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</si>
  <si>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</si>
  <si>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</si>
  <si>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</si>
  <si>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</si>
  <si>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</si>
  <si>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</si>
  <si>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</si>
  <si>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</si>
  <si>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</si>
  <si>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</si>
  <si>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</si>
  <si>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</si>
  <si>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</si>
  <si>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</si>
  <si>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</si>
  <si>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</si>
  <si>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</si>
  <si>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</si>
  <si>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</si>
  <si>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</si>
  <si>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</si>
  <si>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</si>
  <si>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</si>
  <si>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</si>
  <si>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</si>
  <si>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</si>
  <si>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</si>
  <si>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</si>
  <si>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</si>
  <si>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</si>
  <si>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</si>
  <si>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</si>
  <si>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</si>
  <si>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</si>
  <si>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</si>
  <si>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</si>
  <si>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</si>
  <si>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</si>
  <si>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</si>
  <si>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</si>
  <si>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</si>
  <si>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</si>
  <si>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</si>
  <si>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</si>
  <si>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</si>
  <si>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</si>
  <si>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</si>
  <si>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</si>
  <si>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</si>
  <si>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</si>
  <si>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</si>
  <si>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</si>
  <si>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</si>
  <si>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</si>
  <si>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</si>
  <si>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</si>
  <si>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</si>
  <si>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</si>
  <si>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</si>
  <si>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</si>
  <si>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</si>
  <si>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</si>
  <si>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</si>
  <si>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</si>
  <si>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</si>
  <si>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</si>
  <si>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</si>
  <si>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</si>
  <si>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</si>
  <si>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</si>
  <si>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</si>
  <si>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</si>
  <si>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</si>
  <si>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</si>
  <si>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</si>
  <si>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</si>
  <si>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</si>
  <si>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</si>
  <si>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</si>
  <si>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</si>
  <si>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</si>
  <si>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</si>
  <si>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</si>
  <si>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</si>
  <si>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</si>
  <si>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</si>
  <si>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</si>
  <si>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</si>
  <si>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</si>
  <si>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</si>
  <si>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</si>
  <si>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</si>
  <si>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</si>
  <si>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</si>
  <si>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</si>
  <si>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</si>
  <si>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</si>
  <si>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</si>
  <si>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</si>
  <si>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</si>
  <si>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</si>
  <si>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</si>
  <si>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</si>
  <si>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</si>
  <si>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</si>
  <si>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</si>
  <si>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</si>
  <si>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</si>
  <si>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</si>
  <si>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</si>
  <si>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</si>
  <si>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</si>
  <si>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</si>
  <si>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</si>
  <si>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</si>
  <si>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</si>
  <si>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</si>
  <si>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</si>
  <si>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</si>
  <si>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</si>
  <si>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</si>
  <si>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</si>
  <si>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</si>
  <si>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</si>
  <si>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</si>
  <si>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</si>
  <si>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</si>
  <si>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</si>
  <si>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</si>
  <si>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</si>
  <si>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</si>
  <si>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</si>
  <si>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</si>
  <si>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</si>
  <si>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</si>
  <si>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</si>
  <si>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</si>
  <si>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</si>
  <si>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</si>
  <si>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</si>
  <si>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</si>
  <si>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</si>
  <si>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</si>
  <si>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</si>
  <si>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</si>
  <si>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</si>
  <si>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</si>
  <si>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</si>
  <si>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</si>
  <si>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</si>
  <si>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</si>
  <si>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</si>
  <si>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</si>
  <si>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</si>
  <si>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</si>
  <si>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</si>
  <si>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</si>
  <si>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</si>
  <si>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</si>
  <si>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</si>
  <si>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</si>
  <si>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</si>
  <si>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</si>
  <si>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</si>
  <si>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</si>
  <si>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</si>
  <si>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</si>
  <si>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</si>
  <si>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</si>
  <si>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</si>
  <si>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</si>
  <si>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</si>
  <si>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</si>
  <si>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</si>
  <si>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</si>
  <si>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</si>
  <si>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</si>
  <si>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</si>
  <si>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</si>
  <si>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</si>
  <si>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</si>
  <si>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</si>
  <si>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</si>
  <si>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</si>
  <si>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</si>
  <si>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</si>
  <si>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</si>
  <si>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</si>
  <si>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</si>
  <si>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</si>
  <si>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</si>
  <si>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</si>
  <si>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</si>
  <si>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</si>
  <si>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</si>
  <si>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</si>
  <si>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</si>
  <si>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</si>
  <si>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</si>
  <si>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</si>
  <si>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</si>
  <si>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</si>
  <si>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</si>
  <si>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</si>
  <si>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</si>
  <si>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</si>
  <si>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</si>
  <si>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</si>
  <si>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</si>
  <si>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</si>
  <si>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</si>
  <si>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</si>
  <si>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</si>
  <si>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</si>
  <si>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</si>
  <si>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</si>
  <si>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</si>
  <si>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</si>
  <si>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</si>
  <si>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</si>
  <si>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</si>
  <si>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</si>
  <si>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</si>
  <si>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</si>
  <si>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</si>
  <si>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</si>
  <si>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</si>
  <si>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</si>
  <si>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</si>
  <si>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</si>
  <si>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</si>
  <si>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</si>
  <si>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</si>
  <si>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</si>
  <si>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</si>
  <si>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</si>
  <si>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</si>
  <si>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</si>
  <si>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</si>
  <si>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</si>
  <si>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</si>
  <si>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</si>
  <si>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</si>
  <si>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</si>
  <si>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</si>
  <si>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</si>
  <si>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</si>
  <si>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</si>
  <si>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</si>
  <si>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</si>
  <si>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</si>
  <si>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</si>
  <si>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</si>
  <si>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</si>
  <si>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</si>
  <si>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</si>
  <si>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</si>
  <si>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</si>
  <si>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</si>
  <si>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</si>
  <si>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</si>
  <si>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</si>
  <si>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</si>
  <si>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</si>
  <si>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</si>
  <si>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</si>
  <si>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</si>
  <si>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</si>
  <si>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</si>
  <si>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</si>
  <si>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</si>
  <si>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</si>
  <si>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</si>
  <si>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</si>
  <si>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</si>
  <si>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</si>
  <si>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</si>
  <si>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</si>
  <si>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</si>
  <si>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</si>
  <si>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</si>
  <si>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</si>
  <si>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</si>
  <si>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</si>
  <si>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</si>
  <si>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</si>
  <si>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</si>
  <si>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</si>
  <si>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</si>
  <si>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</si>
  <si>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</si>
  <si>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</si>
  <si>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</si>
  <si>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</si>
  <si>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</si>
  <si>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</si>
  <si>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</si>
  <si>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</si>
  <si>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</si>
  <si>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</si>
  <si>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</si>
  <si>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</si>
  <si>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</si>
  <si>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</si>
  <si>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</si>
  <si>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</si>
  <si>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</si>
  <si>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</si>
  <si>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</si>
  <si>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</si>
  <si>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</si>
  <si>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</si>
  <si>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</si>
  <si>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</si>
  <si>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</si>
  <si>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</si>
  <si>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</si>
  <si>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</si>
  <si>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</si>
  <si>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</si>
  <si>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</si>
  <si>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</si>
  <si>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</si>
  <si>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</si>
  <si>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</si>
  <si>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</si>
  <si>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</si>
  <si>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</si>
  <si>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</si>
  <si>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</si>
  <si>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</si>
  <si>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</si>
  <si>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</si>
  <si>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</si>
  <si>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</si>
  <si>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</si>
  <si>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</si>
  <si>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</si>
  <si>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</si>
  <si>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</si>
  <si>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</si>
  <si>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</si>
  <si>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</si>
  <si>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</si>
  <si>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</si>
  <si>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</si>
  <si>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</si>
  <si>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</si>
  <si>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</si>
  <si>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</si>
  <si>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</si>
  <si>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</si>
  <si>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</si>
  <si>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</si>
  <si>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</si>
  <si>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</si>
  <si>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</si>
  <si>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</si>
  <si>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</si>
  <si>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</si>
  <si>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</si>
  <si>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</si>
  <si>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</si>
  <si>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</si>
  <si>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</si>
  <si>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</si>
  <si>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</si>
  <si>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</si>
  <si>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</si>
  <si>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</si>
  <si>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</si>
  <si>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</si>
  <si>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</si>
  <si>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</si>
  <si>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</si>
  <si>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</si>
  <si>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</si>
  <si>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</si>
  <si>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</si>
  <si>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</si>
  <si>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</si>
  <si>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</si>
  <si>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</si>
  <si>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</si>
  <si>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</si>
  <si>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</si>
  <si>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</si>
  <si>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</si>
  <si>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</si>
  <si>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</si>
  <si>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</si>
  <si>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</si>
  <si>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</si>
  <si>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</si>
  <si>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</si>
  <si>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</si>
  <si>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</si>
  <si>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</si>
  <si>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</si>
  <si>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</si>
  <si>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</si>
  <si>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</si>
  <si>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</si>
  <si>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</si>
  <si>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</si>
  <si>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</si>
  <si>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</si>
  <si>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</si>
  <si>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</si>
  <si>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</si>
  <si>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</si>
  <si>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</si>
  <si>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</si>
  <si>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</si>
  <si>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</si>
  <si>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</si>
  <si>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</si>
  <si>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</si>
  <si>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</si>
  <si>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</si>
  <si>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</si>
  <si>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</si>
  <si>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</si>
  <si>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</si>
  <si>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</si>
  <si>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</si>
  <si>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</si>
  <si>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</si>
  <si>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</si>
  <si>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</si>
  <si>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</si>
  <si>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</si>
  <si>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</si>
  <si>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</si>
  <si>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</si>
  <si>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</si>
  <si>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</si>
  <si>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</si>
  <si>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</si>
  <si>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</si>
  <si>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</si>
  <si>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</si>
  <si>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</si>
  <si>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</si>
  <si>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</si>
  <si>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</si>
  <si>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</si>
  <si>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</si>
  <si>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</si>
  <si>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</si>
  <si>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</si>
  <si>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</si>
  <si>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</si>
  <si>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</si>
  <si>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</si>
  <si>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</si>
  <si>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</si>
  <si>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</si>
  <si>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</si>
  <si>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</si>
  <si>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</si>
  <si>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</si>
  <si>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</si>
  <si>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</si>
  <si>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</si>
  <si>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</si>
  <si>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</si>
  <si>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</si>
  <si>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</si>
  <si>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</si>
  <si>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</si>
  <si>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</si>
  <si>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</si>
  <si>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</si>
  <si>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</si>
  <si>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</si>
  <si>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</si>
  <si>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</si>
  <si>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</si>
  <si>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</si>
  <si>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</si>
  <si>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</si>
  <si>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</si>
  <si>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</si>
  <si>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</si>
  <si>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</si>
  <si>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</si>
  <si>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</si>
  <si>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</si>
  <si>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</si>
  <si>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</si>
  <si>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</si>
  <si>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</si>
  <si>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</si>
  <si>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</si>
  <si>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</si>
  <si>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</si>
  <si>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</si>
  <si>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</si>
  <si>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</si>
  <si>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</si>
  <si>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</si>
  <si>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</si>
  <si>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</si>
  <si>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</si>
  <si>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</si>
  <si>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</si>
  <si>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</si>
  <si>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</si>
  <si>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</si>
  <si>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</si>
  <si>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</si>
  <si>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</si>
  <si>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</si>
  <si>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</si>
  <si>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</si>
  <si>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</si>
  <si>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</si>
  <si>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</si>
  <si>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</si>
  <si>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</si>
  <si>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</si>
  <si>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</si>
  <si>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</si>
  <si>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</si>
  <si>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</si>
  <si>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</si>
  <si>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</si>
  <si>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</si>
  <si>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</si>
  <si>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</si>
  <si>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</si>
  <si>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</si>
  <si>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</si>
  <si>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</si>
  <si>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</si>
  <si>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</si>
  <si>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</si>
  <si>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</si>
  <si>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</si>
  <si>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</si>
  <si>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</si>
  <si>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</si>
  <si>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</si>
  <si>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</si>
  <si>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</si>
  <si>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</si>
  <si>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</si>
  <si>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</si>
  <si>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</si>
  <si>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</si>
  <si>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</si>
  <si>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</si>
  <si>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</si>
  <si>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</si>
  <si>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</si>
  <si>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</si>
  <si>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</si>
  <si>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</si>
  <si>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</si>
  <si>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</si>
  <si>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</si>
  <si>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</si>
  <si>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</si>
  <si>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</si>
  <si>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</si>
  <si>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</si>
  <si>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</si>
  <si>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</si>
  <si>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</si>
  <si>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</si>
  <si>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</si>
  <si>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</si>
  <si>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</si>
  <si>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</si>
  <si>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</si>
  <si>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</si>
  <si>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</si>
  <si>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</si>
  <si>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</si>
  <si>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</si>
  <si>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</si>
  <si>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</si>
  <si>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</si>
  <si>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</si>
  <si>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</si>
  <si>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</si>
  <si>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</si>
  <si>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</si>
  <si>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</si>
  <si>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</si>
  <si>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</si>
  <si>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</si>
  <si>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</si>
  <si>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</si>
  <si>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</si>
  <si>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</si>
  <si>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</si>
  <si>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</si>
  <si>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</si>
  <si>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</si>
  <si>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</si>
  <si>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</si>
  <si>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</si>
  <si>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</si>
  <si>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</si>
  <si>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</si>
  <si>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</si>
  <si>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</si>
  <si>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</si>
  <si>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</si>
  <si>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</si>
  <si>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</si>
  <si>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</si>
  <si>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</si>
  <si>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</si>
  <si>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</si>
  <si>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</si>
  <si>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</si>
  <si>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</si>
  <si>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</si>
  <si>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</si>
  <si>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</si>
  <si>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</si>
  <si>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</si>
  <si>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</si>
  <si>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</si>
  <si>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</si>
  <si>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</si>
  <si>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</si>
  <si>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</si>
  <si>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</si>
  <si>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</si>
  <si>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</si>
  <si>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</si>
  <si>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</si>
  <si>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</si>
  <si>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</si>
  <si>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</si>
  <si>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</si>
  <si>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</si>
  <si>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</si>
  <si>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</si>
  <si>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</si>
  <si>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</si>
  <si>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</si>
  <si>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</si>
  <si>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</si>
  <si>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</si>
  <si>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</si>
  <si>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</si>
  <si>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</si>
  <si>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</si>
  <si>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</si>
  <si>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</si>
  <si>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</si>
  <si>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</si>
  <si>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</si>
  <si>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</si>
  <si>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</si>
  <si>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</si>
  <si>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</si>
  <si>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</si>
  <si>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</si>
  <si>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</si>
  <si>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</si>
  <si>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</si>
  <si>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</si>
  <si>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</si>
  <si>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</si>
  <si>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</si>
  <si>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</si>
  <si>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</si>
  <si>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</si>
  <si>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</si>
  <si>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</si>
  <si>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</si>
  <si>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</si>
  <si>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</si>
  <si>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</si>
  <si>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</si>
  <si>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</si>
  <si>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</si>
  <si>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</si>
  <si>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</si>
  <si>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</si>
  <si>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</si>
  <si>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</si>
  <si>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</si>
  <si>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</si>
  <si>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</si>
  <si>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</si>
  <si>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</si>
  <si>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</si>
  <si>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</si>
  <si>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</si>
  <si>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</si>
  <si>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</si>
  <si>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</si>
  <si>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</si>
  <si>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</si>
  <si>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</si>
  <si>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</si>
  <si>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</si>
  <si>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</si>
  <si>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</si>
  <si>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</si>
  <si>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</si>
  <si>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</si>
  <si>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</si>
  <si>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</si>
  <si>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</si>
  <si>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</si>
  <si>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</si>
  <si>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</si>
  <si>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</si>
  <si>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</si>
  <si>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</si>
  <si>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</si>
  <si>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</si>
  <si>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</si>
  <si>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</si>
  <si>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</si>
  <si>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</si>
  <si>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</si>
  <si>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</si>
  <si>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</si>
  <si>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</si>
  <si>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</si>
  <si>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</si>
  <si>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</si>
  <si>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</si>
  <si>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</si>
  <si>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</si>
  <si>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</si>
  <si>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</si>
  <si>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</si>
  <si>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</si>
  <si>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</si>
  <si>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</si>
  <si>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</si>
  <si>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</si>
  <si>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</si>
  <si>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</si>
  <si>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</si>
  <si>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</si>
  <si>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</si>
  <si>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</si>
  <si>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</si>
  <si>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</si>
  <si>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</si>
  <si>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</si>
  <si>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</si>
  <si>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</si>
  <si>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</si>
  <si>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</si>
  <si>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</si>
  <si>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</si>
  <si>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</si>
  <si>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</si>
  <si>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</si>
  <si>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</si>
  <si>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</si>
  <si>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</si>
  <si>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</si>
  <si>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</si>
  <si>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</si>
  <si>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</si>
  <si>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</si>
  <si>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</si>
  <si>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</si>
  <si>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</si>
  <si>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</si>
  <si>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</si>
  <si>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</si>
  <si>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</si>
  <si>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</si>
  <si>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</si>
  <si>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</si>
  <si>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</si>
  <si>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</si>
  <si>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</si>
  <si>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</si>
  <si>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</si>
  <si>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</si>
  <si>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</si>
  <si>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</si>
  <si>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</si>
  <si>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</si>
  <si>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</si>
  <si>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</si>
  <si>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</si>
  <si>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</si>
  <si>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</si>
  <si>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</si>
  <si>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</si>
  <si>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</si>
  <si>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</si>
  <si>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</si>
  <si>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</si>
  <si>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</si>
  <si>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</si>
  <si>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</si>
  <si>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</si>
  <si>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</si>
  <si>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</si>
  <si>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</si>
  <si>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</si>
  <si>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</si>
  <si>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</si>
  <si>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</si>
  <si>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</si>
  <si>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</si>
  <si>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</si>
  <si>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</si>
  <si>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</si>
  <si>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</si>
  <si>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</si>
  <si>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</si>
  <si>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</si>
  <si>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</si>
  <si>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</si>
  <si>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</si>
  <si>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</si>
  <si>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</si>
  <si>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</si>
  <si>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</si>
  <si>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</si>
  <si>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</si>
  <si>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</si>
  <si>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</si>
  <si>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</si>
  <si>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</si>
  <si>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</si>
  <si>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</si>
  <si>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</si>
  <si>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</si>
  <si>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</si>
  <si>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</si>
  <si>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</si>
  <si>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</si>
  <si>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</si>
  <si>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</si>
  <si>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</si>
  <si>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</si>
  <si>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</si>
  <si>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</si>
  <si>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</si>
  <si>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</si>
  <si>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</si>
  <si>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</si>
  <si>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</si>
  <si>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</si>
  <si>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</si>
  <si>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</si>
  <si>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</si>
  <si>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</si>
  <si>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</si>
  <si>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</si>
  <si>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</si>
  <si>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</si>
  <si>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</si>
  <si>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</si>
  <si>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</si>
  <si>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</si>
  <si>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</si>
  <si>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</si>
  <si>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</si>
  <si>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</si>
  <si>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</si>
  <si>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</si>
  <si>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</si>
  <si>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</si>
  <si>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</si>
  <si>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</si>
  <si>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</si>
  <si>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</si>
  <si>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</si>
  <si>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</si>
  <si>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</si>
  <si>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</si>
  <si>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</si>
  <si>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</si>
  <si>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</si>
  <si>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</si>
  <si>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</si>
  <si>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</si>
  <si>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</si>
  <si>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</si>
  <si>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</si>
  <si>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</si>
  <si>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</si>
  <si>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</si>
  <si>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</si>
  <si>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</si>
  <si>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</si>
  <si>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</si>
  <si>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</si>
  <si>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</si>
  <si>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</si>
  <si>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</si>
  <si>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</si>
  <si>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</si>
  <si>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</si>
  <si>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</si>
  <si>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</si>
  <si>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</si>
  <si>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</si>
  <si>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</si>
  <si>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</si>
  <si>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</si>
  <si>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</si>
  <si>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</si>
  <si>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</si>
  <si>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</si>
  <si>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</si>
  <si>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</si>
  <si>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</si>
  <si>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</si>
  <si>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</si>
  <si>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</si>
  <si>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</si>
  <si>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</si>
  <si>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</si>
  <si>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</si>
  <si>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</si>
  <si>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</si>
  <si>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</si>
  <si>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</si>
  <si>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</si>
  <si>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</si>
  <si>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</si>
  <si>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</si>
  <si>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</si>
  <si>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</si>
  <si>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</si>
  <si>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</si>
  <si>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</si>
  <si>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</si>
  <si>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</si>
  <si>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</si>
  <si>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</si>
  <si>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</si>
  <si>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</si>
  <si>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</si>
  <si>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</si>
  <si>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</si>
  <si>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</si>
  <si>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</si>
  <si>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</si>
  <si>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</si>
  <si>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</si>
  <si>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</si>
  <si>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</si>
  <si>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</si>
  <si>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</si>
  <si>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</si>
  <si>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</si>
  <si>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</si>
  <si>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</si>
  <si>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</si>
  <si>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</si>
  <si>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</si>
  <si>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</si>
  <si>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</si>
  <si>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</si>
  <si>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</si>
  <si>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</si>
  <si>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</si>
  <si>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</si>
  <si>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</si>
  <si>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</si>
  <si>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</si>
  <si>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</si>
  <si>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</si>
  <si>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</si>
  <si>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</si>
  <si>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</si>
  <si>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</si>
  <si>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</si>
  <si>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</si>
  <si>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</si>
  <si>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</si>
  <si>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</si>
  <si>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</si>
  <si>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</si>
  <si>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</si>
  <si>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</si>
  <si>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</si>
  <si>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</si>
  <si>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</si>
  <si>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</si>
  <si>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</si>
  <si>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</si>
  <si>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</si>
  <si>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</si>
  <si>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</si>
  <si>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</si>
  <si>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</si>
  <si>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</si>
  <si>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</si>
  <si>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</si>
  <si>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</si>
  <si>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</si>
  <si>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</si>
  <si>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</si>
  <si>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</si>
  <si>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</si>
  <si>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</si>
  <si>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</si>
  <si>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</si>
  <si>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</si>
  <si>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</si>
  <si>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</si>
  <si>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</si>
  <si>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</si>
  <si>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</si>
  <si>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</si>
  <si>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</si>
  <si>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</si>
  <si>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</si>
  <si>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</si>
  <si>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</si>
  <si>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</si>
  <si>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</si>
  <si>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</si>
  <si>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</si>
  <si>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</si>
  <si>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</si>
  <si>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</si>
  <si>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</si>
  <si>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</si>
  <si>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</si>
  <si>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</si>
  <si>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</si>
  <si>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</si>
  <si>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</si>
  <si>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</si>
  <si>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</si>
  <si>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</si>
  <si>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</si>
  <si>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</si>
  <si>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</si>
  <si>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</si>
  <si>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</si>
  <si>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</si>
  <si>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</si>
  <si>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</si>
  <si>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</si>
  <si>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</si>
  <si>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</si>
  <si>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</si>
  <si>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</si>
  <si>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</si>
  <si>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</si>
  <si>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</si>
  <si>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</si>
  <si>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</si>
  <si>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</si>
  <si>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</si>
  <si>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</si>
  <si>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</si>
  <si>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</si>
  <si>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</si>
  <si>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</si>
  <si>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</si>
  <si>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</si>
  <si>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</si>
  <si>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</si>
  <si>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</si>
  <si>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</si>
  <si>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</si>
  <si>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</si>
  <si>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</si>
  <si>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</si>
  <si>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</si>
  <si>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</si>
  <si>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</si>
  <si>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</si>
  <si>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</si>
  <si>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</si>
  <si>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</si>
  <si>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</si>
  <si>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</si>
  <si>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</si>
  <si>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</si>
  <si>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</si>
  <si>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</si>
  <si>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</si>
  <si>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</si>
  <si>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</si>
  <si>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</si>
  <si>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</si>
  <si>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</si>
  <si>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</si>
  <si>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</si>
  <si>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</si>
  <si>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</si>
  <si>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</si>
  <si>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</si>
  <si>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</si>
  <si>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</si>
  <si>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</si>
  <si>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</si>
  <si>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</si>
  <si>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</si>
  <si>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</si>
  <si>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</si>
  <si>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</si>
  <si>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</si>
  <si>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</si>
  <si>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</si>
  <si>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</si>
  <si>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</si>
  <si>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</si>
  <si>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</si>
  <si>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</si>
  <si>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</si>
  <si>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</si>
  <si>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</si>
  <si>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</si>
  <si>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</si>
  <si>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</si>
  <si>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</si>
  <si>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</si>
  <si>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</si>
  <si>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</si>
  <si>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</si>
  <si>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</si>
  <si>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</si>
  <si>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</si>
  <si>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</si>
  <si>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</si>
  <si>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</si>
  <si>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</si>
  <si>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</si>
  <si>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</si>
  <si>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</si>
  <si>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</si>
  <si>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</si>
  <si>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</si>
  <si>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</si>
  <si>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</si>
  <si>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</si>
  <si>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</si>
  <si>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</si>
  <si>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</si>
  <si>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</si>
  <si>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</si>
  <si>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</si>
  <si>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</si>
  <si>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</si>
  <si>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</si>
  <si>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</si>
  <si>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</si>
  <si>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</si>
  <si>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</si>
  <si>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</si>
  <si>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</si>
  <si>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</si>
  <si>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</si>
  <si>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</si>
  <si>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</si>
  <si>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</si>
  <si>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</si>
  <si>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</si>
  <si>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</si>
  <si>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</si>
  <si>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</si>
  <si>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</si>
  <si>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</si>
  <si>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</si>
  <si>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</si>
  <si>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</si>
  <si>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</si>
  <si>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</si>
  <si>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</si>
  <si>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</si>
  <si>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</si>
  <si>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</si>
  <si>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</si>
  <si>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</si>
  <si>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</si>
  <si>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</si>
  <si>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</si>
  <si>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</si>
  <si>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</si>
  <si>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</si>
  <si>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</si>
  <si>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</si>
  <si>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</si>
  <si>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</si>
  <si>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</si>
  <si>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</si>
  <si>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</si>
  <si>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</si>
  <si>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</si>
  <si>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</si>
  <si>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</si>
  <si>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</si>
  <si>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</si>
  <si>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</si>
  <si>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</si>
  <si>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</si>
  <si>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</si>
  <si>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</si>
  <si>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</si>
  <si>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</si>
  <si>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</si>
  <si>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</si>
  <si>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</si>
  <si>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</si>
  <si>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</si>
  <si>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</si>
  <si>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</si>
  <si>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</si>
  <si>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</si>
  <si>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</si>
  <si>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</si>
  <si>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</si>
  <si>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</si>
  <si>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</si>
  <si>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</si>
  <si>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</si>
  <si>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</si>
  <si>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</si>
  <si>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</si>
  <si>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</si>
  <si>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</si>
  <si>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</si>
  <si>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</si>
  <si>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</si>
  <si>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</si>
  <si>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</si>
  <si>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</si>
  <si>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</si>
  <si>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</si>
  <si>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</si>
  <si>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</si>
  <si>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</si>
  <si>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</si>
  <si>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</si>
  <si>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</si>
  <si>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</si>
  <si>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</si>
  <si>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</si>
  <si>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</si>
  <si>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</si>
  <si>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</si>
  <si>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</si>
  <si>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</si>
  <si>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</si>
  <si>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</si>
  <si>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</si>
  <si>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</si>
  <si>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</si>
  <si>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</si>
  <si>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</si>
  <si>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</si>
  <si>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</si>
  <si>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</si>
  <si>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</si>
  <si>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</si>
  <si>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</si>
  <si>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</si>
  <si>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</si>
  <si>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</si>
  <si>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</si>
  <si>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</si>
  <si>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</si>
  <si>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</si>
  <si>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</si>
  <si>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</si>
  <si>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</si>
  <si>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</si>
  <si>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</si>
  <si>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</si>
  <si>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</si>
  <si>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</si>
  <si>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</si>
  <si>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</si>
  <si>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</si>
  <si>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</si>
  <si>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</si>
  <si>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</si>
  <si>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</si>
  <si>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</si>
  <si>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</si>
  <si>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</si>
  <si>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</si>
  <si>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</si>
  <si>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</si>
  <si>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</si>
  <si>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</si>
  <si>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</si>
  <si>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</si>
  <si>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</si>
  <si>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</si>
  <si>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</si>
  <si>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</si>
  <si>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</si>
  <si>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</si>
  <si>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</si>
  <si>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</si>
  <si>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</si>
  <si>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</si>
  <si>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</si>
  <si>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</si>
  <si>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</si>
  <si>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</si>
  <si>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</si>
  <si>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</si>
  <si>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</si>
  <si>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</si>
  <si>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</si>
  <si>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</si>
  <si>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</si>
  <si>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</si>
  <si>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</si>
  <si>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</si>
  <si>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</si>
  <si>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</si>
  <si>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</si>
  <si>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</si>
  <si>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</si>
  <si>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</si>
  <si>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</si>
  <si>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</si>
  <si>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</si>
  <si>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</si>
  <si>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</si>
  <si>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</si>
  <si>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</si>
  <si>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</si>
  <si>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</si>
  <si>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</si>
  <si>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</si>
  <si>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</si>
  <si>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</si>
  <si>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</si>
  <si>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</si>
  <si>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</si>
  <si>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</si>
  <si>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</si>
  <si>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</si>
  <si>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</si>
  <si>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</si>
  <si>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</si>
  <si>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</si>
  <si>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</si>
  <si>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</si>
  <si>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</si>
  <si>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</si>
  <si>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</si>
  <si>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</si>
  <si>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</si>
  <si>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</si>
  <si>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</si>
  <si>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</si>
  <si>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</si>
  <si>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</si>
  <si>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</si>
  <si>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</si>
  <si>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</si>
  <si>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</si>
  <si>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</si>
  <si>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</si>
  <si>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</si>
  <si>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</si>
  <si>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</si>
  <si>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</si>
  <si>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</si>
  <si>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</si>
  <si>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</si>
  <si>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</si>
  <si>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</si>
  <si>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</si>
  <si>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</si>
  <si>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</si>
  <si>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</si>
  <si>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</si>
  <si>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</si>
  <si>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</si>
  <si>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</si>
  <si>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</si>
  <si>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</si>
  <si>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</si>
  <si>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</si>
  <si>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</si>
  <si>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</si>
  <si>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</si>
  <si>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</si>
  <si>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</si>
  <si>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</si>
  <si>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</si>
  <si>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</si>
  <si>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</si>
  <si>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</si>
  <si>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</si>
  <si>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</si>
  <si>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</si>
  <si>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</si>
  <si>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</si>
  <si>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</si>
  <si>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</si>
  <si>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</si>
  <si>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</si>
  <si>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</si>
  <si>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</si>
  <si>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</si>
  <si>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</si>
  <si>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</si>
  <si>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</si>
  <si>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</si>
  <si>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</si>
  <si>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</si>
  <si>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</si>
  <si>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</si>
  <si>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</si>
  <si>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</si>
  <si>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</si>
  <si>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</si>
  <si>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</si>
  <si>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</si>
  <si>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</si>
  <si>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</si>
  <si>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</si>
  <si>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</si>
  <si>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</si>
  <si>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</si>
  <si>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</si>
  <si>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</si>
  <si>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</si>
  <si>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</si>
  <si>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</si>
  <si>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</si>
  <si>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</si>
  <si>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</si>
  <si>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</si>
  <si>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</si>
  <si>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</si>
  <si>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</si>
  <si>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</si>
  <si>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</si>
  <si>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</si>
  <si>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</si>
  <si>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</si>
  <si>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</si>
  <si>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</si>
  <si>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</si>
  <si>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</si>
  <si>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</si>
  <si>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</si>
  <si>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</si>
  <si>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</si>
  <si>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</si>
  <si>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</si>
  <si>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</si>
  <si>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</si>
  <si>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</si>
  <si>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</si>
  <si>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</si>
  <si>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</si>
  <si>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</si>
  <si>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</si>
  <si>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</si>
  <si>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</si>
  <si>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</si>
  <si>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</si>
  <si>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</si>
  <si>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</si>
  <si>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</si>
  <si>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</si>
  <si>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</si>
  <si>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</si>
  <si>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</si>
  <si>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</si>
  <si>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</si>
  <si>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</si>
  <si>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</si>
  <si>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</si>
  <si>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</si>
  <si>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</si>
  <si>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</si>
  <si>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</si>
  <si>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</si>
  <si>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</si>
  <si>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</si>
  <si>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</si>
  <si>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</si>
  <si>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</si>
  <si>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</si>
  <si>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</si>
  <si>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</si>
  <si>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</si>
  <si>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</si>
  <si>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</si>
  <si>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</si>
  <si>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</si>
  <si>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</si>
  <si>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</si>
  <si>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</si>
  <si>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</si>
  <si>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</si>
  <si>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</si>
  <si>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</si>
  <si>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</si>
  <si>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</si>
  <si>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</si>
  <si>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</si>
  <si>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</si>
  <si>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</si>
  <si>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</si>
  <si>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</si>
  <si>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</si>
  <si>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</si>
  <si>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</si>
  <si>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</si>
  <si>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</si>
  <si>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</si>
  <si>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</si>
  <si>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</si>
  <si>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</si>
  <si>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</si>
  <si>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</si>
  <si>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</si>
  <si>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</si>
  <si>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</si>
  <si>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</si>
  <si>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</si>
  <si>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</si>
  <si>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</si>
  <si>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</si>
  <si>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</si>
  <si>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</si>
  <si>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</si>
  <si>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</si>
  <si>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</si>
  <si>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</si>
  <si>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</si>
  <si>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</si>
  <si>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</si>
  <si>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</si>
  <si>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</si>
  <si>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</si>
  <si>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</si>
  <si>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</si>
  <si>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</si>
  <si>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</si>
  <si>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</si>
  <si>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</si>
  <si>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</si>
  <si>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</si>
  <si>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</si>
  <si>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</si>
  <si>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</si>
  <si>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</si>
  <si>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</si>
  <si>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</si>
  <si>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</si>
  <si>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</si>
  <si>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</si>
  <si>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</si>
  <si>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</si>
  <si>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</si>
  <si>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</si>
  <si>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</si>
  <si>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</si>
  <si>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</si>
  <si>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</si>
  <si>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</si>
  <si>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</si>
  <si>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</si>
  <si>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</si>
  <si>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</si>
  <si>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</si>
  <si>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</si>
  <si>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</si>
  <si>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</si>
  <si>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</si>
  <si>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</si>
  <si>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</si>
  <si>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</si>
  <si>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</si>
  <si>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</si>
  <si>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</si>
  <si>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</si>
  <si>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</si>
  <si>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</si>
  <si>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</si>
  <si>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</si>
  <si>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</si>
  <si>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</si>
  <si>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</si>
  <si>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</si>
  <si>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</si>
  <si>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</si>
  <si>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</si>
  <si>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</si>
  <si>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</si>
  <si>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</si>
  <si>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</si>
  <si>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</si>
  <si>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</si>
  <si>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</si>
  <si>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</si>
  <si>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</si>
  <si>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</si>
  <si>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</si>
  <si>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</si>
  <si>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</si>
  <si>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</si>
  <si>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</si>
  <si>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</si>
  <si>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</si>
  <si>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</si>
  <si>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</si>
  <si>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</si>
  <si>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</si>
  <si>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</si>
  <si>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</si>
  <si>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</si>
  <si>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</si>
  <si>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</si>
  <si>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</si>
  <si>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</si>
  <si>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</si>
  <si>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</si>
  <si>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</si>
  <si>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</si>
  <si>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</si>
  <si>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</si>
  <si>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</si>
  <si>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</si>
  <si>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</si>
  <si>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</si>
  <si>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</si>
  <si>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</si>
  <si>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</si>
  <si>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</si>
  <si>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</si>
  <si>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</si>
  <si>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</si>
  <si>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</si>
  <si>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</si>
  <si>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</si>
  <si>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</si>
  <si>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</si>
  <si>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</si>
  <si>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</si>
  <si>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</si>
  <si>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</si>
  <si>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</si>
  <si>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</si>
  <si>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</si>
  <si>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</si>
  <si>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</si>
  <si>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</si>
  <si>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</si>
  <si>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</si>
  <si>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</si>
  <si>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</si>
  <si>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</si>
  <si>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</si>
  <si>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</si>
  <si>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</si>
  <si>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</si>
  <si>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</si>
  <si>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</si>
  <si>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</si>
  <si>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</si>
  <si>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</si>
  <si>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</si>
  <si>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</si>
  <si>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</si>
  <si>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</si>
  <si>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</si>
  <si>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</si>
  <si>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</si>
  <si>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</si>
  <si>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</si>
  <si>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</si>
  <si>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</si>
  <si>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</si>
  <si>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</si>
  <si>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</si>
  <si>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</si>
  <si>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</si>
  <si>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</si>
  <si>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</si>
  <si>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</si>
  <si>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</si>
  <si>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</si>
  <si>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</si>
  <si>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</si>
  <si>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</si>
  <si>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</si>
  <si>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</si>
  <si>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</si>
  <si>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</si>
  <si>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</si>
  <si>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</si>
  <si>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</si>
  <si>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</si>
  <si>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</si>
  <si>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</si>
  <si>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</si>
  <si>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</si>
  <si>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</si>
  <si>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</si>
  <si>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</si>
  <si>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</si>
  <si>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</si>
  <si>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</si>
  <si>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</si>
  <si>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</si>
  <si>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</si>
  <si>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</si>
  <si>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</si>
  <si>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</si>
  <si>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</si>
  <si>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</si>
  <si>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</si>
  <si>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</si>
  <si>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</si>
  <si>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</si>
  <si>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</si>
  <si>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</si>
  <si>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</si>
  <si>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</si>
  <si>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</si>
  <si>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</si>
  <si>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</si>
  <si>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</si>
  <si>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</si>
  <si>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</si>
  <si>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</si>
  <si>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</si>
  <si>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</si>
  <si>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</si>
  <si>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</si>
  <si>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</si>
  <si>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</si>
  <si>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</si>
  <si>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</si>
  <si>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</si>
  <si>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</si>
  <si>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</si>
  <si>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</si>
  <si>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</si>
  <si>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</si>
  <si>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</si>
  <si>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</si>
  <si>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</si>
  <si>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</si>
  <si>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</si>
  <si>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</si>
  <si>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</si>
  <si>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</si>
  <si>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</si>
  <si>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</si>
  <si>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</si>
  <si>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</si>
  <si>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</si>
  <si>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</si>
  <si>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</si>
  <si>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</si>
  <si>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</si>
  <si>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</si>
  <si>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</si>
  <si>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</si>
  <si>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</si>
  <si>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</si>
  <si>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</si>
  <si>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</si>
  <si>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</si>
  <si>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</si>
  <si>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</si>
  <si>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</si>
  <si>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</si>
  <si>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</si>
  <si>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</si>
  <si>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</si>
  <si>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</si>
  <si>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</si>
  <si>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</si>
  <si>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</si>
  <si>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</si>
  <si>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</si>
  <si>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</si>
  <si>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</si>
  <si>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</si>
  <si>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</si>
  <si>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</si>
  <si>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</si>
  <si>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</si>
  <si>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</si>
  <si>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</si>
  <si>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</si>
  <si>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</si>
  <si>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</si>
  <si>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</si>
  <si>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</si>
  <si>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</si>
  <si>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</si>
  <si>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</si>
  <si>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</si>
  <si>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</si>
  <si>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</si>
  <si>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</si>
  <si>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</si>
  <si>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</si>
  <si>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</si>
  <si>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</si>
  <si>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</si>
  <si>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</si>
  <si>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</si>
  <si>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</si>
  <si>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</si>
  <si>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</si>
  <si>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</si>
  <si>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</si>
  <si>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</si>
  <si>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</si>
  <si>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</si>
  <si>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</si>
  <si>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</si>
  <si>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</si>
  <si>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</si>
  <si>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</si>
  <si>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</si>
  <si>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</si>
  <si>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</si>
  <si>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</si>
  <si>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</si>
  <si>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</si>
  <si>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</si>
  <si>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</si>
  <si>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</si>
  <si>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</si>
  <si>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</si>
  <si>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</si>
  <si>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</si>
  <si>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</si>
  <si>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</si>
  <si>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</si>
  <si>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</si>
  <si>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</si>
  <si>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</si>
  <si>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</si>
  <si>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</si>
  <si>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</si>
  <si>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</si>
  <si>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</si>
  <si>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</si>
  <si>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</si>
  <si>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</si>
  <si>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</si>
  <si>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</si>
  <si>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</si>
  <si>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</si>
  <si>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</si>
  <si>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</si>
  <si>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</si>
  <si>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</si>
  <si>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</si>
  <si>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</si>
  <si>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</si>
  <si>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</si>
  <si>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</si>
  <si>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</si>
  <si>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</si>
  <si>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</si>
  <si>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</si>
  <si>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</si>
  <si>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</si>
  <si>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</si>
  <si>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</si>
  <si>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</si>
  <si>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</si>
  <si>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</si>
  <si>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</si>
  <si>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</si>
  <si>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</si>
  <si>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</si>
  <si>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</si>
  <si>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</si>
  <si>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</si>
  <si>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</si>
  <si>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</si>
  <si>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</si>
  <si>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</si>
  <si>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</si>
  <si>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</si>
  <si>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</si>
  <si>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</si>
  <si>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</si>
  <si>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</si>
  <si>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</si>
  <si>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</si>
  <si>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</si>
  <si>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</si>
  <si>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</si>
  <si>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</si>
  <si>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</si>
  <si>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</si>
  <si>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</si>
  <si>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</si>
  <si>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</si>
  <si>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</si>
  <si>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</si>
  <si>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</si>
  <si>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</si>
  <si>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</si>
  <si>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</si>
  <si>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</si>
  <si>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</si>
  <si>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</si>
  <si>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</si>
  <si>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</si>
  <si>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</si>
  <si>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</si>
  <si>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</si>
  <si>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</si>
  <si>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</si>
  <si>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</si>
  <si>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</si>
  <si>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</si>
  <si>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</si>
  <si>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</si>
  <si>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</si>
  <si>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</si>
  <si>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</si>
  <si>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</si>
  <si>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</si>
  <si>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</si>
  <si>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</si>
  <si>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</si>
  <si>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</si>
  <si>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</si>
  <si>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</si>
  <si>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</si>
  <si>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</si>
  <si>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</si>
  <si>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</si>
  <si>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</si>
  <si>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</si>
  <si>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</si>
  <si>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</si>
  <si>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</si>
  <si>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</si>
  <si>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</si>
  <si>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</si>
  <si>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</si>
  <si>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</si>
  <si>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</si>
  <si>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</si>
  <si>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</si>
  <si>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</si>
  <si>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</si>
  <si>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</si>
  <si>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</si>
  <si>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</si>
  <si>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</si>
  <si>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</si>
  <si>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</si>
  <si>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</si>
  <si>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</si>
  <si>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</si>
  <si>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</si>
  <si>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</si>
  <si>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</si>
  <si>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</si>
  <si>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</si>
  <si>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</si>
  <si>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</si>
  <si>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</si>
  <si>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</si>
  <si>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</si>
  <si>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</si>
  <si>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</si>
  <si>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</si>
  <si>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</si>
  <si>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</si>
  <si>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</si>
  <si>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</si>
  <si>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</si>
  <si>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</si>
  <si>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</si>
  <si>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</si>
  <si>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</si>
  <si>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</si>
  <si>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</si>
  <si>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</si>
  <si>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</si>
  <si>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</si>
  <si>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</si>
  <si>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</si>
  <si>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</si>
  <si>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</si>
  <si>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</si>
  <si>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</si>
  <si>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</si>
  <si>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</si>
  <si>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</si>
  <si>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</si>
  <si>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</si>
  <si>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</si>
  <si>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</si>
  <si>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</si>
  <si>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</si>
  <si>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</si>
  <si>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</si>
  <si>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</si>
  <si>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</si>
  <si>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</si>
  <si>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</si>
  <si>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</si>
  <si>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</si>
  <si>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</si>
  <si>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</si>
  <si>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</si>
  <si>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</si>
  <si>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</si>
  <si>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</si>
  <si>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</si>
  <si>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</si>
  <si>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</si>
  <si>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</si>
  <si>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</si>
  <si>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</si>
  <si>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</si>
  <si>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</si>
  <si>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</si>
  <si>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</si>
  <si>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</si>
  <si>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</si>
  <si>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</si>
  <si>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</si>
  <si>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</si>
  <si>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</si>
  <si>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</si>
  <si>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</si>
  <si>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</si>
  <si>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</si>
  <si>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</si>
  <si>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</si>
  <si>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</si>
  <si>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</si>
  <si>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</si>
  <si>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</si>
  <si>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</si>
  <si>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</si>
  <si>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</si>
  <si>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</si>
  <si>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</si>
  <si>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</si>
  <si>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</si>
  <si>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</si>
  <si>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</si>
  <si>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</si>
  <si>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</si>
  <si>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</si>
  <si>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</si>
  <si>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</si>
  <si>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</si>
  <si>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</si>
  <si>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</si>
  <si>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</si>
  <si>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</si>
  <si>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</si>
  <si>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</si>
  <si>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</si>
  <si>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</si>
  <si>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</si>
  <si>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</si>
  <si>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</si>
  <si>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</si>
  <si>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</si>
  <si>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</si>
  <si>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</si>
  <si>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</si>
  <si>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</si>
  <si>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</si>
  <si>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</si>
  <si>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</si>
  <si>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</si>
  <si>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</si>
  <si>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</si>
  <si>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</si>
  <si>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</si>
  <si>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</si>
  <si>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</si>
  <si>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</si>
  <si>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</si>
  <si>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</si>
  <si>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</si>
  <si>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</si>
  <si>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</si>
  <si>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</si>
  <si>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</si>
  <si>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</si>
  <si>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</si>
  <si>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</si>
  <si>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</si>
  <si>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</si>
  <si>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</si>
  <si>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</si>
  <si>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</si>
  <si>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</si>
  <si>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</si>
  <si>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</si>
  <si>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</si>
  <si>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</si>
  <si>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</si>
  <si>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</si>
  <si>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</si>
  <si>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</si>
  <si>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</si>
  <si>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</si>
  <si>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</si>
  <si>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</si>
  <si>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</si>
  <si>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</si>
  <si>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</si>
  <si>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</si>
  <si>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</si>
  <si>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</si>
  <si>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</si>
  <si>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</si>
  <si>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</si>
  <si>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</si>
  <si>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</si>
  <si>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</si>
  <si>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</si>
  <si>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</si>
  <si>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</si>
  <si>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</si>
  <si>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</si>
  <si>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</si>
  <si>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</si>
  <si>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</si>
  <si>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</si>
  <si>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</si>
  <si>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</si>
  <si>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</si>
  <si>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</si>
  <si>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</si>
  <si>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</si>
  <si>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</si>
  <si>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</si>
  <si>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</si>
  <si>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</si>
  <si>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</si>
  <si>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</si>
  <si>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</si>
  <si>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</si>
  <si>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</si>
  <si>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</si>
  <si>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</si>
  <si>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</si>
  <si>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</si>
  <si>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</si>
  <si>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</si>
  <si>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</si>
  <si>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</si>
  <si>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</si>
  <si>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</si>
  <si>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</si>
  <si>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</si>
  <si>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</si>
  <si>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</si>
  <si>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</si>
  <si>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</si>
  <si>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</si>
  <si>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</si>
  <si>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</si>
  <si>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</si>
  <si>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</si>
  <si>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</si>
  <si>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</si>
  <si>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</si>
  <si>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</si>
  <si>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</si>
  <si>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</si>
  <si>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</si>
  <si>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</si>
  <si>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</si>
  <si>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</si>
  <si>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</si>
  <si>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</si>
  <si>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</si>
  <si>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</si>
  <si>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</si>
  <si>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</si>
  <si>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</si>
  <si>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</si>
  <si>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</si>
  <si>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</si>
  <si>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</si>
  <si>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</si>
  <si>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</si>
  <si>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</si>
  <si>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</si>
  <si>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</si>
  <si>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</si>
  <si>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</si>
  <si>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</si>
  <si>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</si>
  <si>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</si>
  <si>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</si>
  <si>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</si>
  <si>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</si>
  <si>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</si>
  <si>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</si>
  <si>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</si>
  <si>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</si>
  <si>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</si>
  <si>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</si>
  <si>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</si>
  <si>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</si>
  <si>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</si>
  <si>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</si>
  <si>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</si>
  <si>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</si>
  <si>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</si>
  <si>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</si>
  <si>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</si>
  <si>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</si>
  <si>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</si>
  <si>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</si>
  <si>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</si>
  <si>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</si>
  <si>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</si>
  <si>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</si>
  <si>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</si>
  <si>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</si>
  <si>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</si>
  <si>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</si>
  <si>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</si>
  <si>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</si>
  <si>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</si>
  <si>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</si>
  <si>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</si>
  <si>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</si>
  <si>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</si>
  <si>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</si>
  <si>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</si>
  <si>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</si>
  <si>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</si>
  <si>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</si>
  <si>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</si>
  <si>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</si>
  <si>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</si>
  <si>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</si>
  <si>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</si>
  <si>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</si>
  <si>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</si>
  <si>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</si>
  <si>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</si>
  <si>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</si>
  <si>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</si>
  <si>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</si>
  <si>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</si>
  <si>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</si>
  <si>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</si>
  <si>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</si>
  <si>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</si>
  <si>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</si>
  <si>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</si>
  <si>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</si>
  <si>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</si>
  <si>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</si>
  <si>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</si>
  <si>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</si>
  <si>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</si>
  <si>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</si>
  <si>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</si>
  <si>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</si>
  <si>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</si>
  <si>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</si>
  <si>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</si>
  <si>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</si>
  <si>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</si>
  <si>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</si>
  <si>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</si>
  <si>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</si>
  <si>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</si>
  <si>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</si>
  <si>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</si>
  <si>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</si>
  <si>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</si>
  <si>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</si>
  <si>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</si>
  <si>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</si>
  <si>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</si>
  <si>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</si>
  <si>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</si>
  <si>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</si>
  <si>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</si>
  <si>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</si>
  <si>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</si>
  <si>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</si>
  <si>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</si>
  <si>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</si>
  <si>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</si>
  <si>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</si>
  <si>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</si>
  <si>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</si>
  <si>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</si>
  <si>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</si>
  <si>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</si>
  <si>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</si>
  <si>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</si>
  <si>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</si>
  <si>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</si>
  <si>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</si>
  <si>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</si>
  <si>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</si>
  <si>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</si>
  <si>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</si>
  <si>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</si>
  <si>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</si>
  <si>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</si>
  <si>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</si>
  <si>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</si>
  <si>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</si>
  <si>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</si>
  <si>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</si>
  <si>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</si>
  <si>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</si>
  <si>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</si>
  <si>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</si>
  <si>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</si>
  <si>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</si>
  <si>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</si>
  <si>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</si>
  <si>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</si>
  <si>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</si>
  <si>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</si>
  <si>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</si>
  <si>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</si>
  <si>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</si>
  <si>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</si>
  <si>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</si>
  <si>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</si>
  <si>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</si>
  <si>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</si>
  <si>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</si>
  <si>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</si>
  <si>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</si>
  <si>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</si>
  <si>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</si>
  <si>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</si>
  <si>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</si>
  <si>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</si>
  <si>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</si>
  <si>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</si>
  <si>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</si>
  <si>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</si>
  <si>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</si>
  <si>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</si>
  <si>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</si>
  <si>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</si>
  <si>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</si>
  <si>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</si>
  <si>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</si>
  <si>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</si>
  <si>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</si>
  <si>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</si>
  <si>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</si>
  <si>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</si>
  <si>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</si>
  <si>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</si>
  <si>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</si>
  <si>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</si>
  <si>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</si>
  <si>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</si>
  <si>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</si>
  <si>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</si>
  <si>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</si>
  <si>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</si>
  <si>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</si>
  <si>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</si>
  <si>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</si>
  <si>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</si>
  <si>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</si>
  <si>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</si>
  <si>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</si>
  <si>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</si>
  <si>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</si>
  <si>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</si>
  <si>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</si>
  <si>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</si>
  <si>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</si>
  <si>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</si>
  <si>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</si>
  <si>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</si>
  <si>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</si>
  <si>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</si>
  <si>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</si>
  <si>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</si>
  <si>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</si>
  <si>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</si>
  <si>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</si>
  <si>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</si>
  <si>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</si>
  <si>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</si>
  <si>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</si>
  <si>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</si>
  <si>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</si>
  <si>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</si>
  <si>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</si>
  <si>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</si>
  <si>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</si>
  <si>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</si>
  <si>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</si>
  <si>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</si>
  <si>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</si>
  <si>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</si>
  <si>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</si>
  <si>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</si>
  <si>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</si>
  <si>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</si>
  <si>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</si>
  <si>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</si>
  <si>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</si>
  <si>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</si>
  <si>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</si>
  <si>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</si>
  <si>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</si>
  <si>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</si>
  <si>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</si>
  <si>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</si>
  <si>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</si>
  <si>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</si>
  <si>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</si>
  <si>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</si>
  <si>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</si>
  <si>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</si>
  <si>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</si>
  <si>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</si>
  <si>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</si>
  <si>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</si>
  <si>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</si>
  <si>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</si>
  <si>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</si>
  <si>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</si>
  <si>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</si>
  <si>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</si>
  <si>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</si>
  <si>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</si>
  <si>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</si>
  <si>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</si>
  <si>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</si>
  <si>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</si>
  <si>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</si>
  <si>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</si>
  <si>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</si>
  <si>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</si>
  <si>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</si>
  <si>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</si>
  <si>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</si>
  <si>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</si>
  <si>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</si>
  <si>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</si>
  <si>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</si>
  <si>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</si>
  <si>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</si>
  <si>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</si>
  <si>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</si>
  <si>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</si>
  <si>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</si>
  <si>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</si>
  <si>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</si>
  <si>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</si>
  <si>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</si>
  <si>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</si>
  <si>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</si>
  <si>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</si>
  <si>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</si>
  <si>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</si>
  <si>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</si>
  <si>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</si>
  <si>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</si>
  <si>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</si>
  <si>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</si>
  <si>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</si>
  <si>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</si>
  <si>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</si>
  <si>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</si>
  <si>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</si>
  <si>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</si>
  <si>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</si>
  <si>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</si>
  <si>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</si>
  <si>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</si>
  <si>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</si>
  <si>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</si>
  <si>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</si>
  <si>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</si>
  <si>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</si>
  <si>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</si>
  <si>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</si>
  <si>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</si>
  <si>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</si>
  <si>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</si>
  <si>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</si>
  <si>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</si>
  <si>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</si>
  <si>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</si>
  <si>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</si>
  <si>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</si>
  <si>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</si>
  <si>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</si>
  <si>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</si>
  <si>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</si>
  <si>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</si>
  <si>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</si>
  <si>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</si>
  <si>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</si>
  <si>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</si>
  <si>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</si>
  <si>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</si>
  <si>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</si>
  <si>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</si>
  <si>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</si>
  <si>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</si>
  <si>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</si>
  <si>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</si>
  <si>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</si>
  <si>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</si>
  <si>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</si>
  <si>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</si>
  <si>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</si>
  <si>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</si>
  <si>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</si>
  <si>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</si>
  <si>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</si>
  <si>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</si>
  <si>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</si>
  <si>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</si>
  <si>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</si>
  <si>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</si>
  <si>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</si>
  <si>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</si>
  <si>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</si>
  <si>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</si>
  <si>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</si>
  <si>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</si>
  <si>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</si>
  <si>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</si>
  <si>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</si>
  <si>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</si>
  <si>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</si>
  <si>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</si>
  <si>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</si>
  <si>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</si>
  <si>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</si>
  <si>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</si>
  <si>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</si>
  <si>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</si>
  <si>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</si>
  <si>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</si>
  <si>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</si>
  <si>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</si>
  <si>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</si>
  <si>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</si>
  <si>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</si>
  <si>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</si>
  <si>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</si>
  <si>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</si>
  <si>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</si>
  <si>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</si>
  <si>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</si>
  <si>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</si>
  <si>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</si>
  <si>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</si>
  <si>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</si>
  <si>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</si>
  <si>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</si>
  <si>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</si>
  <si>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</si>
  <si>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</si>
  <si>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</si>
  <si>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</si>
  <si>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</si>
  <si>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</si>
  <si>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</si>
  <si>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</si>
  <si>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</si>
  <si>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</si>
  <si>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</si>
  <si>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</si>
  <si>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</si>
  <si>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</si>
  <si>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</si>
  <si>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</si>
  <si>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</si>
  <si>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</si>
  <si>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</si>
  <si>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</si>
  <si>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</si>
  <si>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</si>
  <si>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</si>
  <si>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</si>
  <si>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</si>
  <si>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</si>
  <si>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</si>
  <si>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</si>
  <si>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</si>
  <si>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</si>
  <si>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</si>
  <si>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</si>
  <si>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</si>
  <si>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</si>
  <si>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</si>
  <si>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</si>
  <si>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</si>
  <si>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</si>
  <si>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</si>
  <si>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</si>
  <si>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</si>
  <si>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</si>
  <si>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</si>
  <si>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</si>
  <si>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</si>
  <si>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</si>
  <si>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</si>
  <si>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</si>
  <si>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</si>
  <si>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</si>
  <si>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</si>
  <si>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</si>
  <si>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</si>
  <si>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</si>
  <si>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</si>
  <si>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</si>
  <si>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</si>
  <si>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</si>
  <si>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</si>
  <si>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</si>
  <si>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</si>
  <si>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</si>
  <si>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</si>
  <si>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</si>
  <si>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</si>
  <si>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</si>
  <si>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</si>
  <si>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</si>
  <si>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</si>
  <si>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</si>
  <si>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</si>
  <si>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</si>
  <si>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</si>
  <si>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</si>
  <si>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</si>
  <si>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</si>
  <si>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</si>
  <si>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</si>
  <si>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</si>
  <si>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</si>
  <si>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</si>
  <si>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</si>
  <si>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</si>
  <si>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</si>
  <si>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</si>
  <si>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</si>
  <si>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</si>
  <si>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</si>
  <si>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</si>
  <si>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</si>
  <si>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</si>
  <si>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</si>
  <si>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</si>
  <si>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</si>
  <si>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</si>
  <si>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</si>
  <si>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</si>
  <si>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</si>
  <si>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</si>
  <si>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</si>
  <si>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</si>
  <si>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</si>
  <si>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</si>
  <si>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</si>
  <si>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</si>
  <si>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</si>
  <si>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</si>
  <si>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</si>
  <si>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</si>
  <si>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</si>
  <si>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</si>
  <si>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</si>
  <si>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</si>
  <si>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</si>
  <si>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</si>
  <si>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</si>
  <si>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</si>
  <si>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</si>
  <si>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</si>
  <si>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</si>
  <si>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</si>
  <si>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</si>
  <si>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</si>
  <si>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</si>
  <si>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</si>
  <si>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</si>
  <si>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</si>
  <si>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</si>
  <si>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</si>
  <si>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</si>
  <si>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</si>
  <si>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</si>
  <si>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</si>
  <si>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</si>
  <si>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</si>
  <si>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</si>
  <si>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</si>
  <si>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</si>
  <si>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</si>
  <si>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</si>
  <si>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</si>
  <si>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</si>
  <si>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</si>
  <si>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</si>
  <si>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</si>
  <si>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</si>
  <si>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</si>
  <si>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</si>
  <si>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</si>
  <si>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</si>
  <si>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</si>
  <si>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</si>
  <si>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</si>
  <si>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</si>
  <si>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</si>
  <si>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</si>
  <si>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</si>
  <si>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</si>
  <si>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</si>
  <si>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</si>
  <si>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</si>
  <si>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</si>
  <si>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</si>
  <si>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</si>
  <si>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</si>
  <si>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</si>
  <si>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</si>
  <si>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</si>
  <si>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</si>
  <si>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</si>
  <si>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</si>
  <si>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</si>
  <si>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</si>
  <si>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</si>
  <si>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</si>
  <si>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</si>
  <si>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</si>
  <si>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</si>
  <si>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</si>
  <si>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</si>
  <si>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</si>
  <si>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</si>
  <si>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</si>
  <si>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</si>
  <si>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</si>
  <si>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</si>
  <si>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</si>
  <si>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</si>
  <si>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</si>
  <si>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</si>
  <si>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</si>
  <si>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</si>
  <si>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</si>
  <si>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</si>
  <si>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</si>
  <si>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</si>
  <si>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</si>
  <si>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</si>
  <si>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</si>
  <si>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</si>
  <si>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</si>
  <si>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</si>
  <si>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</si>
  <si>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</si>
  <si>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</si>
  <si>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</si>
  <si>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</si>
  <si>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</si>
  <si>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</si>
  <si>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</si>
  <si>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</si>
  <si>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</si>
  <si>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</si>
  <si>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</si>
  <si>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</si>
  <si>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</si>
  <si>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</si>
  <si>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</si>
  <si>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</si>
  <si>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</si>
  <si>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</si>
  <si>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</si>
  <si>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</si>
  <si>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</si>
  <si>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</si>
  <si>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</si>
  <si>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</si>
  <si>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</si>
  <si>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</si>
  <si>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</si>
  <si>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</si>
  <si>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</si>
  <si>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</si>
  <si>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</si>
  <si>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</si>
  <si>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</si>
  <si>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</si>
  <si>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</si>
  <si>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</si>
  <si>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</si>
  <si>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</si>
  <si>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</si>
  <si>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</si>
  <si>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</si>
  <si>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</si>
  <si>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</si>
  <si>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</si>
  <si>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</si>
  <si>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</si>
  <si>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</si>
  <si>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</si>
  <si>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</si>
  <si>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</si>
  <si>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</si>
  <si>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</si>
  <si>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</si>
  <si>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</si>
  <si>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</si>
  <si>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</si>
  <si>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</si>
  <si>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</si>
  <si>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</si>
  <si>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</si>
  <si>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</si>
  <si>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</si>
  <si>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</si>
  <si>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</si>
  <si>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</si>
  <si>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</si>
  <si>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</si>
  <si>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</si>
  <si>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</si>
  <si>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</si>
  <si>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</si>
  <si>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</si>
  <si>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</si>
  <si>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</si>
  <si>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</si>
  <si>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</si>
  <si>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</si>
  <si>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</si>
  <si>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</si>
  <si>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</si>
  <si>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</si>
  <si>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</si>
  <si>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</si>
  <si>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</si>
  <si>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</si>
  <si>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</si>
  <si>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</si>
  <si>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</si>
  <si>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</si>
  <si>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</si>
  <si>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</si>
  <si>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</si>
  <si>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</si>
  <si>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</si>
  <si>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</si>
  <si>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</si>
  <si>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</si>
  <si>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</si>
  <si>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</si>
  <si>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</si>
  <si>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</si>
  <si>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</si>
  <si>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</si>
  <si>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</si>
  <si>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</si>
  <si>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</si>
  <si>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</si>
  <si>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</si>
  <si>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</si>
  <si>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</si>
  <si>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</si>
  <si>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</si>
  <si>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</si>
  <si>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</si>
  <si>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</si>
  <si>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</si>
  <si>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</si>
  <si>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</si>
  <si>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</si>
  <si>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</si>
  <si>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</si>
  <si>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</si>
  <si>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</si>
  <si>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</si>
  <si>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</si>
  <si>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</si>
  <si>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</si>
  <si>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</si>
  <si>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</si>
  <si>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</si>
  <si>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</si>
  <si>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</si>
  <si>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</si>
  <si>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</si>
  <si>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</si>
  <si>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</si>
  <si>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</si>
  <si>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</si>
  <si>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</si>
  <si>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</si>
  <si>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</si>
  <si>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</si>
  <si>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</si>
  <si>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</si>
  <si>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</si>
  <si>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</si>
  <si>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</si>
  <si>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</si>
  <si>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</si>
  <si>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</si>
  <si>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</si>
  <si>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</si>
  <si>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</si>
  <si>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</si>
  <si>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</si>
  <si>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</si>
  <si>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</si>
  <si>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</si>
  <si>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</si>
  <si>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</si>
  <si>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</si>
  <si>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</si>
  <si>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</si>
  <si>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</si>
  <si>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</si>
  <si>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</si>
  <si>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</si>
  <si>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</si>
  <si>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</si>
  <si>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</si>
  <si>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</si>
  <si>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</si>
  <si>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</si>
  <si>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</si>
  <si>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</si>
  <si>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</si>
  <si>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</si>
  <si>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</si>
  <si>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</si>
  <si>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</si>
  <si>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</si>
  <si>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</si>
  <si>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</si>
  <si>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</si>
  <si>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</si>
  <si>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</si>
  <si>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</si>
  <si>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</si>
  <si>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</si>
  <si>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</si>
  <si>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</si>
  <si>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</si>
  <si>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</si>
  <si>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</si>
  <si>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</si>
  <si>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</si>
  <si>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</si>
  <si>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</si>
  <si>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</si>
  <si>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</si>
  <si>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</si>
  <si>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</si>
  <si>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</si>
  <si>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</si>
  <si>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</si>
  <si>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</si>
  <si>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</si>
  <si>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</si>
  <si>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</si>
  <si>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</si>
  <si>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</si>
  <si>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</si>
  <si>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</si>
  <si>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</si>
  <si>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</si>
  <si>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</si>
  <si>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</si>
  <si>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</si>
  <si>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</si>
  <si>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</si>
  <si>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</si>
  <si>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</si>
  <si>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</si>
  <si>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</si>
  <si>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</si>
  <si>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</si>
  <si>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</si>
  <si>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</si>
  <si>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</si>
  <si>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</si>
  <si>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</si>
  <si>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</si>
  <si>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</si>
  <si>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</si>
  <si>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</si>
  <si>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</si>
  <si>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</si>
  <si>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</si>
  <si>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</si>
  <si>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</si>
  <si>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</si>
  <si>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</si>
  <si>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</si>
  <si>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</si>
  <si>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</si>
  <si>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</si>
  <si>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</si>
  <si>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</si>
  <si>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</si>
  <si>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</si>
  <si>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</si>
  <si>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</si>
  <si>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</si>
  <si>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</si>
  <si>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</si>
  <si>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</si>
  <si>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</si>
  <si>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</si>
  <si>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</si>
  <si>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</si>
  <si>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</si>
  <si>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</si>
  <si>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</si>
  <si>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</si>
  <si>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</si>
  <si>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</si>
  <si>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</si>
  <si>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</si>
  <si>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</si>
  <si>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</si>
  <si>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</si>
  <si>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</si>
  <si>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</si>
  <si>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</si>
  <si>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</si>
  <si>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</si>
  <si>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</si>
  <si>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</si>
  <si>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</si>
  <si>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</si>
  <si>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</si>
  <si>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</si>
  <si>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</si>
  <si>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</si>
  <si>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</si>
  <si>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</si>
  <si>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</si>
  <si>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</si>
  <si>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</si>
  <si>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</si>
  <si>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</si>
  <si>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</si>
  <si>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</si>
  <si>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</si>
  <si>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</si>
  <si>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</si>
  <si>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</si>
  <si>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</si>
  <si>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</si>
  <si>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</si>
  <si>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</si>
  <si>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</si>
  <si>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</si>
  <si>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</si>
  <si>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</si>
  <si>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</si>
  <si>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</si>
  <si>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</si>
  <si>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</si>
  <si>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</si>
  <si>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</si>
  <si>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</si>
  <si>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</si>
  <si>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</si>
  <si>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</si>
  <si>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</si>
  <si>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</si>
  <si>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</si>
  <si>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</si>
  <si>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</si>
  <si>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</si>
  <si>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</si>
  <si>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</si>
  <si>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</si>
  <si>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</si>
  <si>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</si>
  <si>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</si>
  <si>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</si>
  <si>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</si>
  <si>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</si>
  <si>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</si>
  <si>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</si>
  <si>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</si>
  <si>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</si>
  <si>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</si>
  <si>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</si>
  <si>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</si>
  <si>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</si>
  <si>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</si>
  <si>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</si>
  <si>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</si>
  <si>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</si>
  <si>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</si>
  <si>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</si>
  <si>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</si>
  <si>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</si>
  <si>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</si>
  <si>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</si>
  <si>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</si>
  <si>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</si>
  <si>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</si>
  <si>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</si>
  <si>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</si>
  <si>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</si>
  <si>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</si>
  <si>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</si>
  <si>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</si>
  <si>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</si>
  <si>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</si>
  <si>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</si>
  <si>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</si>
  <si>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</si>
  <si>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</si>
  <si>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</si>
  <si>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</si>
  <si>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</si>
  <si>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</si>
  <si>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</si>
  <si>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</si>
  <si>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</si>
  <si>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</si>
  <si>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</si>
  <si>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</si>
  <si>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</si>
  <si>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</si>
  <si>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</si>
  <si>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</si>
  <si>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</si>
  <si>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</si>
  <si>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</si>
  <si>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</si>
  <si>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</si>
  <si>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</si>
  <si>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</si>
  <si>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</si>
  <si>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</si>
  <si>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</si>
  <si>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</si>
  <si>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</si>
  <si>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</si>
  <si>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</si>
  <si>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</si>
  <si>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</si>
  <si>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</si>
  <si>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</si>
  <si>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</si>
  <si>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</si>
  <si>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</si>
  <si>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</si>
  <si>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</si>
  <si>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</si>
  <si>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</si>
  <si>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</si>
  <si>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</si>
  <si>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</si>
  <si>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</si>
  <si>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</si>
  <si>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</si>
  <si>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</si>
  <si>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</si>
  <si>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</si>
  <si>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</si>
  <si>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</si>
  <si>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</si>
  <si>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</si>
  <si>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</si>
  <si>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</si>
  <si>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</si>
  <si>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</si>
  <si>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</si>
  <si>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</si>
  <si>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</si>
  <si>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</si>
  <si>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</si>
  <si>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</si>
  <si>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</si>
  <si>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</si>
  <si>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</si>
  <si>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</si>
  <si>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</si>
  <si>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</si>
  <si>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</si>
  <si>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</si>
  <si>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</si>
  <si>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</si>
  <si>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</si>
  <si>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</si>
  <si>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</si>
  <si>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</si>
  <si>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</si>
  <si>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</si>
  <si>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</si>
  <si>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</si>
  <si>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</si>
  <si>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</si>
  <si>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</si>
  <si>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</si>
  <si>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</si>
  <si>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</si>
  <si>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</si>
  <si>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</si>
  <si>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</si>
  <si>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</si>
  <si>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</si>
  <si>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</si>
  <si>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</si>
  <si>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</si>
  <si>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</si>
  <si>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</si>
  <si>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</si>
  <si>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</si>
  <si>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</si>
  <si>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</si>
  <si>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</si>
  <si>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</si>
  <si>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</si>
  <si>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</si>
  <si>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</si>
  <si>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</si>
  <si>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</si>
  <si>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</si>
  <si>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</si>
  <si>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</si>
  <si>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</si>
  <si>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</si>
  <si>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</si>
  <si>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</si>
  <si>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</si>
  <si>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</si>
  <si>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</si>
  <si>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</si>
  <si>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</si>
  <si>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</si>
  <si>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</si>
  <si>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</si>
  <si>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</si>
  <si>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</si>
  <si>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</si>
  <si>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</si>
  <si>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</si>
  <si>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</si>
  <si>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</si>
  <si>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</si>
  <si>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</si>
  <si>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</si>
  <si>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</si>
  <si>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</si>
  <si>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</si>
  <si>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</si>
  <si>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</si>
  <si>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</si>
  <si>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</si>
  <si>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</si>
  <si>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</si>
  <si>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</si>
  <si>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</si>
  <si>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</si>
  <si>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</si>
  <si>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</si>
  <si>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</si>
  <si>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</si>
  <si>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</si>
  <si>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</si>
  <si>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</si>
  <si>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</si>
  <si>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</si>
  <si>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</si>
  <si>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</si>
  <si>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</si>
  <si>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</si>
  <si>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</si>
  <si>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</si>
  <si>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</si>
  <si>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</si>
  <si>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</si>
  <si>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</si>
  <si>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</si>
  <si>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</si>
  <si>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</si>
  <si>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</si>
  <si>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</si>
  <si>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</si>
  <si>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</si>
  <si>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</si>
  <si>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</si>
  <si>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</si>
  <si>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</si>
  <si>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</si>
  <si>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</si>
  <si>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</si>
  <si>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</si>
  <si>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</si>
  <si>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</si>
  <si>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</si>
  <si>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</si>
  <si>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</si>
  <si>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</si>
  <si>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</si>
  <si>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</si>
  <si>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</si>
  <si>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</si>
  <si>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</si>
  <si>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</si>
  <si>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</si>
  <si>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</si>
  <si>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</si>
  <si>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</si>
  <si>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</si>
  <si>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</si>
  <si>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</si>
  <si>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</si>
  <si>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</si>
  <si>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</si>
  <si>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</si>
  <si>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</si>
  <si>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</si>
  <si>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</si>
  <si>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</si>
  <si>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</si>
  <si>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</si>
  <si>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</si>
  <si>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</si>
  <si>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</si>
  <si>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</si>
  <si>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</si>
  <si>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</si>
  <si>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</si>
  <si>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</si>
  <si>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</si>
  <si>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</si>
  <si>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</si>
  <si>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</si>
  <si>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</si>
  <si>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</si>
  <si>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</si>
  <si>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</si>
  <si>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</si>
  <si>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</si>
  <si>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</si>
  <si>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</si>
  <si>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</si>
  <si>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</si>
  <si>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</si>
  <si>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</si>
  <si>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</si>
  <si>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</si>
  <si>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</si>
  <si>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</si>
  <si>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</si>
  <si>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</si>
  <si>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</si>
  <si>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</si>
  <si>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</si>
  <si>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</si>
  <si>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</si>
  <si>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</si>
  <si>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</si>
  <si>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</si>
  <si>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</si>
  <si>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</si>
  <si>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</si>
  <si>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</si>
  <si>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</si>
  <si>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</si>
  <si>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</si>
  <si>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</si>
  <si>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</si>
  <si>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</si>
  <si>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</si>
  <si>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</si>
  <si>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</si>
  <si>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</si>
  <si>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</si>
  <si>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</si>
  <si>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</si>
  <si>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</si>
  <si>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</si>
  <si>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</si>
  <si>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</si>
  <si>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</si>
  <si>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</si>
  <si>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</si>
  <si>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</si>
  <si>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</si>
  <si>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</si>
  <si>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</si>
  <si>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</si>
  <si>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</si>
  <si>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</si>
  <si>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</si>
  <si>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</si>
  <si>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</si>
  <si>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</si>
  <si>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</si>
  <si>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</si>
  <si>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</si>
  <si>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</si>
  <si>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</si>
  <si>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</si>
  <si>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</si>
  <si>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</si>
  <si>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</si>
  <si>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</si>
  <si>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</si>
  <si>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</si>
  <si>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</si>
  <si>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</si>
  <si>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</si>
  <si>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</si>
  <si>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</si>
  <si>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</si>
  <si>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</si>
  <si>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</si>
  <si>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</si>
  <si>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</si>
  <si>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</si>
  <si>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</si>
  <si>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</si>
  <si>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</si>
  <si>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</si>
  <si>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</si>
  <si>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</si>
  <si>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</si>
  <si>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</si>
  <si>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</si>
  <si>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</si>
  <si>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</si>
  <si>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</si>
  <si>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</si>
  <si>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</si>
  <si>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</si>
  <si>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</si>
  <si>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</si>
  <si>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</si>
  <si>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</si>
  <si>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</si>
  <si>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</si>
  <si>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</si>
  <si>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</si>
  <si>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</si>
  <si>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</si>
  <si>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</si>
  <si>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</si>
  <si>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</si>
  <si>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</si>
  <si>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</si>
  <si>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</si>
  <si>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</si>
  <si>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</si>
  <si>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</si>
  <si>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</si>
  <si>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</si>
  <si>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</si>
  <si>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</si>
  <si>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</si>
  <si>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</si>
  <si>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</si>
  <si>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</si>
  <si>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</si>
  <si>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</si>
  <si>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</si>
  <si>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</si>
  <si>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</si>
  <si>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</si>
  <si>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</si>
  <si>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</si>
  <si>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</si>
  <si>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</si>
  <si>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</si>
  <si>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</si>
  <si>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</si>
  <si>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</si>
  <si>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</si>
  <si>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</si>
  <si>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</si>
  <si>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</si>
  <si>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</si>
  <si>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</si>
  <si>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</si>
  <si>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</si>
  <si>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</si>
  <si>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</si>
  <si>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</si>
  <si>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</si>
  <si>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</si>
  <si>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</si>
  <si>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</si>
  <si>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</si>
  <si>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</si>
  <si>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</si>
  <si>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</si>
  <si>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</si>
  <si>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</si>
  <si>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</si>
  <si>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</si>
  <si>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</si>
  <si>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</si>
  <si>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</si>
  <si>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</si>
  <si>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</si>
  <si>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</si>
  <si>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</si>
  <si>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</si>
  <si>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</si>
  <si>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</si>
  <si>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</si>
  <si>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</si>
  <si>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</si>
  <si>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</si>
  <si>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</si>
  <si>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</si>
  <si>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</si>
  <si>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</si>
  <si>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</si>
  <si>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</si>
  <si>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</si>
  <si>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</si>
  <si>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</si>
  <si>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</si>
  <si>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</si>
  <si>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</si>
  <si>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</si>
  <si>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</si>
  <si>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</si>
  <si>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</si>
  <si>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</si>
  <si>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</si>
  <si>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</si>
  <si>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</si>
  <si>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</si>
  <si>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</si>
  <si>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</si>
  <si>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</si>
  <si>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</si>
  <si>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</si>
  <si>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</si>
  <si>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</si>
  <si>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</si>
  <si>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</si>
  <si>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</si>
  <si>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</si>
  <si>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</si>
  <si>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</si>
  <si>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</si>
  <si>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</si>
  <si>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</si>
  <si>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</si>
  <si>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</si>
  <si>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</si>
  <si>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</si>
  <si>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</si>
  <si>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</si>
  <si>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</si>
  <si>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</si>
  <si>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</si>
  <si>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</si>
  <si>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</si>
  <si>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</si>
  <si>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</si>
  <si>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</si>
  <si>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</si>
  <si>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</si>
  <si>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</si>
  <si>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</si>
  <si>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</si>
  <si>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</si>
  <si>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</si>
  <si>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</si>
  <si>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</si>
  <si>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</si>
  <si>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</si>
  <si>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</si>
  <si>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</si>
  <si>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</si>
  <si>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</si>
  <si>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</si>
  <si>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</si>
  <si>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</si>
  <si>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</si>
  <si>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</si>
  <si>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</si>
  <si>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</si>
  <si>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</si>
  <si>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</si>
  <si>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</si>
  <si>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</si>
  <si>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</si>
  <si>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</si>
  <si>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</si>
  <si>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</si>
  <si>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</si>
  <si>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</si>
  <si>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</si>
  <si>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</si>
  <si>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</si>
  <si>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</si>
  <si>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</si>
  <si>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</si>
  <si>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Eaton Corporation plc</t>
  </si>
  <si>
    <t>985419987</t>
  </si>
  <si>
    <t>DUNS</t>
  </si>
  <si>
    <t>1000 Eaton Boulevard Cleveland, Ohio, USA 44122</t>
  </si>
  <si>
    <t>Conflict Minerals Team</t>
  </si>
  <si>
    <t>ConflictMaterials@Eaton.com</t>
  </si>
  <si>
    <t xml:space="preserve"> +1 (440) 523-5000</t>
  </si>
  <si>
    <t>CID001758</t>
  </si>
  <si>
    <t>CID000211</t>
  </si>
  <si>
    <t>CID000456</t>
  </si>
  <si>
    <t>CID000466</t>
  </si>
  <si>
    <t>CID003191</t>
  </si>
  <si>
    <t>CID002556</t>
  </si>
  <si>
    <t>CID002538</t>
  </si>
  <si>
    <t>CID002232</t>
  </si>
  <si>
    <t>Changsha South Tantalum Niobium Co., Ltd.</t>
  </si>
  <si>
    <t>Exotech Inc.</t>
  </si>
  <si>
    <t>Feinhutte Halsbrucke GmbH</t>
  </si>
  <si>
    <t>Zhuzhou Cemented Carbide Group Co., Ltd.</t>
  </si>
  <si>
    <t>Sanher Tungsten Vietnam Co., Ltd.</t>
  </si>
  <si>
    <t>Plansee SE Reutte</t>
  </si>
  <si>
    <t>Jiujiang Janny New Material Co., Ltd.</t>
  </si>
  <si>
    <t>https://www.eaton.com/us/en-us/company/policies-and-statements/responsible-sourcing-of-conflict-minerals0.html</t>
  </si>
  <si>
    <t>For some of our suppliers who provided us with their CMRTs, we continue to undertake additional due diligence to confirm whether certain of the SORs they listed actually processed our materials.</t>
  </si>
  <si>
    <t xml:space="preserve">We have not received responses from all of our suppliers. Therefore, we cannot be certain that all of the smelters in our supply chain have been identified.   </t>
  </si>
  <si>
    <t xml:space="preserve">We have not received responses from all of our suppliers.  Therefore, we cannot be certain that all of the smelters in our supply chain have been identified.   </t>
  </si>
  <si>
    <t>Soft Metais Ltda.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</si>
</sst>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0" fillId="0" borderId="48" xfId="0" applyNumberFormat="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Sites\Conflict%20Minerals\ISO%20Reference%20Documents\Formats\2024_Validation%20with%20SOR%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 Dropdown"/>
    </sheetNames>
    <sheetDataSet>
      <sheetData sheetId="0">
        <row r="1">
          <cell r="A1" t="str">
            <v>Smelter ID</v>
          </cell>
          <cell r="B1" t="str">
            <v>Metal</v>
          </cell>
          <cell r="C1" t="str">
            <v>Smelter Name</v>
          </cell>
          <cell r="D1" t="str">
            <v>Eligibility Status</v>
          </cell>
          <cell r="E1" t="str">
            <v>Conformance Status</v>
          </cell>
          <cell r="F1" t="str">
            <v>Cateogory</v>
          </cell>
        </row>
        <row r="2">
          <cell r="A2" t="str">
            <v>CID000001</v>
          </cell>
          <cell r="B2" t="str">
            <v>Tungsten</v>
          </cell>
          <cell r="C2" t="str">
            <v>A SUN PHOTONICS.,Ltd</v>
          </cell>
          <cell r="D2" t="str">
            <v>Not Eligible</v>
          </cell>
          <cell r="E2" t="str">
            <v>Not Applicable</v>
          </cell>
          <cell r="F2" t="str">
            <v>Not Eligible Smelters</v>
          </cell>
        </row>
        <row r="3">
          <cell r="A3" t="str">
            <v>CID000002</v>
          </cell>
          <cell r="B3" t="str">
            <v>Tantalum</v>
          </cell>
          <cell r="C3" t="str">
            <v>A&amp;M Minerals Limited</v>
          </cell>
          <cell r="D3" t="str">
            <v>Not Eligible</v>
          </cell>
          <cell r="E3" t="str">
            <v>Not Applicable</v>
          </cell>
          <cell r="F3" t="str">
            <v>Not Eligible Smelters</v>
          </cell>
        </row>
        <row r="4">
          <cell r="A4" t="str">
            <v>CID000003</v>
          </cell>
          <cell r="B4" t="str">
            <v>Tungsten</v>
          </cell>
          <cell r="C4" t="str">
            <v>A&amp;M Minerals Limited</v>
          </cell>
          <cell r="D4" t="str">
            <v>Not Eligible</v>
          </cell>
          <cell r="E4" t="str">
            <v>Not Applicable</v>
          </cell>
          <cell r="F4" t="str">
            <v>Not Eligible Smelters</v>
          </cell>
        </row>
        <row r="5">
          <cell r="A5" t="str">
            <v>CID000004</v>
          </cell>
          <cell r="B5" t="str">
            <v>Tungsten</v>
          </cell>
          <cell r="C5" t="str">
            <v>A.L.M.T. Corp.</v>
          </cell>
          <cell r="D5" t="str">
            <v>Eligible</v>
          </cell>
          <cell r="E5" t="str">
            <v>Conformant</v>
          </cell>
          <cell r="F5"/>
        </row>
        <row r="6">
          <cell r="A6" t="str">
            <v>CID000005</v>
          </cell>
          <cell r="B6" t="str">
            <v>Gold</v>
          </cell>
          <cell r="C6" t="str">
            <v>A.L.M.T. Corp.</v>
          </cell>
          <cell r="D6" t="str">
            <v>Not Eligible</v>
          </cell>
          <cell r="E6" t="str">
            <v>Not Applicable</v>
          </cell>
          <cell r="F6" t="str">
            <v>Not Eligible Smelters</v>
          </cell>
        </row>
        <row r="7">
          <cell r="A7" t="str">
            <v>CID000006</v>
          </cell>
          <cell r="B7" t="str">
            <v>Tin</v>
          </cell>
          <cell r="C7" t="str">
            <v>A.L.M.T. Corp.</v>
          </cell>
          <cell r="D7" t="str">
            <v>Not Eligible</v>
          </cell>
          <cell r="E7" t="str">
            <v>Not Applicable</v>
          </cell>
          <cell r="F7" t="str">
            <v>Not Eligible Smelters</v>
          </cell>
        </row>
        <row r="8">
          <cell r="A8" t="str">
            <v>CID000007</v>
          </cell>
          <cell r="B8" t="str">
            <v>Tantalum</v>
          </cell>
          <cell r="C8" t="str">
            <v>A.L.M.T. Corp.</v>
          </cell>
          <cell r="D8" t="str">
            <v>Not Eligible</v>
          </cell>
          <cell r="E8" t="str">
            <v>Not Applicable</v>
          </cell>
          <cell r="F8" t="str">
            <v>Not Eligible Smelters</v>
          </cell>
        </row>
        <row r="9">
          <cell r="A9" t="str">
            <v>CID000008</v>
          </cell>
          <cell r="B9" t="str">
            <v>Tin</v>
          </cell>
          <cell r="C9" t="str">
            <v>ABC corporation</v>
          </cell>
          <cell r="D9" t="str">
            <v>Not Eligible</v>
          </cell>
          <cell r="E9" t="str">
            <v>Not Applicable</v>
          </cell>
          <cell r="F9" t="str">
            <v>Not Eligible Smelters</v>
          </cell>
        </row>
        <row r="10">
          <cell r="A10" t="str">
            <v>CID000010</v>
          </cell>
          <cell r="B10" t="str">
            <v>Gold</v>
          </cell>
          <cell r="C10" t="str">
            <v>Academy Precious Metal Materials (Zhaoyuan) Co., Ltd.</v>
          </cell>
          <cell r="D10" t="str">
            <v>Not Eligible</v>
          </cell>
          <cell r="E10" t="str">
            <v>Not Applicable</v>
          </cell>
          <cell r="F10" t="str">
            <v>Not Eligible Smelters</v>
          </cell>
        </row>
        <row r="11">
          <cell r="A11" t="str">
            <v>CID000011</v>
          </cell>
          <cell r="B11" t="str">
            <v>Tin</v>
          </cell>
          <cell r="C11" t="str">
            <v>Academy Precious Metal Materials (Zhaoyuan) Co., Ltd.</v>
          </cell>
          <cell r="D11" t="str">
            <v>Not Eligible</v>
          </cell>
          <cell r="E11" t="str">
            <v>Not Applicable</v>
          </cell>
          <cell r="F11" t="str">
            <v>Not Eligible Smelters</v>
          </cell>
        </row>
        <row r="12">
          <cell r="A12" t="str">
            <v>CID000012</v>
          </cell>
          <cell r="B12" t="str">
            <v>Tin</v>
          </cell>
          <cell r="C12" t="str">
            <v>Acki Laboratories</v>
          </cell>
          <cell r="D12" t="str">
            <v>Not Eligible</v>
          </cell>
          <cell r="E12" t="str">
            <v>Not Applicable</v>
          </cell>
          <cell r="F12" t="str">
            <v>Not Eligible Smelters</v>
          </cell>
        </row>
        <row r="13">
          <cell r="A13" t="str">
            <v>CID000013</v>
          </cell>
          <cell r="B13" t="str">
            <v>Gold</v>
          </cell>
          <cell r="C13" t="str">
            <v>Ackotec (Zhongshan) Electronic Parts Co., Ltd.</v>
          </cell>
          <cell r="D13" t="str">
            <v>Not Eligible</v>
          </cell>
          <cell r="E13" t="str">
            <v>Not Applicable</v>
          </cell>
          <cell r="F13" t="str">
            <v>Not Eligible Smelters</v>
          </cell>
        </row>
        <row r="14">
          <cell r="A14" t="str">
            <v>CID000014</v>
          </cell>
          <cell r="B14" t="str">
            <v>Tin</v>
          </cell>
          <cell r="C14" t="str">
            <v>ACT JAPAN</v>
          </cell>
          <cell r="D14" t="str">
            <v>Not Eligible</v>
          </cell>
          <cell r="E14" t="str">
            <v>Not Applicable</v>
          </cell>
          <cell r="F14" t="str">
            <v>Not Eligible Smelters</v>
          </cell>
        </row>
        <row r="15">
          <cell r="A15" t="str">
            <v>CID000015</v>
          </cell>
          <cell r="B15" t="str">
            <v>Gold</v>
          </cell>
          <cell r="C15" t="str">
            <v>Advanced Chemical Company</v>
          </cell>
          <cell r="D15" t="str">
            <v>Eligible</v>
          </cell>
          <cell r="E15" t="str">
            <v>Active</v>
          </cell>
          <cell r="F15"/>
        </row>
        <row r="16">
          <cell r="A16" t="str">
            <v>CID000016</v>
          </cell>
          <cell r="B16" t="str">
            <v>Gold</v>
          </cell>
          <cell r="C16" t="str">
            <v>Afar electronic electroplating company</v>
          </cell>
          <cell r="D16" t="str">
            <v>Not Eligible</v>
          </cell>
          <cell r="E16" t="str">
            <v>Not Applicable</v>
          </cell>
          <cell r="F16" t="str">
            <v>Not Eligible Smelters</v>
          </cell>
        </row>
        <row r="17">
          <cell r="A17" t="str">
            <v>CID000017</v>
          </cell>
          <cell r="B17" t="str">
            <v>Tin</v>
          </cell>
          <cell r="C17" t="str">
            <v>Afar electronic electroplating company</v>
          </cell>
          <cell r="D17" t="str">
            <v>Not Eligible</v>
          </cell>
          <cell r="E17" t="str">
            <v>Not Applicable</v>
          </cell>
          <cell r="F17" t="str">
            <v>Not Eligible Smelters</v>
          </cell>
        </row>
        <row r="18">
          <cell r="A18" t="str">
            <v>CID000018</v>
          </cell>
          <cell r="B18" t="str">
            <v>Tin</v>
          </cell>
          <cell r="C18" t="str">
            <v>AIA Soldering Materials Co., Ltd</v>
          </cell>
          <cell r="D18" t="str">
            <v>Not Eligible</v>
          </cell>
          <cell r="E18" t="str">
            <v>Not Applicable</v>
          </cell>
          <cell r="F18" t="str">
            <v>Not Eligible Smelters</v>
          </cell>
        </row>
        <row r="19">
          <cell r="A19" t="str">
            <v>CID000019</v>
          </cell>
          <cell r="B19" t="str">
            <v>Gold</v>
          </cell>
          <cell r="C19" t="str">
            <v>Aida Chemical Industries Co., Ltd.</v>
          </cell>
          <cell r="D19" t="str">
            <v>Eligible</v>
          </cell>
          <cell r="E19" t="str">
            <v>Conformant</v>
          </cell>
          <cell r="F19"/>
        </row>
        <row r="20">
          <cell r="A20" t="str">
            <v>CID000020</v>
          </cell>
          <cell r="B20" t="str">
            <v>Tin</v>
          </cell>
          <cell r="C20" t="str">
            <v>Aida Chemical Industries Co., Ltd.</v>
          </cell>
          <cell r="D20" t="str">
            <v>Not Eligible</v>
          </cell>
          <cell r="E20" t="str">
            <v>Not Applicable</v>
          </cell>
          <cell r="F20" t="str">
            <v>Not Eligible Smelters</v>
          </cell>
        </row>
        <row r="21">
          <cell r="A21" t="str">
            <v>CID000021</v>
          </cell>
          <cell r="B21" t="str">
            <v>Tantalum</v>
          </cell>
          <cell r="C21" t="str">
            <v>Aida Chemical Industries Co., Ltd.</v>
          </cell>
          <cell r="D21" t="str">
            <v>Not Eligible</v>
          </cell>
          <cell r="E21" t="str">
            <v>Not Applicable</v>
          </cell>
          <cell r="F21" t="str">
            <v>Not Eligible Smelters</v>
          </cell>
        </row>
        <row r="22">
          <cell r="A22" t="str">
            <v>CID000022</v>
          </cell>
          <cell r="B22" t="str">
            <v>Tungsten</v>
          </cell>
          <cell r="C22" t="str">
            <v>Aida Chemical Industries Co., Ltd.</v>
          </cell>
          <cell r="D22" t="str">
            <v>Not Eligible</v>
          </cell>
          <cell r="E22" t="str">
            <v>Not Applicable</v>
          </cell>
          <cell r="F22" t="str">
            <v>Not Eligible Smelters</v>
          </cell>
        </row>
        <row r="23">
          <cell r="A23" t="str">
            <v>CID000023</v>
          </cell>
          <cell r="B23" t="str">
            <v>Tin</v>
          </cell>
          <cell r="C23" t="str">
            <v>AIM Group</v>
          </cell>
          <cell r="D23" t="str">
            <v>Not Eligible</v>
          </cell>
          <cell r="E23" t="str">
            <v>Not Applicable</v>
          </cell>
          <cell r="F23" t="str">
            <v>Not Eligible Smelters</v>
          </cell>
        </row>
        <row r="24">
          <cell r="A24" t="str">
            <v>CID000024</v>
          </cell>
          <cell r="B24" t="str">
            <v>Tungsten</v>
          </cell>
          <cell r="C24" t="str">
            <v>Air Liquide Far Eastern Ltd.</v>
          </cell>
          <cell r="D24" t="str">
            <v>Not Eligible</v>
          </cell>
          <cell r="E24" t="str">
            <v>Not Applicable</v>
          </cell>
          <cell r="F24" t="str">
            <v>Not Eligible Smelters</v>
          </cell>
        </row>
        <row r="25">
          <cell r="A25" t="str">
            <v>CID000025</v>
          </cell>
          <cell r="B25" t="str">
            <v>Gold</v>
          </cell>
          <cell r="C25" t="str">
            <v>Air Products</v>
          </cell>
          <cell r="D25" t="str">
            <v>Not Eligible</v>
          </cell>
          <cell r="E25" t="str">
            <v>Not Applicable</v>
          </cell>
          <cell r="F25" t="str">
            <v>Not Eligible Smelters</v>
          </cell>
        </row>
        <row r="26">
          <cell r="A26" t="str">
            <v>CID000026</v>
          </cell>
          <cell r="B26" t="str">
            <v>Tungsten</v>
          </cell>
          <cell r="C26" t="str">
            <v>Air Products</v>
          </cell>
          <cell r="D26" t="str">
            <v>Not Eligible</v>
          </cell>
          <cell r="E26" t="str">
            <v>Not Applicable</v>
          </cell>
          <cell r="F26" t="str">
            <v>Not Eligible Smelters</v>
          </cell>
        </row>
        <row r="27">
          <cell r="A27" t="str">
            <v>CID000027</v>
          </cell>
          <cell r="B27" t="str">
            <v>Tungsten</v>
          </cell>
          <cell r="C27" t="str">
            <v>AK Steel Corp.</v>
          </cell>
          <cell r="D27" t="str">
            <v>Not Eligible</v>
          </cell>
          <cell r="E27" t="str">
            <v>Not Applicable</v>
          </cell>
          <cell r="F27" t="str">
            <v>Not Eligible Smelters</v>
          </cell>
        </row>
        <row r="28">
          <cell r="A28" t="str">
            <v>CID000028</v>
          </cell>
          <cell r="B28" t="str">
            <v>Gold</v>
          </cell>
          <cell r="C28" t="str">
            <v>Aktyubinsk Copper Company TOO</v>
          </cell>
          <cell r="D28" t="str">
            <v>Not Eligible</v>
          </cell>
          <cell r="E28" t="str">
            <v>Not Applicable</v>
          </cell>
          <cell r="F28" t="str">
            <v>Not Eligible Smelters</v>
          </cell>
        </row>
        <row r="29">
          <cell r="A29" t="str">
            <v>CID000029</v>
          </cell>
          <cell r="B29" t="str">
            <v>Tin</v>
          </cell>
          <cell r="C29" t="str">
            <v>Alcase</v>
          </cell>
          <cell r="D29" t="str">
            <v>Not Eligible</v>
          </cell>
          <cell r="E29" t="str">
            <v>Not Applicable</v>
          </cell>
          <cell r="F29" t="str">
            <v>Not Eligible Smelters</v>
          </cell>
        </row>
        <row r="30">
          <cell r="A30" t="str">
            <v>CID000030</v>
          </cell>
          <cell r="B30" t="str">
            <v>Tin</v>
          </cell>
          <cell r="C30" t="str">
            <v>Aleris</v>
          </cell>
          <cell r="D30" t="str">
            <v>Not Eligible</v>
          </cell>
          <cell r="E30" t="str">
            <v>Not Applicable</v>
          </cell>
          <cell r="F30" t="str">
            <v>Not Eligible Smelters</v>
          </cell>
        </row>
        <row r="31">
          <cell r="A31" t="str">
            <v>CID000031</v>
          </cell>
          <cell r="B31" t="str">
            <v>Tin</v>
          </cell>
          <cell r="C31" t="str">
            <v>All sources Industrial Co., Ltd.</v>
          </cell>
          <cell r="D31" t="str">
            <v>Not Eligible</v>
          </cell>
          <cell r="E31" t="str">
            <v>Not Applicable</v>
          </cell>
          <cell r="F31" t="str">
            <v>Not Eligible Smelters</v>
          </cell>
        </row>
        <row r="32">
          <cell r="A32" t="str">
            <v>CID000032</v>
          </cell>
          <cell r="B32" t="str">
            <v>Gold</v>
          </cell>
          <cell r="C32" t="str">
            <v>Alldyne Powder Technologies</v>
          </cell>
          <cell r="D32" t="str">
            <v>Not Eligible</v>
          </cell>
          <cell r="E32" t="str">
            <v>Not Applicable</v>
          </cell>
          <cell r="F32" t="str">
            <v>Not Eligible Smelters</v>
          </cell>
        </row>
        <row r="33">
          <cell r="A33" t="str">
            <v>CID000033</v>
          </cell>
          <cell r="B33" t="str">
            <v>Tin</v>
          </cell>
          <cell r="C33" t="str">
            <v>Alldyne Powder Technologies</v>
          </cell>
          <cell r="D33" t="str">
            <v>Not Eligible</v>
          </cell>
          <cell r="E33" t="str">
            <v>Not Applicable</v>
          </cell>
          <cell r="F33" t="str">
            <v>Not Eligible Smelters</v>
          </cell>
        </row>
        <row r="34">
          <cell r="A34" t="str">
            <v>CID000034</v>
          </cell>
          <cell r="B34" t="str">
            <v>Tungsten</v>
          </cell>
          <cell r="C34" t="str">
            <v>Alldyne Powder Technologies</v>
          </cell>
          <cell r="D34" t="str">
            <v>Not Eligible</v>
          </cell>
          <cell r="E34" t="str">
            <v>Not Applicable</v>
          </cell>
          <cell r="F34" t="str">
            <v>Not Eligible Smelters</v>
          </cell>
        </row>
        <row r="35">
          <cell r="A35" t="str">
            <v>CID000035</v>
          </cell>
          <cell r="B35" t="str">
            <v>Gold</v>
          </cell>
          <cell r="C35" t="str">
            <v>Agosi AG</v>
          </cell>
          <cell r="D35" t="str">
            <v>Eligible</v>
          </cell>
          <cell r="E35" t="str">
            <v>Conformant</v>
          </cell>
          <cell r="F35"/>
        </row>
        <row r="36">
          <cell r="A36" t="str">
            <v>CID000036</v>
          </cell>
          <cell r="B36" t="str">
            <v>Tin</v>
          </cell>
          <cell r="C36" t="str">
            <v>Allgemeine Gold-und Silberscheideanstalt A.G.</v>
          </cell>
          <cell r="D36" t="str">
            <v>Not Eligible</v>
          </cell>
          <cell r="E36" t="str">
            <v>Not Applicable</v>
          </cell>
          <cell r="F36" t="str">
            <v>Not Eligible Smelters</v>
          </cell>
        </row>
        <row r="37">
          <cell r="A37" t="str">
            <v>CID000037</v>
          </cell>
          <cell r="B37" t="str">
            <v>Tantalum</v>
          </cell>
          <cell r="C37" t="str">
            <v>Allgemeine Gold-und Silberscheideanstalt A.G.</v>
          </cell>
          <cell r="D37" t="str">
            <v>Not Eligible</v>
          </cell>
          <cell r="E37" t="str">
            <v>Not Applicable</v>
          </cell>
          <cell r="F37" t="str">
            <v>Not Eligible Smelters</v>
          </cell>
        </row>
        <row r="38">
          <cell r="A38" t="str">
            <v>CID000038</v>
          </cell>
          <cell r="B38" t="str">
            <v>Tungsten</v>
          </cell>
          <cell r="C38" t="str">
            <v>Allgemeine Gold-und Silberscheideanstalt A.G.</v>
          </cell>
          <cell r="D38" t="str">
            <v>Not Eligible</v>
          </cell>
          <cell r="E38" t="str">
            <v>Not Applicable</v>
          </cell>
          <cell r="F38" t="str">
            <v>Not Eligible Smelters</v>
          </cell>
        </row>
        <row r="39">
          <cell r="A39" t="str">
            <v>CID000039</v>
          </cell>
          <cell r="B39" t="str">
            <v>Tungsten</v>
          </cell>
          <cell r="C39" t="str">
            <v>Alloy Co. Ltd.</v>
          </cell>
          <cell r="D39" t="str">
            <v>Not Eligible</v>
          </cell>
          <cell r="E39" t="str">
            <v>Not Applicable</v>
          </cell>
          <cell r="F39" t="str">
            <v>Not Eligible Smelters</v>
          </cell>
        </row>
        <row r="40">
          <cell r="A40" t="str">
            <v>CID000040</v>
          </cell>
          <cell r="B40" t="str">
            <v>Tungsten</v>
          </cell>
          <cell r="C40" t="str">
            <v>Alluter Technology (Shenzhen) Co.,Ltd</v>
          </cell>
          <cell r="D40" t="str">
            <v>Not Eligible</v>
          </cell>
          <cell r="E40" t="str">
            <v>Not Applicable</v>
          </cell>
          <cell r="F40" t="str">
            <v>Not Eligible Smelters</v>
          </cell>
        </row>
        <row r="41">
          <cell r="A41" t="str">
            <v>CID000041</v>
          </cell>
          <cell r="B41" t="str">
            <v>Gold</v>
          </cell>
          <cell r="C41" t="str">
            <v>Almalyk Mining and Metallurgical Complex (AMMC)</v>
          </cell>
          <cell r="D41" t="str">
            <v>Eligible</v>
          </cell>
          <cell r="E41" t="str">
            <v>Conformant</v>
          </cell>
          <cell r="F41"/>
        </row>
        <row r="42">
          <cell r="A42" t="str">
            <v>CID000042</v>
          </cell>
          <cell r="B42" t="str">
            <v>Tin</v>
          </cell>
          <cell r="C42" t="str">
            <v>Almit</v>
          </cell>
          <cell r="D42" t="str">
            <v>Not Eligible</v>
          </cell>
          <cell r="E42" t="str">
            <v>Not Applicable</v>
          </cell>
          <cell r="F42" t="str">
            <v>Not Eligible Smelters</v>
          </cell>
        </row>
        <row r="43">
          <cell r="A43" t="str">
            <v>CID000043</v>
          </cell>
          <cell r="B43" t="str">
            <v>Tin</v>
          </cell>
          <cell r="C43" t="str">
            <v>Alrec</v>
          </cell>
          <cell r="D43" t="str">
            <v>Not Eligible</v>
          </cell>
          <cell r="E43" t="str">
            <v>Not Applicable</v>
          </cell>
          <cell r="F43" t="str">
            <v>Not Eligible Smelters</v>
          </cell>
        </row>
        <row r="44">
          <cell r="A44" t="str">
            <v>CID000044</v>
          </cell>
          <cell r="B44" t="str">
            <v>Tin</v>
          </cell>
          <cell r="C44" t="str">
            <v>Alta Group</v>
          </cell>
          <cell r="D44" t="str">
            <v>Not Eligible</v>
          </cell>
          <cell r="E44" t="str">
            <v>Not Applicable</v>
          </cell>
          <cell r="F44" t="str">
            <v>Not Eligible Smelters</v>
          </cell>
        </row>
        <row r="45">
          <cell r="A45" t="str">
            <v>CID000045</v>
          </cell>
          <cell r="B45" t="str">
            <v>Tungsten</v>
          </cell>
          <cell r="C45" t="str">
            <v>Alta Group</v>
          </cell>
          <cell r="D45" t="str">
            <v>Not Eligible</v>
          </cell>
          <cell r="E45" t="str">
            <v>Not Applicable</v>
          </cell>
          <cell r="F45" t="str">
            <v>Not Eligible Smelters</v>
          </cell>
        </row>
        <row r="46">
          <cell r="A46" t="str">
            <v>CID000048</v>
          </cell>
          <cell r="B46" t="str">
            <v>Tantalum</v>
          </cell>
          <cell r="C46" t="str">
            <v>Atlantic Metals</v>
          </cell>
          <cell r="D46" t="str">
            <v>Not Eligible</v>
          </cell>
          <cell r="E46" t="str">
            <v>Not Applicable</v>
          </cell>
          <cell r="F46" t="str">
            <v>Not Eligible Smelters</v>
          </cell>
        </row>
        <row r="47">
          <cell r="A47" t="str">
            <v>CID000049</v>
          </cell>
          <cell r="B47" t="str">
            <v>Tin</v>
          </cell>
          <cell r="C47" t="str">
            <v>American Iron and Metal</v>
          </cell>
          <cell r="D47" t="str">
            <v>Not Eligible</v>
          </cell>
          <cell r="E47" t="str">
            <v>Not Applicable</v>
          </cell>
          <cell r="F47" t="str">
            <v>Not Eligible Smelters</v>
          </cell>
        </row>
        <row r="48">
          <cell r="A48" t="str">
            <v>CID000050</v>
          </cell>
          <cell r="B48" t="str">
            <v>Gold</v>
          </cell>
          <cell r="C48" t="str">
            <v>American Precious Metals Exchange</v>
          </cell>
          <cell r="D48" t="str">
            <v>Not Eligible</v>
          </cell>
          <cell r="E48" t="str">
            <v>Not Applicable</v>
          </cell>
          <cell r="F48" t="str">
            <v>Not Eligible Smelters</v>
          </cell>
        </row>
        <row r="49">
          <cell r="A49" t="str">
            <v>CID000051</v>
          </cell>
          <cell r="B49" t="str">
            <v>Tin</v>
          </cell>
          <cell r="C49" t="str">
            <v>Ami Bridge Enterprise Co., Ltd.</v>
          </cell>
          <cell r="D49" t="str">
            <v>Not Eligible</v>
          </cell>
          <cell r="E49" t="str">
            <v>Not Applicable</v>
          </cell>
          <cell r="F49" t="str">
            <v>Not Eligible Smelters</v>
          </cell>
        </row>
        <row r="50">
          <cell r="A50" t="str">
            <v>CID000052</v>
          </cell>
          <cell r="B50" t="str">
            <v>Tungsten</v>
          </cell>
          <cell r="C50" t="str">
            <v>AMP CO METAL (Foshan) CO, LTD</v>
          </cell>
          <cell r="D50" t="str">
            <v>Not Eligible</v>
          </cell>
          <cell r="E50" t="str">
            <v>Not Applicable</v>
          </cell>
          <cell r="F50" t="str">
            <v>Not Eligible Smelters</v>
          </cell>
        </row>
        <row r="51">
          <cell r="A51" t="str">
            <v>CID000053</v>
          </cell>
          <cell r="B51" t="str">
            <v>Tin</v>
          </cell>
          <cell r="C51" t="str">
            <v>an chen</v>
          </cell>
          <cell r="D51" t="str">
            <v>Not Eligible</v>
          </cell>
          <cell r="E51" t="str">
            <v>Not Applicable</v>
          </cell>
          <cell r="F51" t="str">
            <v>Not Eligible Smelters</v>
          </cell>
        </row>
        <row r="52">
          <cell r="A52" t="str">
            <v>CID000054</v>
          </cell>
          <cell r="B52" t="str">
            <v>Tin</v>
          </cell>
          <cell r="C52" t="str">
            <v>An Xin Xuan Xin Yue You Se Jin Shu Co. Ltd.</v>
          </cell>
          <cell r="D52" t="str">
            <v>Not Eligible</v>
          </cell>
          <cell r="E52" t="str">
            <v>Not Applicable</v>
          </cell>
          <cell r="F52" t="str">
            <v>Not Eligible Smelters</v>
          </cell>
        </row>
        <row r="53">
          <cell r="A53" t="str">
            <v>CID000055</v>
          </cell>
          <cell r="B53" t="str">
            <v>Tin</v>
          </cell>
          <cell r="C53" t="str">
            <v>Anchen Solder Tin Products Co., Ltd</v>
          </cell>
          <cell r="D53" t="str">
            <v>Not Eligible</v>
          </cell>
          <cell r="E53" t="str">
            <v>Not Applicable</v>
          </cell>
          <cell r="F53" t="str">
            <v>Not Eligible Smelters</v>
          </cell>
        </row>
        <row r="54">
          <cell r="A54" t="str">
            <v>CID000056</v>
          </cell>
          <cell r="B54" t="str">
            <v>Tin</v>
          </cell>
          <cell r="C54" t="str">
            <v>Anchen Xipin Zhizao Co.Ltd</v>
          </cell>
          <cell r="D54" t="str">
            <v>Not Eligible</v>
          </cell>
          <cell r="E54" t="str">
            <v>Not Applicable</v>
          </cell>
          <cell r="F54" t="str">
            <v>Not Eligible Smelters</v>
          </cell>
        </row>
        <row r="55">
          <cell r="A55" t="str">
            <v>CID000057</v>
          </cell>
          <cell r="B55" t="str">
            <v>Tin</v>
          </cell>
          <cell r="C55" t="str">
            <v>Ancient river electrician</v>
          </cell>
          <cell r="D55" t="str">
            <v>Not Eligible</v>
          </cell>
          <cell r="E55" t="str">
            <v>Not Applicable</v>
          </cell>
          <cell r="F55" t="str">
            <v>Not Eligible Smelters</v>
          </cell>
        </row>
        <row r="56">
          <cell r="A56" t="str">
            <v>CID000058</v>
          </cell>
          <cell r="B56" t="str">
            <v>Gold</v>
          </cell>
          <cell r="C56" t="str">
            <v>AngloGold Ashanti Corrego do Sitio Mineracao</v>
          </cell>
          <cell r="D56" t="str">
            <v>Eligible</v>
          </cell>
          <cell r="E56" t="str">
            <v>Conformant</v>
          </cell>
          <cell r="F56"/>
        </row>
        <row r="57">
          <cell r="A57" t="str">
            <v>CID000059</v>
          </cell>
          <cell r="B57" t="str">
            <v>Tantalum</v>
          </cell>
          <cell r="C57" t="str">
            <v>ANHUI HERRMAN IMPEX CO.</v>
          </cell>
          <cell r="D57" t="str">
            <v>Alleged</v>
          </cell>
          <cell r="E57" t="str">
            <v>Not Applicable</v>
          </cell>
          <cell r="F57" t="str">
            <v>Non Conformant</v>
          </cell>
        </row>
        <row r="58">
          <cell r="A58" t="str">
            <v>CID000061</v>
          </cell>
          <cell r="B58" t="str">
            <v>Gold</v>
          </cell>
          <cell r="C58" t="str">
            <v>ANHUI XINKE NEW MATERIALS CO.,LTD</v>
          </cell>
          <cell r="D58" t="str">
            <v>Not Eligible</v>
          </cell>
          <cell r="E58" t="str">
            <v>Not Applicable</v>
          </cell>
          <cell r="F58" t="str">
            <v>Not Eligible Smelters</v>
          </cell>
        </row>
        <row r="59">
          <cell r="A59" t="str">
            <v>CID000062</v>
          </cell>
          <cell r="B59" t="str">
            <v>Tin</v>
          </cell>
          <cell r="C59" t="str">
            <v>ANHUI XINKE NEW MATERIALS CO.,LTD</v>
          </cell>
          <cell r="D59" t="str">
            <v>Not Eligible</v>
          </cell>
          <cell r="E59" t="str">
            <v>Not Applicable</v>
          </cell>
          <cell r="F59" t="str">
            <v>Not Eligible Smelters</v>
          </cell>
        </row>
        <row r="60">
          <cell r="A60" t="str">
            <v>CID000063</v>
          </cell>
          <cell r="B60" t="str">
            <v>Tin</v>
          </cell>
          <cell r="C60" t="str">
            <v>Anson Solder</v>
          </cell>
          <cell r="D60" t="str">
            <v>Not Eligible</v>
          </cell>
          <cell r="E60" t="str">
            <v>Not Applicable</v>
          </cell>
          <cell r="F60" t="str">
            <v>Not Eligible Smelters</v>
          </cell>
        </row>
        <row r="61">
          <cell r="A61" t="str">
            <v>CID000064</v>
          </cell>
          <cell r="B61" t="str">
            <v>Gold</v>
          </cell>
          <cell r="C61" t="str">
            <v>ANST</v>
          </cell>
          <cell r="D61" t="str">
            <v>Not Eligible</v>
          </cell>
          <cell r="E61" t="str">
            <v>Not Applicable</v>
          </cell>
          <cell r="F61" t="str">
            <v>Not Eligible Smelters</v>
          </cell>
        </row>
        <row r="62">
          <cell r="A62" t="str">
            <v>CID000065</v>
          </cell>
          <cell r="B62" t="str">
            <v>Gold</v>
          </cell>
          <cell r="C62" t="str">
            <v>ANT PRECISION INDUST</v>
          </cell>
          <cell r="D62" t="str">
            <v>Not Eligible</v>
          </cell>
          <cell r="E62" t="str">
            <v>Not Applicable</v>
          </cell>
          <cell r="F62" t="str">
            <v>Not Eligible Smelters</v>
          </cell>
        </row>
        <row r="63">
          <cell r="A63" t="str">
            <v>CID000066</v>
          </cell>
          <cell r="B63" t="str">
            <v>Gold</v>
          </cell>
          <cell r="C63" t="str">
            <v>Antofagasta Plc</v>
          </cell>
          <cell r="D63" t="str">
            <v>Not Eligible</v>
          </cell>
          <cell r="E63" t="str">
            <v>Not Applicable</v>
          </cell>
          <cell r="F63" t="str">
            <v>Not Eligible Smelters</v>
          </cell>
        </row>
        <row r="64">
          <cell r="A64" t="str">
            <v>CID000068</v>
          </cell>
          <cell r="B64" t="str">
            <v>Tantalum</v>
          </cell>
          <cell r="C64" t="str">
            <v>ANZ Bank</v>
          </cell>
          <cell r="D64" t="str">
            <v>Not Eligible</v>
          </cell>
          <cell r="E64" t="str">
            <v>Not Applicable</v>
          </cell>
          <cell r="F64" t="str">
            <v>Not Eligible Smelters</v>
          </cell>
        </row>
        <row r="65">
          <cell r="A65" t="str">
            <v>CID000069</v>
          </cell>
          <cell r="B65" t="str">
            <v>Tin</v>
          </cell>
          <cell r="C65" t="str">
            <v>Ao up</v>
          </cell>
          <cell r="D65" t="str">
            <v>Not Eligible</v>
          </cell>
          <cell r="E65" t="str">
            <v>Not Applicable</v>
          </cell>
          <cell r="F65" t="str">
            <v>Not Eligible Smelters</v>
          </cell>
        </row>
        <row r="66">
          <cell r="A66" t="str">
            <v>CID000070</v>
          </cell>
          <cell r="B66" t="str">
            <v>Gold</v>
          </cell>
          <cell r="C66" t="str">
            <v>Aoki Labatories Ltd</v>
          </cell>
          <cell r="D66" t="str">
            <v>Not Eligible</v>
          </cell>
          <cell r="E66" t="str">
            <v>Not Applicable</v>
          </cell>
          <cell r="F66" t="str">
            <v>Not Eligible Smelters</v>
          </cell>
        </row>
        <row r="67">
          <cell r="A67" t="str">
            <v>CID000071</v>
          </cell>
          <cell r="B67" t="str">
            <v>Tin</v>
          </cell>
          <cell r="C67" t="str">
            <v>Aoki Labatories Ltd</v>
          </cell>
          <cell r="D67" t="str">
            <v>Not Eligible</v>
          </cell>
          <cell r="E67" t="str">
            <v>Not Applicable</v>
          </cell>
          <cell r="F67" t="str">
            <v>Not Eligible Smelters</v>
          </cell>
        </row>
        <row r="68">
          <cell r="A68" t="str">
            <v>CID000072</v>
          </cell>
          <cell r="B68" t="str">
            <v>Tungsten</v>
          </cell>
          <cell r="C68" t="str">
            <v>Aoki Labatories Ltd</v>
          </cell>
          <cell r="D68" t="str">
            <v>Not Eligible</v>
          </cell>
          <cell r="E68" t="str">
            <v>Not Applicable</v>
          </cell>
          <cell r="F68" t="str">
            <v>Not Eligible Smelters</v>
          </cell>
        </row>
        <row r="69">
          <cell r="A69" t="str">
            <v>CID000073</v>
          </cell>
          <cell r="B69" t="str">
            <v>Tin</v>
          </cell>
          <cell r="C69" t="str">
            <v>Aold Labatories Ltd</v>
          </cell>
          <cell r="D69" t="str">
            <v>Not Eligible</v>
          </cell>
          <cell r="E69" t="str">
            <v>Not Applicable</v>
          </cell>
          <cell r="F69" t="str">
            <v>Not Eligible Smelters</v>
          </cell>
        </row>
        <row r="70">
          <cell r="A70" t="str">
            <v>CID000074</v>
          </cell>
          <cell r="B70" t="str">
            <v>Tin</v>
          </cell>
          <cell r="C70" t="str">
            <v>APS France</v>
          </cell>
          <cell r="D70" t="str">
            <v>Not Eligible</v>
          </cell>
          <cell r="E70" t="str">
            <v>Not Applicable</v>
          </cell>
          <cell r="F70" t="str">
            <v>Not Eligible Smelters</v>
          </cell>
        </row>
        <row r="71">
          <cell r="A71" t="str">
            <v>CID000075</v>
          </cell>
          <cell r="B71" t="str">
            <v>Tin</v>
          </cell>
          <cell r="C71" t="str">
            <v>ArcelorMittal</v>
          </cell>
          <cell r="D71" t="str">
            <v>Not Eligible</v>
          </cell>
          <cell r="E71" t="str">
            <v>Not Applicable</v>
          </cell>
          <cell r="F71" t="str">
            <v>Not Eligible Smelters</v>
          </cell>
        </row>
        <row r="72">
          <cell r="A72" t="str">
            <v>CID000076</v>
          </cell>
          <cell r="B72" t="str">
            <v>Tungsten</v>
          </cell>
          <cell r="C72" t="str">
            <v>ArcelorMittal</v>
          </cell>
          <cell r="D72" t="str">
            <v>Not Eligible</v>
          </cell>
          <cell r="E72" t="str">
            <v>Not Applicable</v>
          </cell>
          <cell r="F72" t="str">
            <v>Not Eligible Smelters</v>
          </cell>
        </row>
        <row r="73">
          <cell r="A73" t="str">
            <v>CID000077</v>
          </cell>
          <cell r="B73" t="str">
            <v>Gold</v>
          </cell>
          <cell r="C73" t="str">
            <v>Argor-Heraeus S.A.</v>
          </cell>
          <cell r="D73" t="str">
            <v>Eligible</v>
          </cell>
          <cell r="E73" t="str">
            <v>Conformant</v>
          </cell>
          <cell r="F73"/>
        </row>
        <row r="74">
          <cell r="A74" t="str">
            <v>CID000078</v>
          </cell>
          <cell r="B74" t="str">
            <v>Tin</v>
          </cell>
          <cell r="C74" t="str">
            <v>Argor-Heraeus S.A.</v>
          </cell>
          <cell r="D74" t="str">
            <v>Not Eligible</v>
          </cell>
          <cell r="E74" t="str">
            <v>Not Applicable</v>
          </cell>
          <cell r="F74" t="str">
            <v>Not Eligible Smelters</v>
          </cell>
        </row>
        <row r="75">
          <cell r="A75" t="str">
            <v>CID000079</v>
          </cell>
          <cell r="B75" t="str">
            <v>Tantalum</v>
          </cell>
          <cell r="C75" t="str">
            <v>Argor-Heraeus S.A.</v>
          </cell>
          <cell r="D75" t="str">
            <v>Not Eligible</v>
          </cell>
          <cell r="E75" t="str">
            <v>Not Applicable</v>
          </cell>
          <cell r="F75" t="str">
            <v>Not Eligible Smelters</v>
          </cell>
        </row>
        <row r="76">
          <cell r="A76" t="str">
            <v>CID000080</v>
          </cell>
          <cell r="B76" t="str">
            <v>Tungsten</v>
          </cell>
          <cell r="C76" t="str">
            <v>Argor-Heraeus S.A.</v>
          </cell>
          <cell r="D76" t="str">
            <v>Not Eligible</v>
          </cell>
          <cell r="E76" t="str">
            <v>Not Applicable</v>
          </cell>
          <cell r="F76" t="str">
            <v>Not Eligible Smelters</v>
          </cell>
        </row>
        <row r="77">
          <cell r="A77" t="str">
            <v>CID000081</v>
          </cell>
          <cell r="B77" t="str">
            <v>Tin</v>
          </cell>
          <cell r="C77" t="str">
            <v>Asahi Chemical &amp; Solder Industries Pte. Ltd.</v>
          </cell>
          <cell r="D77" t="str">
            <v>Not Eligible</v>
          </cell>
          <cell r="E77" t="str">
            <v>Not Applicable</v>
          </cell>
          <cell r="F77" t="str">
            <v>Not Eligible Smelters</v>
          </cell>
        </row>
        <row r="78">
          <cell r="A78" t="str">
            <v>CID000082</v>
          </cell>
          <cell r="B78" t="str">
            <v>Gold</v>
          </cell>
          <cell r="C78" t="str">
            <v>Asahi Pretec Corp.</v>
          </cell>
          <cell r="D78" t="str">
            <v>Eligible</v>
          </cell>
          <cell r="E78" t="str">
            <v>Conformant</v>
          </cell>
          <cell r="F78"/>
        </row>
        <row r="79">
          <cell r="A79" t="str">
            <v>CID000083</v>
          </cell>
          <cell r="B79" t="str">
            <v>Tin</v>
          </cell>
          <cell r="C79" t="str">
            <v>Asahi Pretec Corp.</v>
          </cell>
          <cell r="D79" t="str">
            <v>Not Eligible</v>
          </cell>
          <cell r="E79" t="str">
            <v>Not Applicable</v>
          </cell>
          <cell r="F79" t="str">
            <v>Not Eligible Smelters</v>
          </cell>
        </row>
        <row r="80">
          <cell r="A80" t="str">
            <v>CID000084</v>
          </cell>
          <cell r="B80" t="str">
            <v>Tantalum</v>
          </cell>
          <cell r="C80" t="str">
            <v>Asahi Pretec Corp.</v>
          </cell>
          <cell r="D80" t="str">
            <v>Not Eligible</v>
          </cell>
          <cell r="E80" t="str">
            <v>Not Applicable</v>
          </cell>
          <cell r="F80" t="str">
            <v>Not Eligible Smelters</v>
          </cell>
        </row>
        <row r="81">
          <cell r="A81" t="str">
            <v>CID000085</v>
          </cell>
          <cell r="B81" t="str">
            <v>Tungsten</v>
          </cell>
          <cell r="C81" t="str">
            <v>Asahi Pretec Corp.</v>
          </cell>
          <cell r="D81" t="str">
            <v>Not Eligible</v>
          </cell>
          <cell r="E81" t="str">
            <v>Not Applicable</v>
          </cell>
          <cell r="F81" t="str">
            <v>Not Eligible Smelters</v>
          </cell>
        </row>
        <row r="82">
          <cell r="A82" t="str">
            <v>CID000086</v>
          </cell>
          <cell r="B82" t="str">
            <v>Tin</v>
          </cell>
          <cell r="C82" t="str">
            <v>Asahi Seiren Co.,Ltd.</v>
          </cell>
          <cell r="D82" t="str">
            <v>Not Eligible</v>
          </cell>
          <cell r="E82" t="str">
            <v>Not Applicable</v>
          </cell>
          <cell r="F82" t="str">
            <v>Not Eligible Smelters</v>
          </cell>
        </row>
        <row r="83">
          <cell r="A83" t="str">
            <v>CID000087</v>
          </cell>
          <cell r="B83" t="str">
            <v>Gold</v>
          </cell>
          <cell r="C83" t="str">
            <v>Asahi Solder Technology</v>
          </cell>
          <cell r="D83" t="str">
            <v>Not Eligible</v>
          </cell>
          <cell r="E83" t="str">
            <v>Not Applicable</v>
          </cell>
          <cell r="F83" t="str">
            <v>Not Eligible Smelters</v>
          </cell>
        </row>
        <row r="84">
          <cell r="A84" t="str">
            <v>CID000088</v>
          </cell>
          <cell r="B84" t="str">
            <v>Tin</v>
          </cell>
          <cell r="C84" t="str">
            <v>Asahi Solder Technology</v>
          </cell>
          <cell r="D84" t="str">
            <v>Not Eligible</v>
          </cell>
          <cell r="E84" t="str">
            <v>Not Applicable</v>
          </cell>
          <cell r="F84" t="str">
            <v>Not Eligible Smelters</v>
          </cell>
        </row>
        <row r="85">
          <cell r="A85" t="str">
            <v>CID000089</v>
          </cell>
          <cell r="B85" t="str">
            <v>Tantalum</v>
          </cell>
          <cell r="C85" t="str">
            <v>Asahi Solder Technology</v>
          </cell>
          <cell r="D85" t="str">
            <v>Not Eligible</v>
          </cell>
          <cell r="E85" t="str">
            <v>Not Applicable</v>
          </cell>
          <cell r="F85" t="str">
            <v>Not Eligible Smelters</v>
          </cell>
        </row>
        <row r="86">
          <cell r="A86" t="str">
            <v>CID000090</v>
          </cell>
          <cell r="B86" t="str">
            <v>Gold</v>
          </cell>
          <cell r="C86" t="str">
            <v>Asaka Riken Co., Ltd.</v>
          </cell>
          <cell r="D86" t="str">
            <v>Eligible</v>
          </cell>
          <cell r="E86" t="str">
            <v>Conformant</v>
          </cell>
          <cell r="F86"/>
        </row>
        <row r="87">
          <cell r="A87" t="str">
            <v>CID000091</v>
          </cell>
          <cell r="B87" t="str">
            <v>Tin</v>
          </cell>
          <cell r="C87" t="str">
            <v>Asaka Riken Co., Ltd.</v>
          </cell>
          <cell r="D87" t="str">
            <v>Not Eligible</v>
          </cell>
          <cell r="E87" t="str">
            <v>Not Applicable</v>
          </cell>
          <cell r="F87" t="str">
            <v>Not Eligible Smelters</v>
          </cell>
        </row>
        <row r="88">
          <cell r="A88" t="str">
            <v>CID000092</v>
          </cell>
          <cell r="B88" t="str">
            <v>Tantalum</v>
          </cell>
          <cell r="C88" t="str">
            <v>Asaka Riken Co., Ltd.</v>
          </cell>
          <cell r="D88" t="str">
            <v>Not Eligible</v>
          </cell>
          <cell r="E88" t="str">
            <v>Not Applicable</v>
          </cell>
          <cell r="F88" t="str">
            <v>Not Eligible Smelters</v>
          </cell>
        </row>
        <row r="89">
          <cell r="A89" t="str">
            <v>CID000093</v>
          </cell>
          <cell r="B89" t="str">
            <v>Gold</v>
          </cell>
          <cell r="C89" t="str">
            <v>Asarco</v>
          </cell>
          <cell r="D89" t="str">
            <v>Not Eligible</v>
          </cell>
          <cell r="E89" t="str">
            <v>Not Applicable</v>
          </cell>
          <cell r="F89" t="str">
            <v>Not Eligible Smelters</v>
          </cell>
        </row>
        <row r="90">
          <cell r="A90" t="str">
            <v>CID000094</v>
          </cell>
          <cell r="B90" t="str">
            <v>Gold</v>
          </cell>
          <cell r="C90" t="str">
            <v>ASE Group</v>
          </cell>
          <cell r="D90" t="str">
            <v>Not Eligible</v>
          </cell>
          <cell r="E90" t="str">
            <v>Not Applicable</v>
          </cell>
          <cell r="F90" t="str">
            <v>Not Eligible Smelters</v>
          </cell>
        </row>
        <row r="91">
          <cell r="A91" t="str">
            <v>CID000095</v>
          </cell>
          <cell r="B91" t="str">
            <v>Tin</v>
          </cell>
          <cell r="C91" t="str">
            <v>ASEM</v>
          </cell>
          <cell r="D91" t="str">
            <v>Not Eligible</v>
          </cell>
          <cell r="E91" t="str">
            <v>Not Applicable</v>
          </cell>
          <cell r="F91" t="str">
            <v>Not Eligible Smelters</v>
          </cell>
        </row>
        <row r="92">
          <cell r="A92" t="str">
            <v>CID000096</v>
          </cell>
          <cell r="B92" t="str">
            <v>Gold</v>
          </cell>
          <cell r="C92" t="str">
            <v>Asen (Suzhou) Electronic Material Co Ltd</v>
          </cell>
          <cell r="D92" t="str">
            <v>Not Eligible</v>
          </cell>
          <cell r="E92" t="str">
            <v>Not Applicable</v>
          </cell>
          <cell r="F92" t="str">
            <v>Not Eligible Smelters</v>
          </cell>
        </row>
        <row r="93">
          <cell r="A93" t="str">
            <v>CID000097</v>
          </cell>
          <cell r="B93" t="str">
            <v>Tin</v>
          </cell>
          <cell r="C93" t="str">
            <v>Aska Corporation</v>
          </cell>
          <cell r="D93" t="str">
            <v>Not Eligible</v>
          </cell>
          <cell r="E93" t="str">
            <v>Not Applicable</v>
          </cell>
          <cell r="F93" t="str">
            <v>Not Eligible Smelters</v>
          </cell>
        </row>
        <row r="94">
          <cell r="A94" t="str">
            <v>CID000098</v>
          </cell>
          <cell r="B94" t="str">
            <v>Tin</v>
          </cell>
          <cell r="C94" t="str">
            <v>ASM Pacific (HongKong) Ltd</v>
          </cell>
          <cell r="D94" t="str">
            <v>Not Eligible</v>
          </cell>
          <cell r="E94" t="str">
            <v>Not Applicable</v>
          </cell>
          <cell r="F94" t="str">
            <v>Not Eligible Smelters</v>
          </cell>
        </row>
        <row r="95">
          <cell r="A95" t="str">
            <v>CID000099</v>
          </cell>
          <cell r="B95" t="str">
            <v>Gold</v>
          </cell>
          <cell r="C95" t="str">
            <v>ASSAB</v>
          </cell>
          <cell r="D95" t="str">
            <v>Not Eligible</v>
          </cell>
          <cell r="E95" t="str">
            <v>Not Applicable</v>
          </cell>
          <cell r="F95" t="str">
            <v>Not Eligible Smelters</v>
          </cell>
        </row>
        <row r="96">
          <cell r="A96" t="str">
            <v>CID000100</v>
          </cell>
          <cell r="B96" t="str">
            <v>Tungsten</v>
          </cell>
          <cell r="C96" t="str">
            <v>ASSAB</v>
          </cell>
          <cell r="D96" t="str">
            <v>Not Eligible</v>
          </cell>
          <cell r="E96" t="str">
            <v>Not Applicable</v>
          </cell>
          <cell r="F96" t="str">
            <v>Not Eligible Smelters</v>
          </cell>
        </row>
        <row r="97">
          <cell r="A97" t="str">
            <v>CID000101</v>
          </cell>
          <cell r="B97" t="str">
            <v>Tin</v>
          </cell>
          <cell r="C97" t="str">
            <v>Assaf Conductors</v>
          </cell>
          <cell r="D97" t="str">
            <v>Not Eligible</v>
          </cell>
          <cell r="E97" t="str">
            <v>Not Applicable</v>
          </cell>
          <cell r="F97" t="str">
            <v>Not Eligible Smelters</v>
          </cell>
        </row>
        <row r="98">
          <cell r="A98" t="str">
            <v>CID000102</v>
          </cell>
          <cell r="B98" t="str">
            <v>Tungsten</v>
          </cell>
          <cell r="C98" t="str">
            <v>Ata Group</v>
          </cell>
          <cell r="D98" t="str">
            <v>Not Eligible</v>
          </cell>
          <cell r="E98" t="str">
            <v>Not Applicable</v>
          </cell>
          <cell r="F98" t="str">
            <v>Not Eligible Smelters</v>
          </cell>
        </row>
        <row r="99">
          <cell r="A99" t="str">
            <v>CID000103</v>
          </cell>
          <cell r="B99" t="str">
            <v>Gold</v>
          </cell>
          <cell r="C99" t="str">
            <v>Atasay Kuyumculuk Sanayi Ve Ticaret A.S.</v>
          </cell>
          <cell r="D99" t="str">
            <v>Eligible</v>
          </cell>
          <cell r="E99" t="str">
            <v>Outreach Required</v>
          </cell>
          <cell r="F99" t="str">
            <v>Non Conformant</v>
          </cell>
        </row>
        <row r="100">
          <cell r="A100" t="str">
            <v>CID000104</v>
          </cell>
          <cell r="B100" t="str">
            <v>Tin</v>
          </cell>
          <cell r="C100" t="str">
            <v>Kennametal Huntsville</v>
          </cell>
          <cell r="D100" t="str">
            <v>Not Eligible</v>
          </cell>
          <cell r="E100" t="str">
            <v>Not Applicable</v>
          </cell>
          <cell r="F100" t="str">
            <v>Not Eligible Smelters</v>
          </cell>
        </row>
        <row r="101">
          <cell r="A101" t="str">
            <v>CID000105</v>
          </cell>
          <cell r="B101" t="str">
            <v>Tungsten</v>
          </cell>
          <cell r="C101" t="str">
            <v>Kennametal Huntsville</v>
          </cell>
          <cell r="D101" t="str">
            <v>Eligible</v>
          </cell>
          <cell r="E101" t="str">
            <v>Conformant</v>
          </cell>
          <cell r="F101"/>
        </row>
        <row r="102">
          <cell r="A102" t="str">
            <v>CID000106</v>
          </cell>
          <cell r="B102" t="str">
            <v>Tantalum</v>
          </cell>
          <cell r="C102" t="str">
            <v>Kennametal Huntsville</v>
          </cell>
          <cell r="D102" t="str">
            <v>Not Eligible</v>
          </cell>
          <cell r="E102" t="str">
            <v>Not Applicable</v>
          </cell>
          <cell r="F102" t="str">
            <v>Not Eligible Smelters</v>
          </cell>
        </row>
        <row r="103">
          <cell r="A103" t="str">
            <v>CID000107</v>
          </cell>
          <cell r="B103" t="str">
            <v>Gold</v>
          </cell>
          <cell r="C103" t="str">
            <v>Kennametal Huntsville</v>
          </cell>
          <cell r="D103" t="str">
            <v>Not Eligible</v>
          </cell>
          <cell r="E103" t="str">
            <v>Not Applicable</v>
          </cell>
          <cell r="F103" t="str">
            <v>Not Eligible Smelters</v>
          </cell>
        </row>
        <row r="104">
          <cell r="A104" t="str">
            <v>CID000108</v>
          </cell>
          <cell r="B104" t="str">
            <v>Tin</v>
          </cell>
          <cell r="C104" t="str">
            <v>Atlantic Metals</v>
          </cell>
          <cell r="D104" t="str">
            <v>Not Eligible</v>
          </cell>
          <cell r="E104" t="str">
            <v>Not Applicable</v>
          </cell>
          <cell r="F104" t="str">
            <v>Not Eligible Smelters</v>
          </cell>
        </row>
        <row r="105">
          <cell r="A105" t="str">
            <v>CID000109</v>
          </cell>
          <cell r="B105" t="str">
            <v>Tungsten</v>
          </cell>
          <cell r="C105" t="str">
            <v>Atlantic Metals</v>
          </cell>
          <cell r="D105" t="str">
            <v>Not Eligible</v>
          </cell>
          <cell r="E105" t="str">
            <v>Not Applicable</v>
          </cell>
          <cell r="F105" t="str">
            <v>Not Eligible Smelters</v>
          </cell>
        </row>
        <row r="106">
          <cell r="A106" t="str">
            <v>CID000110</v>
          </cell>
          <cell r="B106" t="str">
            <v>Tin</v>
          </cell>
          <cell r="C106" t="str">
            <v>Atotech</v>
          </cell>
          <cell r="D106" t="str">
            <v>Not Eligible</v>
          </cell>
          <cell r="E106" t="str">
            <v>Not Applicable</v>
          </cell>
          <cell r="F106" t="str">
            <v>Not Eligible Smelters</v>
          </cell>
        </row>
        <row r="107">
          <cell r="A107" t="str">
            <v>CID000111</v>
          </cell>
          <cell r="B107" t="str">
            <v>Gold</v>
          </cell>
          <cell r="C107" t="str">
            <v>Audiua, Escardida</v>
          </cell>
          <cell r="D107" t="str">
            <v>Not Eligible</v>
          </cell>
          <cell r="E107" t="str">
            <v>Not Applicable</v>
          </cell>
          <cell r="F107" t="str">
            <v>Not Eligible Smelters</v>
          </cell>
        </row>
        <row r="108">
          <cell r="A108" t="str">
            <v>CID000112</v>
          </cell>
          <cell r="B108" t="str">
            <v>Tin</v>
          </cell>
          <cell r="C108" t="str">
            <v>Auerhammer Metallwerk GmbH</v>
          </cell>
          <cell r="D108" t="str">
            <v>Not Eligible</v>
          </cell>
          <cell r="E108" t="str">
            <v>Not Applicable</v>
          </cell>
          <cell r="F108" t="str">
            <v>Not Eligible Smelters</v>
          </cell>
        </row>
        <row r="109">
          <cell r="A109" t="str">
            <v>CID000113</v>
          </cell>
          <cell r="B109" t="str">
            <v>Gold</v>
          </cell>
          <cell r="C109" t="str">
            <v>Aurubis AG</v>
          </cell>
          <cell r="D109" t="str">
            <v>Eligible</v>
          </cell>
          <cell r="E109" t="str">
            <v>Conformant</v>
          </cell>
          <cell r="F109"/>
        </row>
        <row r="110">
          <cell r="A110" t="str">
            <v>CID000114</v>
          </cell>
          <cell r="B110" t="str">
            <v>Tin</v>
          </cell>
          <cell r="C110" t="str">
            <v>Aurubis AG</v>
          </cell>
          <cell r="D110" t="str">
            <v>Not Eligible</v>
          </cell>
          <cell r="E110" t="str">
            <v>Not Applicable</v>
          </cell>
          <cell r="F110" t="str">
            <v>Not Eligible Smelters</v>
          </cell>
        </row>
        <row r="111">
          <cell r="A111" t="str">
            <v>CID000115</v>
          </cell>
          <cell r="B111" t="str">
            <v>Tin</v>
          </cell>
          <cell r="C111" t="str">
            <v>Ausmelt Limited</v>
          </cell>
          <cell r="D111" t="str">
            <v>Not Eligible</v>
          </cell>
          <cell r="E111" t="str">
            <v>Not Applicable</v>
          </cell>
          <cell r="F111" t="str">
            <v>Not Eligible Smelters</v>
          </cell>
        </row>
        <row r="112">
          <cell r="A112" t="str">
            <v>CID000116</v>
          </cell>
          <cell r="B112" t="str">
            <v>Gold</v>
          </cell>
          <cell r="C112" t="str">
            <v>AXISMATERIAL LIMITED</v>
          </cell>
          <cell r="D112" t="str">
            <v>Not Eligible</v>
          </cell>
          <cell r="E112" t="str">
            <v>Not Applicable</v>
          </cell>
          <cell r="F112" t="str">
            <v>Not Eligible Smelters</v>
          </cell>
        </row>
        <row r="113">
          <cell r="A113" t="str">
            <v>CID000117</v>
          </cell>
          <cell r="B113" t="str">
            <v>Tin</v>
          </cell>
          <cell r="C113" t="str">
            <v>AXISMATERIAL LIMITED</v>
          </cell>
          <cell r="D113" t="str">
            <v>Not Eligible</v>
          </cell>
          <cell r="E113" t="str">
            <v>Not Applicable</v>
          </cell>
          <cell r="F113" t="str">
            <v>Not Eligible Smelters</v>
          </cell>
        </row>
        <row r="114">
          <cell r="A114" t="str">
            <v>CID000118</v>
          </cell>
          <cell r="B114" t="str">
            <v>Tungsten</v>
          </cell>
          <cell r="C114" t="str">
            <v>AXISMATERIAL LIMITED</v>
          </cell>
          <cell r="D114" t="str">
            <v>Not Eligible</v>
          </cell>
          <cell r="E114" t="str">
            <v>Not Applicable</v>
          </cell>
          <cell r="F114" t="str">
            <v>Not Eligible Smelters</v>
          </cell>
        </row>
        <row r="115">
          <cell r="A115" t="str">
            <v>CID000119</v>
          </cell>
          <cell r="B115" t="str">
            <v>Tin</v>
          </cell>
          <cell r="C115" t="str">
            <v>BaiHong</v>
          </cell>
          <cell r="D115" t="str">
            <v>Not Eligible</v>
          </cell>
          <cell r="E115" t="str">
            <v>Not Applicable</v>
          </cell>
          <cell r="F115" t="str">
            <v>Not Eligible Smelters</v>
          </cell>
        </row>
        <row r="116">
          <cell r="A116" t="str">
            <v>CID000121</v>
          </cell>
          <cell r="B116" t="str">
            <v>Tin</v>
          </cell>
          <cell r="C116" t="str">
            <v>Balver Zinn - Josef Jost GmbH &amp; Co.KG</v>
          </cell>
          <cell r="D116" t="str">
            <v>Not Eligible</v>
          </cell>
          <cell r="E116" t="str">
            <v>Not Applicable</v>
          </cell>
          <cell r="F116" t="str">
            <v>Not Eligible Smelters</v>
          </cell>
        </row>
        <row r="117">
          <cell r="A117" t="str">
            <v>CID000123</v>
          </cell>
          <cell r="B117" t="str">
            <v>Tin</v>
          </cell>
          <cell r="C117" t="str">
            <v>Bangjia Island</v>
          </cell>
          <cell r="D117" t="str">
            <v>Not Eligible</v>
          </cell>
          <cell r="E117" t="str">
            <v>Not Applicable</v>
          </cell>
          <cell r="F117" t="str">
            <v>Not Eligible Smelters</v>
          </cell>
        </row>
        <row r="118">
          <cell r="A118" t="str">
            <v>CID000125</v>
          </cell>
          <cell r="B118" t="str">
            <v>Tin</v>
          </cell>
          <cell r="C118" t="str">
            <v>Bangka</v>
          </cell>
          <cell r="D118" t="str">
            <v>Not Eligible</v>
          </cell>
          <cell r="E118" t="str">
            <v>Not Applicable</v>
          </cell>
          <cell r="F118" t="str">
            <v>Not Eligible Smelters</v>
          </cell>
        </row>
        <row r="119">
          <cell r="A119" t="str">
            <v>CID000126</v>
          </cell>
          <cell r="B119" t="str">
            <v>Tantalum</v>
          </cell>
          <cell r="C119" t="str">
            <v>Bangka</v>
          </cell>
          <cell r="D119" t="str">
            <v>Not Eligible</v>
          </cell>
          <cell r="E119" t="str">
            <v>Not Applicable</v>
          </cell>
          <cell r="F119" t="str">
            <v>Not Eligible Smelters</v>
          </cell>
        </row>
        <row r="120">
          <cell r="A120" t="str">
            <v>CID000127</v>
          </cell>
          <cell r="B120" t="str">
            <v>Tungsten</v>
          </cell>
          <cell r="C120" t="str">
            <v>Bangka</v>
          </cell>
          <cell r="D120" t="str">
            <v>Not Eligible</v>
          </cell>
          <cell r="E120" t="str">
            <v>Not Applicable</v>
          </cell>
          <cell r="F120" t="str">
            <v>Not Eligible Smelters</v>
          </cell>
        </row>
        <row r="121">
          <cell r="A121" t="str">
            <v>CID000128</v>
          </cell>
          <cell r="B121" t="str">
            <v>Gold</v>
          </cell>
          <cell r="C121" t="str">
            <v>Bangko Sentral ng Pilipinas (Central Bank of the Philippines)</v>
          </cell>
          <cell r="D121" t="str">
            <v>Eligible</v>
          </cell>
          <cell r="E121" t="str">
            <v>Conformant</v>
          </cell>
          <cell r="F121"/>
        </row>
        <row r="122">
          <cell r="A122" t="str">
            <v>CID000129</v>
          </cell>
          <cell r="B122" t="str">
            <v>Gold</v>
          </cell>
          <cell r="C122" t="str">
            <v>BANGKOK ASSAY</v>
          </cell>
          <cell r="D122" t="str">
            <v>Not Eligible</v>
          </cell>
          <cell r="E122" t="str">
            <v>Not Applicable</v>
          </cell>
          <cell r="F122" t="str">
            <v>Not Eligible Smelters</v>
          </cell>
        </row>
        <row r="123">
          <cell r="A123" t="str">
            <v>CID000130</v>
          </cell>
          <cell r="B123" t="str">
            <v>Gold</v>
          </cell>
          <cell r="C123" t="str">
            <v>Bank Of China</v>
          </cell>
          <cell r="D123" t="str">
            <v>Not Eligible</v>
          </cell>
          <cell r="E123" t="str">
            <v>Not Applicable</v>
          </cell>
          <cell r="F123" t="str">
            <v>Not Eligible Smelters</v>
          </cell>
        </row>
        <row r="124">
          <cell r="A124" t="str">
            <v>CID000131</v>
          </cell>
          <cell r="B124" t="str">
            <v>Gold</v>
          </cell>
          <cell r="C124" t="str">
            <v>Bank of Switzerland</v>
          </cell>
          <cell r="D124" t="str">
            <v>Not Eligible</v>
          </cell>
          <cell r="E124" t="str">
            <v>Not Applicable</v>
          </cell>
          <cell r="F124" t="str">
            <v>Not Eligible Smelters</v>
          </cell>
        </row>
        <row r="125">
          <cell r="A125" t="str">
            <v>CID000132</v>
          </cell>
          <cell r="B125" t="str">
            <v>Gold</v>
          </cell>
          <cell r="C125" t="str">
            <v>Bank of Taiwan Department of Trade</v>
          </cell>
          <cell r="D125" t="str">
            <v>Not Eligible</v>
          </cell>
          <cell r="E125" t="str">
            <v>Not Applicable</v>
          </cell>
          <cell r="F125" t="str">
            <v>Not Eligible Smelters</v>
          </cell>
        </row>
        <row r="126">
          <cell r="A126" t="str">
            <v>CID000133</v>
          </cell>
          <cell r="B126" t="str">
            <v>Tin</v>
          </cell>
          <cell r="C126" t="str">
            <v>BAO TAI TIN FACTORY</v>
          </cell>
          <cell r="D126" t="str">
            <v>Not Eligible</v>
          </cell>
          <cell r="E126" t="str">
            <v>Not Applicable</v>
          </cell>
          <cell r="F126" t="str">
            <v>Not Eligible Smelters</v>
          </cell>
        </row>
        <row r="127">
          <cell r="A127" t="str">
            <v>CID000134</v>
          </cell>
          <cell r="B127" t="str">
            <v>Gold</v>
          </cell>
          <cell r="C127" t="str">
            <v>bao yu hua</v>
          </cell>
          <cell r="D127" t="str">
            <v>Not Eligible</v>
          </cell>
          <cell r="E127" t="str">
            <v>Not Applicable</v>
          </cell>
          <cell r="F127" t="str">
            <v>Not Eligible Smelters</v>
          </cell>
        </row>
        <row r="128">
          <cell r="A128" t="str">
            <v>CID000135</v>
          </cell>
          <cell r="B128" t="str">
            <v>Tin</v>
          </cell>
          <cell r="C128" t="str">
            <v>bao yu hua</v>
          </cell>
          <cell r="D128" t="str">
            <v>Not Eligible</v>
          </cell>
          <cell r="E128" t="str">
            <v>Not Applicable</v>
          </cell>
          <cell r="F128" t="str">
            <v>Not Eligible Smelters</v>
          </cell>
        </row>
        <row r="129">
          <cell r="A129" t="str">
            <v>CID000136</v>
          </cell>
          <cell r="B129" t="str">
            <v>Tin</v>
          </cell>
          <cell r="C129" t="str">
            <v>Baoshenglong</v>
          </cell>
          <cell r="D129" t="str">
            <v>Not Eligible</v>
          </cell>
          <cell r="E129" t="str">
            <v>Not Applicable</v>
          </cell>
          <cell r="F129" t="str">
            <v>Not Eligible Smelters</v>
          </cell>
        </row>
        <row r="130">
          <cell r="A130" t="str">
            <v>CID000137</v>
          </cell>
          <cell r="B130" t="str">
            <v>Tin</v>
          </cell>
          <cell r="C130" t="str">
            <v>Baoshida Swissmetal</v>
          </cell>
          <cell r="D130" t="str">
            <v>Not Eligible</v>
          </cell>
          <cell r="E130" t="str">
            <v>Not Applicable</v>
          </cell>
          <cell r="F130" t="str">
            <v>Not Eligible Smelters</v>
          </cell>
        </row>
        <row r="131">
          <cell r="A131" t="str">
            <v>CID000138</v>
          </cell>
          <cell r="B131" t="str">
            <v>Tin</v>
          </cell>
          <cell r="C131" t="str">
            <v>Baotai</v>
          </cell>
          <cell r="D131" t="str">
            <v>Not Eligible</v>
          </cell>
          <cell r="E131" t="str">
            <v>Not Applicable</v>
          </cell>
          <cell r="F131" t="str">
            <v>Not Eligible Smelters</v>
          </cell>
        </row>
        <row r="132">
          <cell r="A132" t="str">
            <v>CID000139</v>
          </cell>
          <cell r="B132" t="str">
            <v>Gold</v>
          </cell>
          <cell r="C132" t="str">
            <v>Barrick Gold Corporation</v>
          </cell>
          <cell r="D132" t="str">
            <v>Not Eligible</v>
          </cell>
          <cell r="E132" t="str">
            <v>Not Applicable</v>
          </cell>
          <cell r="F132" t="str">
            <v>Not Eligible Smelters</v>
          </cell>
        </row>
        <row r="133">
          <cell r="A133" t="str">
            <v>CID000140</v>
          </cell>
          <cell r="B133" t="str">
            <v>Gold</v>
          </cell>
          <cell r="C133" t="str">
            <v>Batu Hijau Gold &amp; Copper Mining</v>
          </cell>
          <cell r="D133" t="str">
            <v>Not Eligible</v>
          </cell>
          <cell r="E133" t="str">
            <v>Not Applicable</v>
          </cell>
          <cell r="F133" t="str">
            <v>Not Eligible Smelters</v>
          </cell>
        </row>
        <row r="134">
          <cell r="A134" t="str">
            <v>CID000141</v>
          </cell>
          <cell r="B134" t="str">
            <v>Gold</v>
          </cell>
          <cell r="C134" t="str">
            <v>Bauer Walser AG</v>
          </cell>
          <cell r="D134" t="str">
            <v>Not Eligible</v>
          </cell>
          <cell r="E134" t="str">
            <v>Not Applicable</v>
          </cell>
          <cell r="F134" t="str">
            <v>Not Eligible Smelters</v>
          </cell>
        </row>
        <row r="135">
          <cell r="A135" t="str">
            <v>CID000142</v>
          </cell>
          <cell r="B135" t="str">
            <v>Tin</v>
          </cell>
          <cell r="C135" t="str">
            <v>Beijing Beiye Functional Materials Corporation</v>
          </cell>
          <cell r="D135" t="str">
            <v>Not Eligible</v>
          </cell>
          <cell r="E135" t="str">
            <v>Not Applicable</v>
          </cell>
          <cell r="F135" t="str">
            <v>Not Eligible Smelters</v>
          </cell>
        </row>
        <row r="136">
          <cell r="A136" t="str">
            <v>CID000143</v>
          </cell>
          <cell r="B136" t="str">
            <v>Tungsten</v>
          </cell>
          <cell r="C136" t="str">
            <v>BeiJing General Research Institute of Mining &amp; Metallurgy</v>
          </cell>
          <cell r="D136" t="str">
            <v>Not Eligible</v>
          </cell>
          <cell r="E136" t="str">
            <v>Not Applicable</v>
          </cell>
          <cell r="F136" t="str">
            <v>Not Eligible Smelters</v>
          </cell>
        </row>
        <row r="137">
          <cell r="A137" t="str">
            <v>CID000144</v>
          </cell>
          <cell r="B137" t="str">
            <v>Gold</v>
          </cell>
          <cell r="C137" t="str">
            <v>Beijing New Material Technology Co., Ltd. The 100</v>
          </cell>
          <cell r="D137" t="str">
            <v>Not Eligible</v>
          </cell>
          <cell r="E137" t="str">
            <v>Not Applicable</v>
          </cell>
          <cell r="F137" t="str">
            <v>Not Eligible Smelters</v>
          </cell>
        </row>
        <row r="138">
          <cell r="A138" t="str">
            <v>CID000145</v>
          </cell>
          <cell r="B138" t="str">
            <v>Tin</v>
          </cell>
          <cell r="C138" t="str">
            <v>Beijing New Material Technology Co., Ltd. The 100</v>
          </cell>
          <cell r="D138" t="str">
            <v>Not Eligible</v>
          </cell>
          <cell r="E138" t="str">
            <v>Not Applicable</v>
          </cell>
          <cell r="F138" t="str">
            <v>Not Eligible Smelters</v>
          </cell>
        </row>
        <row r="139">
          <cell r="A139" t="str">
            <v>CID000146</v>
          </cell>
          <cell r="B139" t="str">
            <v>Tin</v>
          </cell>
          <cell r="C139" t="str">
            <v>Beijing Oriental Guide</v>
          </cell>
          <cell r="D139" t="str">
            <v>Not Eligible</v>
          </cell>
          <cell r="E139" t="str">
            <v>Not Applicable</v>
          </cell>
          <cell r="F139" t="str">
            <v>Not Eligible Smelters</v>
          </cell>
        </row>
        <row r="140">
          <cell r="A140" t="str">
            <v>CID000147</v>
          </cell>
          <cell r="B140" t="str">
            <v>Gold</v>
          </cell>
          <cell r="C140" t="str">
            <v>Beijing Zenith Materials</v>
          </cell>
          <cell r="D140" t="str">
            <v>Not Eligible</v>
          </cell>
          <cell r="E140" t="str">
            <v>Not Applicable</v>
          </cell>
          <cell r="F140" t="str">
            <v>Not Eligible Smelters</v>
          </cell>
        </row>
        <row r="141">
          <cell r="A141" t="str">
            <v>CID000148</v>
          </cell>
          <cell r="B141" t="str">
            <v>Tin</v>
          </cell>
          <cell r="C141" t="str">
            <v>Beijing Zenith Materials</v>
          </cell>
          <cell r="D141" t="str">
            <v>Not Eligible</v>
          </cell>
          <cell r="E141" t="str">
            <v>Not Applicable</v>
          </cell>
          <cell r="F141" t="str">
            <v>Not Eligible Smelters</v>
          </cell>
        </row>
        <row r="142">
          <cell r="A142" t="str">
            <v>CID000149</v>
          </cell>
          <cell r="B142" t="str">
            <v>Tungsten</v>
          </cell>
          <cell r="C142" t="str">
            <v>Beijing Zenith Materials</v>
          </cell>
          <cell r="D142" t="str">
            <v>Not Eligible</v>
          </cell>
          <cell r="E142" t="str">
            <v>Not Applicable</v>
          </cell>
          <cell r="F142" t="str">
            <v>Not Eligible Smelters</v>
          </cell>
        </row>
        <row r="143">
          <cell r="A143" t="str">
            <v>CID000151</v>
          </cell>
          <cell r="B143" t="str">
            <v>Tin</v>
          </cell>
          <cell r="C143" t="str">
            <v>Best Metais</v>
          </cell>
          <cell r="D143" t="str">
            <v>Not Eligible</v>
          </cell>
          <cell r="E143" t="str">
            <v>Not Applicable</v>
          </cell>
          <cell r="F143" t="str">
            <v>Not Eligible Smelters</v>
          </cell>
        </row>
        <row r="144">
          <cell r="A144" t="str">
            <v>CID000152</v>
          </cell>
          <cell r="B144" t="str">
            <v>Gold</v>
          </cell>
          <cell r="C144" t="str">
            <v>BHP Billiton Ltd.</v>
          </cell>
          <cell r="D144" t="str">
            <v>Not Eligible</v>
          </cell>
          <cell r="E144" t="str">
            <v>Not Applicable</v>
          </cell>
          <cell r="F144" t="str">
            <v>Not Eligible Smelters</v>
          </cell>
        </row>
        <row r="145">
          <cell r="A145" t="str">
            <v>CID000154</v>
          </cell>
          <cell r="B145" t="str">
            <v>Tin</v>
          </cell>
          <cell r="C145" t="str">
            <v>Bintulu</v>
          </cell>
          <cell r="D145" t="str">
            <v>Not Eligible</v>
          </cell>
          <cell r="E145" t="str">
            <v>Not Applicable</v>
          </cell>
          <cell r="F145" t="str">
            <v>Not Eligible Smelters</v>
          </cell>
        </row>
        <row r="146">
          <cell r="A146" t="str">
            <v>CID000155</v>
          </cell>
          <cell r="B146" t="str">
            <v>Tin</v>
          </cell>
          <cell r="C146" t="str">
            <v>BJbodaNon-ferrous metals</v>
          </cell>
          <cell r="D146" t="str">
            <v>Not Eligible</v>
          </cell>
          <cell r="E146" t="str">
            <v>Not Applicable</v>
          </cell>
          <cell r="F146" t="str">
            <v>Not Eligible Smelters</v>
          </cell>
        </row>
        <row r="147">
          <cell r="A147" t="str">
            <v>CID000156</v>
          </cell>
          <cell r="B147" t="str">
            <v>Tin</v>
          </cell>
          <cell r="C147" t="str">
            <v>BNT Chemicals GmbH</v>
          </cell>
          <cell r="D147" t="str">
            <v>Not Eligible</v>
          </cell>
          <cell r="E147" t="str">
            <v>Not Applicable</v>
          </cell>
          <cell r="F147" t="str">
            <v>Not Eligible Smelters</v>
          </cell>
        </row>
        <row r="148">
          <cell r="A148" t="str">
            <v>CID000157</v>
          </cell>
          <cell r="B148" t="str">
            <v>Gold</v>
          </cell>
          <cell r="C148" t="str">
            <v>Boliden Ronnskar</v>
          </cell>
          <cell r="D148" t="str">
            <v>Eligible</v>
          </cell>
          <cell r="E148" t="str">
            <v>Conformant</v>
          </cell>
          <cell r="F148"/>
        </row>
        <row r="149">
          <cell r="A149" t="str">
            <v>CID000158</v>
          </cell>
          <cell r="B149" t="str">
            <v>Tungsten</v>
          </cell>
          <cell r="C149" t="str">
            <v>Boliden AB</v>
          </cell>
          <cell r="D149" t="str">
            <v>Not Eligible</v>
          </cell>
          <cell r="E149" t="str">
            <v>Not Applicable</v>
          </cell>
          <cell r="F149" t="str">
            <v>Not Eligible Smelters</v>
          </cell>
        </row>
        <row r="150">
          <cell r="A150" t="str">
            <v>CID000159</v>
          </cell>
          <cell r="B150" t="str">
            <v>Gold</v>
          </cell>
          <cell r="C150" t="str">
            <v>bolin Co. Ltd. of xi'an Univ.of Arch.&amp;Tech</v>
          </cell>
          <cell r="D150" t="str">
            <v>Not Eligible</v>
          </cell>
          <cell r="E150" t="str">
            <v>Not Applicable</v>
          </cell>
          <cell r="F150" t="str">
            <v>Not Eligible Smelters</v>
          </cell>
        </row>
        <row r="151">
          <cell r="A151" t="str">
            <v>CID000160</v>
          </cell>
          <cell r="B151" t="str">
            <v>Tin</v>
          </cell>
          <cell r="C151" t="str">
            <v>Bonoka.Beliting INDONESIA</v>
          </cell>
          <cell r="D151" t="str">
            <v>Not Eligible</v>
          </cell>
          <cell r="E151" t="str">
            <v>Not Applicable</v>
          </cell>
          <cell r="F151" t="str">
            <v>Not Eligible Smelters</v>
          </cell>
        </row>
        <row r="152">
          <cell r="A152" t="str">
            <v>CID000161</v>
          </cell>
          <cell r="B152" t="str">
            <v>Gold</v>
          </cell>
          <cell r="C152" t="str">
            <v>Boston Metal</v>
          </cell>
          <cell r="D152" t="str">
            <v>Not Eligible</v>
          </cell>
          <cell r="E152" t="str">
            <v>Not Applicable</v>
          </cell>
          <cell r="F152" t="str">
            <v>Not Eligible Smelters</v>
          </cell>
        </row>
        <row r="153">
          <cell r="A153" t="str">
            <v>CID000162</v>
          </cell>
          <cell r="B153" t="str">
            <v>Tin</v>
          </cell>
          <cell r="C153" t="str">
            <v>Boway</v>
          </cell>
          <cell r="D153" t="str">
            <v>Not Eligible</v>
          </cell>
          <cell r="E153" t="str">
            <v>Not Applicable</v>
          </cell>
          <cell r="F153" t="str">
            <v>Not Eligible Smelters</v>
          </cell>
        </row>
        <row r="154">
          <cell r="A154" t="str">
            <v>CID000163</v>
          </cell>
          <cell r="B154" t="str">
            <v>Tin</v>
          </cell>
          <cell r="C154" t="str">
            <v>BOYI METAL ELECTRO FTY.</v>
          </cell>
          <cell r="D154" t="str">
            <v>Not Eligible</v>
          </cell>
          <cell r="E154" t="str">
            <v>Not Applicable</v>
          </cell>
          <cell r="F154" t="str">
            <v>Not Eligible Smelters</v>
          </cell>
        </row>
        <row r="155">
          <cell r="A155" t="str">
            <v>CID000164</v>
          </cell>
          <cell r="B155" t="str">
            <v>Tin</v>
          </cell>
          <cell r="C155" t="str">
            <v>Brasiliera de Ferroligas Ltda</v>
          </cell>
          <cell r="D155" t="str">
            <v>Not Eligible</v>
          </cell>
          <cell r="E155" t="str">
            <v>Not Applicable</v>
          </cell>
          <cell r="F155" t="str">
            <v>Not Eligible Smelters</v>
          </cell>
        </row>
        <row r="156">
          <cell r="A156" t="str">
            <v>CID000165</v>
          </cell>
          <cell r="B156" t="str">
            <v>Tin</v>
          </cell>
          <cell r="C156" t="str">
            <v>Brazil</v>
          </cell>
          <cell r="D156" t="str">
            <v>Not Eligible</v>
          </cell>
          <cell r="E156" t="str">
            <v>Not Applicable</v>
          </cell>
          <cell r="F156" t="str">
            <v>Not Eligible Smelters</v>
          </cell>
        </row>
        <row r="157">
          <cell r="A157" t="str">
            <v>CID000166</v>
          </cell>
          <cell r="B157" t="str">
            <v>Gold</v>
          </cell>
          <cell r="C157" t="str">
            <v>BRIGHT-E ELECTRONIC TECHNOLOGY LIMITED</v>
          </cell>
          <cell r="D157" t="str">
            <v>Not Eligible</v>
          </cell>
          <cell r="E157" t="str">
            <v>Not Applicable</v>
          </cell>
          <cell r="F157" t="str">
            <v>Not Eligible Smelters</v>
          </cell>
        </row>
        <row r="158">
          <cell r="A158" t="str">
            <v>CID000167</v>
          </cell>
          <cell r="B158" t="str">
            <v>Tin</v>
          </cell>
          <cell r="C158" t="str">
            <v>BRIGHT-E ELECTRONIC TECHNOLOGY LIMITED</v>
          </cell>
          <cell r="D158" t="str">
            <v>Not Eligible</v>
          </cell>
          <cell r="E158" t="str">
            <v>Not Applicable</v>
          </cell>
          <cell r="F158" t="str">
            <v>Not Eligible Smelters</v>
          </cell>
        </row>
        <row r="159">
          <cell r="A159" t="str">
            <v>CID000168</v>
          </cell>
          <cell r="B159" t="str">
            <v>Gold</v>
          </cell>
          <cell r="C159" t="str">
            <v>BRIGHTEK OPTOELECTRONIC</v>
          </cell>
          <cell r="D159" t="str">
            <v>Not Eligible</v>
          </cell>
          <cell r="E159" t="str">
            <v>Not Applicable</v>
          </cell>
          <cell r="F159" t="str">
            <v>Not Eligible Smelters</v>
          </cell>
        </row>
        <row r="160">
          <cell r="A160" t="str">
            <v>CID000169</v>
          </cell>
          <cell r="B160" t="str">
            <v>Tin</v>
          </cell>
          <cell r="C160" t="str">
            <v>Brinkmann Chemie AG</v>
          </cell>
          <cell r="D160" t="str">
            <v>Not Eligible</v>
          </cell>
          <cell r="E160" t="str">
            <v>Not Applicable</v>
          </cell>
          <cell r="F160" t="str">
            <v>Not Eligible Smelters</v>
          </cell>
        </row>
        <row r="161">
          <cell r="A161" t="str">
            <v>CID000170</v>
          </cell>
          <cell r="B161" t="str">
            <v>Tin</v>
          </cell>
          <cell r="C161" t="str">
            <v>Britannia Refined Metals Ltd.</v>
          </cell>
          <cell r="D161" t="str">
            <v>Not Eligible</v>
          </cell>
          <cell r="E161" t="str">
            <v>Not Applicable</v>
          </cell>
          <cell r="F161" t="str">
            <v>Not Eligible Smelters</v>
          </cell>
        </row>
        <row r="162">
          <cell r="A162" t="str">
            <v>CID000171</v>
          </cell>
          <cell r="B162" t="str">
            <v>Tungsten</v>
          </cell>
          <cell r="C162" t="str">
            <v>Bruweiler Precise Sales Co.</v>
          </cell>
          <cell r="D162" t="str">
            <v>Not Eligible</v>
          </cell>
          <cell r="E162" t="str">
            <v>Not Applicable</v>
          </cell>
          <cell r="F162" t="str">
            <v>Not Eligible Smelters</v>
          </cell>
        </row>
        <row r="163">
          <cell r="A163" t="str">
            <v>CID000172</v>
          </cell>
          <cell r="B163" t="str">
            <v>Gold</v>
          </cell>
          <cell r="C163" t="str">
            <v>Buffalo Tungsten</v>
          </cell>
          <cell r="D163" t="str">
            <v>Not Eligible</v>
          </cell>
          <cell r="E163" t="str">
            <v>Not Applicable</v>
          </cell>
          <cell r="F163" t="str">
            <v>Not Eligible Smelters</v>
          </cell>
        </row>
        <row r="164">
          <cell r="A164" t="str">
            <v>CID000173</v>
          </cell>
          <cell r="B164" t="str">
            <v>Tin</v>
          </cell>
          <cell r="C164" t="str">
            <v>Buffalo Tungsten</v>
          </cell>
          <cell r="D164" t="str">
            <v>Not Eligible</v>
          </cell>
          <cell r="E164" t="str">
            <v>Not Applicable</v>
          </cell>
          <cell r="F164" t="str">
            <v>Not Eligible Smelters</v>
          </cell>
        </row>
        <row r="165">
          <cell r="A165" t="str">
            <v>CID000174</v>
          </cell>
          <cell r="B165" t="str">
            <v>Tungsten</v>
          </cell>
          <cell r="C165" t="str">
            <v>Buffalo Tungsten</v>
          </cell>
          <cell r="D165" t="str">
            <v>Not Eligible</v>
          </cell>
          <cell r="E165" t="str">
            <v>Not Applicable</v>
          </cell>
          <cell r="F165" t="str">
            <v>Not Eligible Smelters</v>
          </cell>
        </row>
        <row r="166">
          <cell r="A166" t="str">
            <v>CID000176</v>
          </cell>
          <cell r="B166" t="str">
            <v>Gold</v>
          </cell>
          <cell r="C166" t="str">
            <v>C. Hafner GmbH + Co. KG</v>
          </cell>
          <cell r="D166" t="str">
            <v>Eligible</v>
          </cell>
          <cell r="E166" t="str">
            <v>Conformant</v>
          </cell>
          <cell r="F166"/>
        </row>
        <row r="167">
          <cell r="A167" t="str">
            <v>CID000177</v>
          </cell>
          <cell r="B167" t="str">
            <v>Tin</v>
          </cell>
          <cell r="C167" t="str">
            <v>Canfield</v>
          </cell>
          <cell r="D167" t="str">
            <v>Not Eligible</v>
          </cell>
          <cell r="E167" t="str">
            <v>Not Applicable</v>
          </cell>
          <cell r="F167" t="str">
            <v>Not Eligible Smelters</v>
          </cell>
        </row>
        <row r="168">
          <cell r="A168" t="str">
            <v>CID000178</v>
          </cell>
          <cell r="B168" t="str">
            <v>Tantalum</v>
          </cell>
          <cell r="C168" t="str">
            <v>Canfield</v>
          </cell>
          <cell r="D168" t="str">
            <v>Not Eligible</v>
          </cell>
          <cell r="E168" t="str">
            <v>Not Applicable</v>
          </cell>
          <cell r="F168" t="str">
            <v>Not Eligible Smelters</v>
          </cell>
        </row>
        <row r="169">
          <cell r="A169" t="str">
            <v>CID000179</v>
          </cell>
          <cell r="B169" t="str">
            <v>Tin</v>
          </cell>
          <cell r="C169" t="str">
            <v>CapXon</v>
          </cell>
          <cell r="D169" t="str">
            <v>Not Eligible</v>
          </cell>
          <cell r="E169" t="str">
            <v>Not Applicable</v>
          </cell>
          <cell r="F169" t="str">
            <v>Not Eligible Smelters</v>
          </cell>
        </row>
        <row r="170">
          <cell r="A170" t="str">
            <v>CID000180</v>
          </cell>
          <cell r="B170" t="str">
            <v>Gold</v>
          </cell>
          <cell r="C170" t="str">
            <v>Caridad</v>
          </cell>
          <cell r="D170" t="str">
            <v>Eligible</v>
          </cell>
          <cell r="E170" t="str">
            <v>Outreach Required</v>
          </cell>
          <cell r="F170" t="str">
            <v>Non Conformant</v>
          </cell>
        </row>
        <row r="171">
          <cell r="A171" t="str">
            <v>CID000181</v>
          </cell>
          <cell r="B171" t="str">
            <v>Tin</v>
          </cell>
          <cell r="C171" t="str">
            <v>Caridad</v>
          </cell>
          <cell r="D171" t="str">
            <v>Not Eligible</v>
          </cell>
          <cell r="E171" t="str">
            <v>Not Applicable</v>
          </cell>
          <cell r="F171" t="str">
            <v>Not Eligible Smelters</v>
          </cell>
        </row>
        <row r="172">
          <cell r="A172" t="str">
            <v>CID000182</v>
          </cell>
          <cell r="B172" t="str">
            <v>Tantalum</v>
          </cell>
          <cell r="C172" t="str">
            <v>Caridad</v>
          </cell>
          <cell r="D172" t="str">
            <v>Not Eligible</v>
          </cell>
          <cell r="E172" t="str">
            <v>Not Applicable</v>
          </cell>
          <cell r="F172" t="str">
            <v>Not Eligible Smelters</v>
          </cell>
        </row>
        <row r="173">
          <cell r="A173" t="str">
            <v>CID000183</v>
          </cell>
          <cell r="B173" t="str">
            <v>Tungsten</v>
          </cell>
          <cell r="C173" t="str">
            <v>cassin</v>
          </cell>
          <cell r="D173" t="str">
            <v>Not Eligible</v>
          </cell>
          <cell r="E173" t="str">
            <v>Not Applicable</v>
          </cell>
          <cell r="F173" t="str">
            <v>Not Eligible Smelters</v>
          </cell>
        </row>
        <row r="174">
          <cell r="A174" t="str">
            <v>CID000184</v>
          </cell>
          <cell r="B174" t="str">
            <v>Tungsten</v>
          </cell>
          <cell r="C174" t="str">
            <v>CB-CERATIZIT</v>
          </cell>
          <cell r="D174" t="str">
            <v>Not Eligible</v>
          </cell>
          <cell r="E174" t="str">
            <v>Not Applicable</v>
          </cell>
          <cell r="F174" t="str">
            <v>Not Eligible Smelters</v>
          </cell>
        </row>
        <row r="175">
          <cell r="A175" t="str">
            <v>CID000185</v>
          </cell>
          <cell r="B175" t="str">
            <v>Gold</v>
          </cell>
          <cell r="C175" t="str">
            <v>CCR Refinery - Glencore Canada Corporation</v>
          </cell>
          <cell r="D175" t="str">
            <v>Eligible</v>
          </cell>
          <cell r="E175" t="str">
            <v>Conformant</v>
          </cell>
          <cell r="F175"/>
        </row>
        <row r="176">
          <cell r="A176" t="str">
            <v>CID000186</v>
          </cell>
          <cell r="B176" t="str">
            <v>Tin</v>
          </cell>
          <cell r="C176" t="str">
            <v>CCR Refinery - Glencore Canada Corporation</v>
          </cell>
          <cell r="D176" t="str">
            <v>Not Eligible</v>
          </cell>
          <cell r="E176" t="str">
            <v>Not Applicable</v>
          </cell>
          <cell r="F176" t="str">
            <v>Not Eligible Smelters</v>
          </cell>
        </row>
        <row r="177">
          <cell r="A177" t="str">
            <v>CID000187</v>
          </cell>
          <cell r="B177" t="str">
            <v>Tantalum</v>
          </cell>
          <cell r="C177" t="str">
            <v>CCR Refinery - Glencore Canada Corporation</v>
          </cell>
          <cell r="D177" t="str">
            <v>Not Eligible</v>
          </cell>
          <cell r="E177" t="str">
            <v>Not Applicable</v>
          </cell>
          <cell r="F177" t="str">
            <v>Not Eligible Smelters</v>
          </cell>
        </row>
        <row r="178">
          <cell r="A178" t="str">
            <v>CID000188</v>
          </cell>
          <cell r="B178" t="str">
            <v>Tungsten</v>
          </cell>
          <cell r="C178" t="str">
            <v>CCR Refinery - Glencore Canada Corporation</v>
          </cell>
          <cell r="D178" t="str">
            <v>Not Eligible</v>
          </cell>
          <cell r="E178" t="str">
            <v>Not Applicable</v>
          </cell>
          <cell r="F178" t="str">
            <v>Not Eligible Smelters</v>
          </cell>
        </row>
        <row r="179">
          <cell r="A179" t="str">
            <v>CID000189</v>
          </cell>
          <cell r="B179" t="str">
            <v>Gold</v>
          </cell>
          <cell r="C179" t="str">
            <v>Cendres + Metaux S.A.</v>
          </cell>
          <cell r="D179" t="str">
            <v>Eligible</v>
          </cell>
          <cell r="E179" t="str">
            <v>Non Conformant</v>
          </cell>
          <cell r="F179" t="str">
            <v>Non Conformant</v>
          </cell>
        </row>
        <row r="180">
          <cell r="A180" t="str">
            <v>CID000190</v>
          </cell>
          <cell r="B180" t="str">
            <v>Gold</v>
          </cell>
          <cell r="C180" t="str">
            <v>Central Bank of the DPR of Korea</v>
          </cell>
          <cell r="D180" t="str">
            <v>Not Eligible</v>
          </cell>
          <cell r="E180" t="str">
            <v>Not Applicable</v>
          </cell>
          <cell r="F180" t="str">
            <v>OFAC Sanctioned</v>
          </cell>
        </row>
        <row r="181">
          <cell r="A181" t="str">
            <v>CID000191</v>
          </cell>
          <cell r="B181" t="str">
            <v>Gold</v>
          </cell>
          <cell r="C181" t="str">
            <v>Central Glass</v>
          </cell>
          <cell r="D181" t="str">
            <v>Not Eligible</v>
          </cell>
          <cell r="E181" t="str">
            <v>Not Applicable</v>
          </cell>
          <cell r="F181" t="str">
            <v>Not Eligible Smelters</v>
          </cell>
        </row>
        <row r="182">
          <cell r="A182" t="str">
            <v>CID000192</v>
          </cell>
          <cell r="B182" t="str">
            <v>Tin</v>
          </cell>
          <cell r="C182" t="str">
            <v>Central Glass</v>
          </cell>
          <cell r="D182" t="str">
            <v>Not Eligible</v>
          </cell>
          <cell r="E182" t="str">
            <v>Not Applicable</v>
          </cell>
          <cell r="F182" t="str">
            <v>Not Eligible Smelters</v>
          </cell>
        </row>
        <row r="183">
          <cell r="A183" t="str">
            <v>CID000193</v>
          </cell>
          <cell r="B183" t="str">
            <v>Tantalum</v>
          </cell>
          <cell r="C183" t="str">
            <v>Central Glass</v>
          </cell>
          <cell r="D183" t="str">
            <v>Not Eligible</v>
          </cell>
          <cell r="E183" t="str">
            <v>Not Applicable</v>
          </cell>
          <cell r="F183" t="str">
            <v>Not Eligible Smelters</v>
          </cell>
        </row>
        <row r="184">
          <cell r="A184" t="str">
            <v>CID000194</v>
          </cell>
          <cell r="B184" t="str">
            <v>Tungsten</v>
          </cell>
          <cell r="C184" t="str">
            <v>Central Glass</v>
          </cell>
          <cell r="D184" t="str">
            <v>Not Eligible</v>
          </cell>
          <cell r="E184" t="str">
            <v>Not Applicable</v>
          </cell>
          <cell r="F184" t="str">
            <v>Not Eligible Smelters</v>
          </cell>
        </row>
        <row r="185">
          <cell r="A185" t="str">
            <v>CID000195</v>
          </cell>
          <cell r="B185" t="str">
            <v>Tin</v>
          </cell>
          <cell r="C185" t="str">
            <v>Cesbra Quimica S.A.</v>
          </cell>
          <cell r="D185" t="str">
            <v>Not Eligible</v>
          </cell>
          <cell r="E185" t="str">
            <v>Not Applicable</v>
          </cell>
          <cell r="F185" t="str">
            <v>Not Eligible Smelters</v>
          </cell>
        </row>
        <row r="186">
          <cell r="A186" t="str">
            <v>CID000196</v>
          </cell>
          <cell r="B186" t="str">
            <v>Tin</v>
          </cell>
          <cell r="C186" t="str">
            <v>CFC Cooperativa dos Fundidores de Cassiterita da Amazonia Ltda.</v>
          </cell>
          <cell r="D186" t="str">
            <v>Not Eligible</v>
          </cell>
          <cell r="E186" t="str">
            <v>Not Applicable</v>
          </cell>
          <cell r="F186" t="str">
            <v>Not Eligible Smelters</v>
          </cell>
        </row>
        <row r="187">
          <cell r="A187" t="str">
            <v>CID000197</v>
          </cell>
          <cell r="B187" t="str">
            <v>Gold</v>
          </cell>
          <cell r="C187" t="str">
            <v>Yunnan Copper Industry Co., Ltd.</v>
          </cell>
          <cell r="D187" t="str">
            <v>Eligible</v>
          </cell>
          <cell r="E187" t="str">
            <v>Outreach Required</v>
          </cell>
          <cell r="F187" t="str">
            <v>Non Conformant</v>
          </cell>
        </row>
        <row r="188">
          <cell r="A188" t="str">
            <v>CID000198</v>
          </cell>
          <cell r="B188" t="str">
            <v>Gold</v>
          </cell>
          <cell r="C188" t="str">
            <v>Chang hong metal and plastic Co.</v>
          </cell>
          <cell r="D188" t="str">
            <v>Not Eligible</v>
          </cell>
          <cell r="E188" t="str">
            <v>Not Applicable</v>
          </cell>
          <cell r="F188" t="str">
            <v>Not Eligible Smelters</v>
          </cell>
        </row>
        <row r="189">
          <cell r="A189" t="str">
            <v>CID000199</v>
          </cell>
          <cell r="B189" t="str">
            <v>Tin</v>
          </cell>
          <cell r="C189" t="str">
            <v>Chang hong metal and plastic Co.</v>
          </cell>
          <cell r="D189" t="str">
            <v>Not Eligible</v>
          </cell>
          <cell r="E189" t="str">
            <v>Not Applicable</v>
          </cell>
          <cell r="F189" t="str">
            <v>Not Eligible Smelters</v>
          </cell>
        </row>
        <row r="190">
          <cell r="A190" t="str">
            <v>CID000200</v>
          </cell>
          <cell r="B190" t="str">
            <v>Gold</v>
          </cell>
          <cell r="C190" t="str">
            <v>Chang run metal and plastic Co.</v>
          </cell>
          <cell r="D190" t="str">
            <v>Not Eligible</v>
          </cell>
          <cell r="E190" t="str">
            <v>Not Applicable</v>
          </cell>
          <cell r="F190" t="str">
            <v>Not Eligible Smelters</v>
          </cell>
        </row>
        <row r="191">
          <cell r="A191" t="str">
            <v>CID000201</v>
          </cell>
          <cell r="B191" t="str">
            <v>Tin</v>
          </cell>
          <cell r="C191" t="str">
            <v>Chang run metal and plastic Co.</v>
          </cell>
          <cell r="D191" t="str">
            <v>Not Eligible</v>
          </cell>
          <cell r="E191" t="str">
            <v>Not Applicable</v>
          </cell>
          <cell r="F191" t="str">
            <v>Not Eligible Smelters</v>
          </cell>
        </row>
        <row r="192">
          <cell r="A192" t="str">
            <v>CID000202</v>
          </cell>
          <cell r="B192" t="str">
            <v>Tin</v>
          </cell>
          <cell r="C192" t="str">
            <v>Chang Sung Corporation</v>
          </cell>
          <cell r="D192" t="str">
            <v>Not Eligible</v>
          </cell>
          <cell r="E192" t="str">
            <v>Not Applicable</v>
          </cell>
          <cell r="F192" t="str">
            <v>Not Eligible Smelters</v>
          </cell>
        </row>
        <row r="193">
          <cell r="A193" t="str">
            <v>CID000204</v>
          </cell>
          <cell r="B193" t="str">
            <v>Gold</v>
          </cell>
          <cell r="C193" t="str">
            <v>Changchun up-optotech</v>
          </cell>
          <cell r="D193" t="str">
            <v>Not Eligible</v>
          </cell>
          <cell r="E193" t="str">
            <v>Not Applicable</v>
          </cell>
          <cell r="F193" t="str">
            <v>Not Eligible Smelters</v>
          </cell>
        </row>
        <row r="194">
          <cell r="A194" t="str">
            <v>CID000205</v>
          </cell>
          <cell r="B194" t="str">
            <v>Tin</v>
          </cell>
          <cell r="C194" t="str">
            <v>Changchun up-optotech</v>
          </cell>
          <cell r="D194" t="str">
            <v>Not Eligible</v>
          </cell>
          <cell r="E194" t="str">
            <v>Not Applicable</v>
          </cell>
          <cell r="F194" t="str">
            <v>Not Eligible Smelters</v>
          </cell>
        </row>
        <row r="195">
          <cell r="A195" t="str">
            <v>CID000206</v>
          </cell>
          <cell r="B195" t="str">
            <v>Tungsten</v>
          </cell>
          <cell r="C195" t="str">
            <v>Changchun up-optotech</v>
          </cell>
          <cell r="D195" t="str">
            <v>Not Eligible</v>
          </cell>
          <cell r="E195" t="str">
            <v>Not Applicable</v>
          </cell>
          <cell r="F195" t="str">
            <v>Not Eligible Smelters</v>
          </cell>
        </row>
        <row r="196">
          <cell r="A196" t="str">
            <v>CID000207</v>
          </cell>
          <cell r="B196" t="str">
            <v>Tin</v>
          </cell>
          <cell r="C196" t="str">
            <v>Changle</v>
          </cell>
          <cell r="D196" t="str">
            <v>Not Eligible</v>
          </cell>
          <cell r="E196" t="str">
            <v>Not Applicable</v>
          </cell>
          <cell r="F196" t="str">
            <v>Not Eligible Smelters</v>
          </cell>
        </row>
        <row r="197">
          <cell r="A197" t="str">
            <v>CID000208</v>
          </cell>
          <cell r="B197" t="str">
            <v>Gold</v>
          </cell>
          <cell r="C197" t="str">
            <v>Changsanjiao elc. Ltd</v>
          </cell>
          <cell r="D197" t="str">
            <v>Not Eligible</v>
          </cell>
          <cell r="E197" t="str">
            <v>Not Applicable</v>
          </cell>
          <cell r="F197" t="str">
            <v>Not Eligible Smelters</v>
          </cell>
        </row>
        <row r="198">
          <cell r="A198" t="str">
            <v>CID000209</v>
          </cell>
          <cell r="B198" t="str">
            <v>Gold</v>
          </cell>
          <cell r="C198" t="str">
            <v>Changsha South Tantalum Niobium Co., Ltd.</v>
          </cell>
          <cell r="D198" t="str">
            <v>Not Eligible</v>
          </cell>
          <cell r="E198" t="str">
            <v>Not Applicable</v>
          </cell>
          <cell r="F198" t="str">
            <v>Not Eligible Smelters</v>
          </cell>
        </row>
        <row r="199">
          <cell r="A199" t="str">
            <v>CID000210</v>
          </cell>
          <cell r="B199" t="str">
            <v>Tin</v>
          </cell>
          <cell r="C199" t="str">
            <v>Changsha South Tantalum Niobium Co., Ltd.</v>
          </cell>
          <cell r="D199" t="str">
            <v>Not Eligible</v>
          </cell>
          <cell r="E199" t="str">
            <v>Not Applicable</v>
          </cell>
          <cell r="F199" t="str">
            <v>Not Eligible Smelters</v>
          </cell>
        </row>
        <row r="200">
          <cell r="A200" t="str">
            <v>CID000211</v>
          </cell>
          <cell r="B200" t="str">
            <v>Tantalum</v>
          </cell>
          <cell r="C200" t="str">
            <v>Changsha South Tantalum Niobium Co., Ltd.</v>
          </cell>
          <cell r="D200" t="str">
            <v>Eligible</v>
          </cell>
          <cell r="E200" t="str">
            <v>Conformant</v>
          </cell>
          <cell r="F200"/>
        </row>
        <row r="201">
          <cell r="A201" t="str">
            <v>CID000213</v>
          </cell>
          <cell r="B201" t="str">
            <v>Gold</v>
          </cell>
          <cell r="C201" t="str">
            <v>Changzhou Chemical Research Institute Co. Ltd.</v>
          </cell>
          <cell r="D201" t="str">
            <v>Not Eligible</v>
          </cell>
          <cell r="E201" t="str">
            <v>Not Applicable</v>
          </cell>
          <cell r="F201" t="str">
            <v>Not Eligible Smelters</v>
          </cell>
        </row>
        <row r="202">
          <cell r="A202" t="str">
            <v>CID000214</v>
          </cell>
          <cell r="B202" t="str">
            <v>Tin</v>
          </cell>
          <cell r="C202" t="str">
            <v>Changzhou Chemical Research Institute Co. Ltd.</v>
          </cell>
          <cell r="D202" t="str">
            <v>Not Eligible</v>
          </cell>
          <cell r="E202" t="str">
            <v>Not Applicable</v>
          </cell>
          <cell r="F202" t="str">
            <v>Not Eligible Smelters</v>
          </cell>
        </row>
        <row r="203">
          <cell r="A203" t="str">
            <v>CID000215</v>
          </cell>
          <cell r="B203" t="str">
            <v>Gold</v>
          </cell>
          <cell r="C203" t="str">
            <v>CHANGZHOU MING FENG HARDWARE CONNECTOR FACTORY</v>
          </cell>
          <cell r="D203" t="str">
            <v>Not Eligible</v>
          </cell>
          <cell r="E203" t="str">
            <v>Not Applicable</v>
          </cell>
          <cell r="F203" t="str">
            <v>Not Eligible Smelters</v>
          </cell>
        </row>
        <row r="204">
          <cell r="A204" t="str">
            <v>CID000216</v>
          </cell>
          <cell r="B204" t="str">
            <v>Tin</v>
          </cell>
          <cell r="C204" t="str">
            <v>Changzhou Wujin Miaoqiao Xinyang plating plant</v>
          </cell>
          <cell r="D204" t="str">
            <v>Not Eligible</v>
          </cell>
          <cell r="E204" t="str">
            <v>Not Applicable</v>
          </cell>
          <cell r="F204" t="str">
            <v>Not Eligible Smelters</v>
          </cell>
        </row>
        <row r="205">
          <cell r="A205" t="str">
            <v>CID000217</v>
          </cell>
          <cell r="B205" t="str">
            <v>Tin</v>
          </cell>
          <cell r="C205" t="str">
            <v>ChaoYue</v>
          </cell>
          <cell r="D205" t="str">
            <v>Not Eligible</v>
          </cell>
          <cell r="E205" t="str">
            <v>Not Applicable</v>
          </cell>
          <cell r="F205" t="str">
            <v>Not Eligible Smelters</v>
          </cell>
        </row>
        <row r="206">
          <cell r="A206" t="str">
            <v>CID000218</v>
          </cell>
          <cell r="B206" t="str">
            <v>Tungsten</v>
          </cell>
          <cell r="C206" t="str">
            <v>Guangdong Xianglu Tungsten Co., Ltd.</v>
          </cell>
          <cell r="D206" t="str">
            <v>Eligible</v>
          </cell>
          <cell r="E206" t="str">
            <v>Conformant</v>
          </cell>
          <cell r="F206"/>
        </row>
        <row r="207">
          <cell r="A207" t="str">
            <v>CID000219</v>
          </cell>
          <cell r="B207" t="str">
            <v>Gold</v>
          </cell>
          <cell r="C207" t="str">
            <v>Guangdong Xianglu Tungsten Co., Ltd.</v>
          </cell>
          <cell r="D207" t="str">
            <v>Not Eligible</v>
          </cell>
          <cell r="E207" t="str">
            <v>Not Applicable</v>
          </cell>
          <cell r="F207" t="str">
            <v>Not Eligible Smelters</v>
          </cell>
        </row>
        <row r="208">
          <cell r="A208" t="str">
            <v>CID000220</v>
          </cell>
          <cell r="B208" t="str">
            <v>Tin</v>
          </cell>
          <cell r="C208" t="str">
            <v>Guangdong Xianglu Tungsten Co., Ltd.</v>
          </cell>
          <cell r="D208" t="str">
            <v>Not Eligible</v>
          </cell>
          <cell r="E208" t="str">
            <v>Not Applicable</v>
          </cell>
          <cell r="F208" t="str">
            <v>Not Eligible Smelters</v>
          </cell>
        </row>
        <row r="209">
          <cell r="A209" t="str">
            <v>CID000221</v>
          </cell>
          <cell r="B209" t="str">
            <v>Tantalum</v>
          </cell>
          <cell r="C209" t="str">
            <v>Guangdong Xianglu Tungsten Co., Ltd.</v>
          </cell>
          <cell r="D209" t="str">
            <v>Not Eligible</v>
          </cell>
          <cell r="E209" t="str">
            <v>Not Applicable</v>
          </cell>
          <cell r="F209" t="str">
            <v>Not Eligible Smelters</v>
          </cell>
        </row>
        <row r="210">
          <cell r="A210" t="str">
            <v>CID000222</v>
          </cell>
          <cell r="B210" t="str">
            <v>Gold</v>
          </cell>
          <cell r="C210" t="str">
            <v>Cheng Yang</v>
          </cell>
          <cell r="D210" t="str">
            <v>Not Eligible</v>
          </cell>
          <cell r="E210" t="str">
            <v>Not Applicable</v>
          </cell>
          <cell r="F210" t="str">
            <v>Not Eligible Smelters</v>
          </cell>
        </row>
        <row r="211">
          <cell r="A211" t="str">
            <v>CID000223</v>
          </cell>
          <cell r="B211" t="str">
            <v>Tin</v>
          </cell>
          <cell r="C211" t="str">
            <v>Chengbang</v>
          </cell>
          <cell r="D211" t="str">
            <v>Not Eligible</v>
          </cell>
          <cell r="E211" t="str">
            <v>Not Applicable</v>
          </cell>
          <cell r="F211" t="str">
            <v>Not Eligible Smelters</v>
          </cell>
        </row>
        <row r="212">
          <cell r="A212" t="str">
            <v>CID000224</v>
          </cell>
          <cell r="B212" t="str">
            <v>Gold</v>
          </cell>
          <cell r="C212" t="str">
            <v>CHENGGONG TECHNOLOGY CO.,LTD.</v>
          </cell>
          <cell r="D212" t="str">
            <v>Not Eligible</v>
          </cell>
          <cell r="E212" t="str">
            <v>Not Applicable</v>
          </cell>
          <cell r="F212" t="str">
            <v>Not Eligible Smelters</v>
          </cell>
        </row>
        <row r="213">
          <cell r="A213" t="str">
            <v>CID000225</v>
          </cell>
          <cell r="B213" t="str">
            <v>Tin</v>
          </cell>
          <cell r="C213" t="str">
            <v>Chengli Hanxi Co.Ltd</v>
          </cell>
          <cell r="D213" t="str">
            <v>Not Eligible</v>
          </cell>
          <cell r="E213" t="str">
            <v>Not Applicable</v>
          </cell>
          <cell r="F213" t="str">
            <v>Not Eligible Smelters</v>
          </cell>
        </row>
        <row r="214">
          <cell r="A214" t="str">
            <v>CID000226</v>
          </cell>
          <cell r="B214" t="str">
            <v>Tin</v>
          </cell>
          <cell r="C214" t="str">
            <v>Chenzhou Gold Arrow Solder CO.,Ltd</v>
          </cell>
          <cell r="D214" t="str">
            <v>Not Eligible</v>
          </cell>
          <cell r="E214" t="str">
            <v>Not Applicable</v>
          </cell>
          <cell r="F214" t="str">
            <v>Not Eligible Smelters</v>
          </cell>
        </row>
        <row r="215">
          <cell r="A215" t="str">
            <v>CID000227</v>
          </cell>
          <cell r="B215" t="str">
            <v>Gold</v>
          </cell>
          <cell r="C215" t="str">
            <v>Chenzhou Yunxiang Mining and Metallurgy Co., Ltd.</v>
          </cell>
          <cell r="D215" t="str">
            <v>Not Eligible</v>
          </cell>
          <cell r="E215" t="str">
            <v>Not Applicable</v>
          </cell>
          <cell r="F215" t="str">
            <v>Not Eligible Smelters</v>
          </cell>
        </row>
        <row r="216">
          <cell r="A216" t="str">
            <v>CID000228</v>
          </cell>
          <cell r="B216" t="str">
            <v>Tin</v>
          </cell>
          <cell r="C216" t="str">
            <v>Chenzhou Yunxiang Mining and Metallurgy Co., Ltd.</v>
          </cell>
          <cell r="D216" t="str">
            <v>Eligible</v>
          </cell>
          <cell r="E216" t="str">
            <v>Conformant</v>
          </cell>
          <cell r="F216"/>
        </row>
        <row r="217">
          <cell r="A217" t="str">
            <v>CID000229</v>
          </cell>
          <cell r="B217" t="str">
            <v>Tungsten</v>
          </cell>
          <cell r="C217" t="str">
            <v>Chenzhou Yun Xiang mining limited liability company</v>
          </cell>
          <cell r="D217" t="str">
            <v>Not Eligible</v>
          </cell>
          <cell r="E217" t="str">
            <v>Not Applicable</v>
          </cell>
          <cell r="F217" t="str">
            <v>Not Eligible Smelters</v>
          </cell>
        </row>
        <row r="218">
          <cell r="A218" t="str">
            <v>CID000231</v>
          </cell>
          <cell r="B218" t="str">
            <v>Gold</v>
          </cell>
          <cell r="C218" t="str">
            <v>Cheong Hing</v>
          </cell>
          <cell r="D218" t="str">
            <v>Not Eligible</v>
          </cell>
          <cell r="E218" t="str">
            <v>Not Applicable</v>
          </cell>
          <cell r="F218" t="str">
            <v>Not Eligible Smelters</v>
          </cell>
        </row>
        <row r="219">
          <cell r="A219" t="str">
            <v>CID000233</v>
          </cell>
          <cell r="B219" t="str">
            <v>Gold</v>
          </cell>
          <cell r="C219" t="str">
            <v>Chimet S.p.A.</v>
          </cell>
          <cell r="D219" t="str">
            <v>Eligible</v>
          </cell>
          <cell r="E219" t="str">
            <v>Conformant</v>
          </cell>
          <cell r="F219"/>
        </row>
        <row r="220">
          <cell r="A220" t="str">
            <v>CID000234</v>
          </cell>
          <cell r="B220" t="str">
            <v>Tungsten</v>
          </cell>
          <cell r="C220" t="str">
            <v>China Baosteel Company</v>
          </cell>
          <cell r="D220" t="str">
            <v>Not Eligible</v>
          </cell>
          <cell r="E220" t="str">
            <v>Not Applicable</v>
          </cell>
          <cell r="F220" t="str">
            <v>Not Eligible Smelters</v>
          </cell>
        </row>
        <row r="221">
          <cell r="A221" t="str">
            <v>CID000235</v>
          </cell>
          <cell r="B221" t="str">
            <v>Gold</v>
          </cell>
          <cell r="C221" t="str">
            <v>China Gold International Resources Corp. Ltd.</v>
          </cell>
          <cell r="D221" t="str">
            <v>Not Eligible</v>
          </cell>
          <cell r="E221" t="str">
            <v>Not Applicable</v>
          </cell>
          <cell r="F221" t="str">
            <v>Not Eligible Smelters</v>
          </cell>
        </row>
        <row r="222">
          <cell r="A222" t="str">
            <v>CID000236</v>
          </cell>
          <cell r="B222" t="str">
            <v>Gold</v>
          </cell>
          <cell r="C222" t="str">
            <v>China GoldDeal Investment Co., Ltd.</v>
          </cell>
          <cell r="D222" t="str">
            <v>Not Eligible</v>
          </cell>
          <cell r="E222" t="str">
            <v>Not Applicable</v>
          </cell>
          <cell r="F222" t="str">
            <v>Not Eligible Smelters</v>
          </cell>
        </row>
        <row r="223">
          <cell r="A223" t="str">
            <v>CID000237</v>
          </cell>
          <cell r="B223" t="str">
            <v>Tin</v>
          </cell>
          <cell r="C223" t="str">
            <v>China Hongqiao</v>
          </cell>
          <cell r="D223" t="str">
            <v>Not Eligible</v>
          </cell>
          <cell r="E223" t="str">
            <v>Not Applicable</v>
          </cell>
          <cell r="F223" t="str">
            <v>Not Eligible Smelters</v>
          </cell>
        </row>
        <row r="224">
          <cell r="A224" t="str">
            <v>CID000239</v>
          </cell>
          <cell r="B224" t="str">
            <v>Tungsten</v>
          </cell>
          <cell r="C224" t="str">
            <v>China Minmetals Non-ferrous Metals Holding Co., Ltd.</v>
          </cell>
          <cell r="D224" t="str">
            <v>Group Company</v>
          </cell>
          <cell r="E224" t="str">
            <v>Not Applicable</v>
          </cell>
          <cell r="F224" t="str">
            <v>Non Conformant</v>
          </cell>
        </row>
        <row r="225">
          <cell r="A225" t="str">
            <v>CID000240</v>
          </cell>
          <cell r="B225" t="str">
            <v>Gold</v>
          </cell>
          <cell r="C225" t="str">
            <v>China Minmetals Nonferrous Metals Co Ltd</v>
          </cell>
          <cell r="D225" t="str">
            <v>Not Eligible</v>
          </cell>
          <cell r="E225" t="str">
            <v>Not Applicable</v>
          </cell>
          <cell r="F225" t="str">
            <v>Not Eligible Smelters</v>
          </cell>
        </row>
        <row r="226">
          <cell r="A226" t="str">
            <v>CID000241</v>
          </cell>
          <cell r="B226" t="str">
            <v>Tantalum</v>
          </cell>
          <cell r="C226" t="str">
            <v>China Minmetals Nonferrous Metals Co Ltd</v>
          </cell>
          <cell r="D226" t="str">
            <v>Not Eligible</v>
          </cell>
          <cell r="E226" t="str">
            <v>Not Applicable</v>
          </cell>
          <cell r="F226" t="str">
            <v>Not Eligible Smelters</v>
          </cell>
        </row>
        <row r="227">
          <cell r="A227" t="str">
            <v>CID000242</v>
          </cell>
          <cell r="B227" t="str">
            <v>Gold</v>
          </cell>
          <cell r="C227" t="str">
            <v>China National Gold Group Corporation</v>
          </cell>
          <cell r="D227" t="str">
            <v>Not Eligible</v>
          </cell>
          <cell r="E227" t="str">
            <v>Not Applicable</v>
          </cell>
          <cell r="F227" t="str">
            <v>Not Eligible Smelters</v>
          </cell>
        </row>
        <row r="228">
          <cell r="A228" t="str">
            <v>CID000243</v>
          </cell>
          <cell r="B228" t="str">
            <v>Tantalum</v>
          </cell>
          <cell r="C228" t="str">
            <v>China National Gold Group Corporation</v>
          </cell>
          <cell r="D228" t="str">
            <v>Not Eligible</v>
          </cell>
          <cell r="E228" t="str">
            <v>Not Applicable</v>
          </cell>
          <cell r="F228" t="str">
            <v>Not Eligible Smelters</v>
          </cell>
        </row>
        <row r="229">
          <cell r="A229" t="str">
            <v>CID000244</v>
          </cell>
          <cell r="B229" t="str">
            <v>Tin</v>
          </cell>
          <cell r="C229" t="str">
            <v>Jiangxi Ketai Advanced Material Co., Ltd.</v>
          </cell>
          <cell r="D229" t="str">
            <v>Not Eligible</v>
          </cell>
          <cell r="E229" t="str">
            <v>Not Applicable</v>
          </cell>
          <cell r="F229" t="str">
            <v>Not Eligible Smelters</v>
          </cell>
        </row>
        <row r="230">
          <cell r="A230" t="str">
            <v>CID000245</v>
          </cell>
          <cell r="B230" t="str">
            <v>Tantalum</v>
          </cell>
          <cell r="C230" t="str">
            <v>China Shenzhen Morgan Sputtering Targets &amp; Technology Co.,Ltd.</v>
          </cell>
          <cell r="D230" t="str">
            <v>Not Eligible</v>
          </cell>
          <cell r="E230" t="str">
            <v>Not Applicable</v>
          </cell>
          <cell r="F230" t="str">
            <v>Not Eligible Smelters</v>
          </cell>
        </row>
        <row r="231">
          <cell r="A231" t="str">
            <v>CID000246</v>
          </cell>
          <cell r="B231" t="str">
            <v>Gold</v>
          </cell>
          <cell r="C231" t="str">
            <v>China Shenzhen Public Security Bureau</v>
          </cell>
          <cell r="D231" t="str">
            <v>Not Eligible</v>
          </cell>
          <cell r="E231" t="str">
            <v>Not Applicable</v>
          </cell>
          <cell r="F231" t="str">
            <v>Not Eligible Smelters</v>
          </cell>
        </row>
        <row r="232">
          <cell r="A232" t="str">
            <v>CID000247</v>
          </cell>
          <cell r="B232" t="str">
            <v>Tungsten</v>
          </cell>
          <cell r="C232" t="str">
            <v>China Shenzhen Public Security Bureau</v>
          </cell>
          <cell r="D232" t="str">
            <v>Not Eligible</v>
          </cell>
          <cell r="E232" t="str">
            <v>Not Applicable</v>
          </cell>
          <cell r="F232" t="str">
            <v>Not Eligible Smelters</v>
          </cell>
        </row>
        <row r="233">
          <cell r="A233" t="str">
            <v>CID000248</v>
          </cell>
          <cell r="B233" t="str">
            <v>Gold</v>
          </cell>
          <cell r="C233" t="str">
            <v>China Steel Corporation</v>
          </cell>
          <cell r="D233" t="str">
            <v>Not Eligible</v>
          </cell>
          <cell r="E233" t="str">
            <v>Not Applicable</v>
          </cell>
          <cell r="F233" t="str">
            <v>Not Eligible Smelters</v>
          </cell>
        </row>
        <row r="234">
          <cell r="A234" t="str">
            <v>CID000249</v>
          </cell>
          <cell r="B234" t="str">
            <v>Tin</v>
          </cell>
          <cell r="C234" t="str">
            <v>China Steel Corporation</v>
          </cell>
          <cell r="D234" t="str">
            <v>Not Eligible</v>
          </cell>
          <cell r="E234" t="str">
            <v>Not Applicable</v>
          </cell>
          <cell r="F234" t="str">
            <v>Not Eligible Smelters</v>
          </cell>
        </row>
        <row r="235">
          <cell r="A235" t="str">
            <v>CID000250</v>
          </cell>
          <cell r="B235" t="str">
            <v>Gold</v>
          </cell>
          <cell r="C235" t="str">
            <v>China Universal Electronics</v>
          </cell>
          <cell r="D235" t="str">
            <v>Not Eligible</v>
          </cell>
          <cell r="E235" t="str">
            <v>Not Applicable</v>
          </cell>
          <cell r="F235" t="str">
            <v>Not Eligible Smelters</v>
          </cell>
        </row>
        <row r="236">
          <cell r="A236" t="str">
            <v>CID000251</v>
          </cell>
          <cell r="B236" t="str">
            <v>TIN</v>
          </cell>
          <cell r="C236" t="str">
            <v>CHINA YUNXI MINING</v>
          </cell>
          <cell r="D236" t="str">
            <v>Not Eligible</v>
          </cell>
          <cell r="E236" t="str">
            <v>Not Applicable</v>
          </cell>
          <cell r="F236" t="str">
            <v>Not Eligible Smelters</v>
          </cell>
        </row>
        <row r="237">
          <cell r="A237" t="str">
            <v>CID000252</v>
          </cell>
          <cell r="B237" t="str">
            <v>Gold</v>
          </cell>
          <cell r="C237" t="str">
            <v>China's nonferrous mining group co., LTD</v>
          </cell>
          <cell r="D237" t="str">
            <v>Not Eligible</v>
          </cell>
          <cell r="E237" t="str">
            <v>Not Applicable</v>
          </cell>
          <cell r="F237" t="str">
            <v>Not Eligible Smelters</v>
          </cell>
        </row>
        <row r="238">
          <cell r="A238" t="str">
            <v>CID000253</v>
          </cell>
          <cell r="B238" t="str">
            <v>Gold</v>
          </cell>
          <cell r="C238" t="str">
            <v>Chinese Gold</v>
          </cell>
          <cell r="D238" t="str">
            <v>Not Eligible</v>
          </cell>
          <cell r="E238" t="str">
            <v>Not Applicable</v>
          </cell>
          <cell r="F238" t="str">
            <v>Not Eligible Smelters</v>
          </cell>
        </row>
        <row r="239">
          <cell r="A239" t="str">
            <v>CID000254</v>
          </cell>
          <cell r="B239" t="str">
            <v>Tin</v>
          </cell>
          <cell r="C239" t="str">
            <v>Chinese Hunan province Chenzhou City</v>
          </cell>
          <cell r="D239" t="str">
            <v>Not Eligible</v>
          </cell>
          <cell r="E239" t="str">
            <v>Not Applicable</v>
          </cell>
          <cell r="F239" t="str">
            <v>Not Eligible Smelters</v>
          </cell>
        </row>
        <row r="240">
          <cell r="A240" t="str">
            <v>CID000255</v>
          </cell>
          <cell r="B240" t="str">
            <v>Tungsten</v>
          </cell>
          <cell r="C240" t="str">
            <v>Chinese Hunan province Chenzhou City</v>
          </cell>
          <cell r="D240" t="str">
            <v>Not Eligible</v>
          </cell>
          <cell r="E240" t="str">
            <v>Not Applicable</v>
          </cell>
          <cell r="F240" t="str">
            <v>Not Eligible Smelters</v>
          </cell>
        </row>
        <row r="241">
          <cell r="A241" t="str">
            <v>CID000256</v>
          </cell>
          <cell r="B241" t="str">
            <v>Tin</v>
          </cell>
          <cell r="C241" t="str">
            <v>Choi Hing electroplating factory</v>
          </cell>
          <cell r="D241" t="str">
            <v>Not Eligible</v>
          </cell>
          <cell r="E241" t="str">
            <v>Not Applicable</v>
          </cell>
          <cell r="F241" t="str">
            <v>Not Eligible Smelters</v>
          </cell>
        </row>
        <row r="242">
          <cell r="A242" t="str">
            <v>CID000257</v>
          </cell>
          <cell r="B242" t="str">
            <v>Tin</v>
          </cell>
          <cell r="C242" t="str">
            <v>Chongqing Huahao Smelting Co., Ltd</v>
          </cell>
          <cell r="D242" t="str">
            <v>Not Eligible</v>
          </cell>
          <cell r="E242" t="str">
            <v>Not Applicable</v>
          </cell>
          <cell r="F242" t="str">
            <v>Not Eligible Smelters</v>
          </cell>
        </row>
        <row r="243">
          <cell r="A243" t="str">
            <v>CID000258</v>
          </cell>
          <cell r="B243" t="str">
            <v>Tungsten</v>
          </cell>
          <cell r="C243" t="str">
            <v>Chongyi Zhangyuan Tungsten Co., Ltd.</v>
          </cell>
          <cell r="D243" t="str">
            <v>Eligible</v>
          </cell>
          <cell r="E243" t="str">
            <v>Conformant</v>
          </cell>
          <cell r="F243"/>
        </row>
        <row r="244">
          <cell r="A244" t="str">
            <v>CID000259</v>
          </cell>
          <cell r="B244" t="str">
            <v>Gold</v>
          </cell>
          <cell r="C244" t="str">
            <v>Chongyi Zhangyuan Tungsten Co., Ltd.</v>
          </cell>
          <cell r="D244" t="str">
            <v>Not Eligible</v>
          </cell>
          <cell r="E244" t="str">
            <v>Not Applicable</v>
          </cell>
          <cell r="F244" t="str">
            <v>Not Eligible Smelters</v>
          </cell>
        </row>
        <row r="245">
          <cell r="A245" t="str">
            <v>CID000260</v>
          </cell>
          <cell r="B245" t="str">
            <v>Tin</v>
          </cell>
          <cell r="C245" t="str">
            <v>Chongyi Zhangyuan Tungsten Co., Ltd.</v>
          </cell>
          <cell r="D245" t="str">
            <v>Not Eligible</v>
          </cell>
          <cell r="E245" t="str">
            <v>Not Applicable</v>
          </cell>
          <cell r="F245" t="str">
            <v>Not Eligible Smelters</v>
          </cell>
        </row>
        <row r="246">
          <cell r="A246" t="str">
            <v>CID000261</v>
          </cell>
          <cell r="B246" t="str">
            <v>Tantalum</v>
          </cell>
          <cell r="C246" t="str">
            <v>Chongyi Zhangyuan Tungsten Co., Ltd.</v>
          </cell>
          <cell r="D246" t="str">
            <v>Not Eligible</v>
          </cell>
          <cell r="E246" t="str">
            <v>Not Applicable</v>
          </cell>
          <cell r="F246" t="str">
            <v>Not Eligible Smelters</v>
          </cell>
        </row>
        <row r="247">
          <cell r="A247" t="str">
            <v>CID000262</v>
          </cell>
          <cell r="B247" t="str">
            <v>Gold</v>
          </cell>
          <cell r="C247" t="str">
            <v>Chroma New Material Corp.</v>
          </cell>
          <cell r="D247" t="str">
            <v>Not Eligible</v>
          </cell>
          <cell r="E247" t="str">
            <v>Not Applicable</v>
          </cell>
          <cell r="F247" t="str">
            <v>Not Eligible Smelters</v>
          </cell>
        </row>
        <row r="248">
          <cell r="A248" t="str">
            <v>CID000263</v>
          </cell>
          <cell r="B248" t="str">
            <v>Tin</v>
          </cell>
          <cell r="C248" t="str">
            <v>Chuangye Metal Wiring Materials Co., Ltd.</v>
          </cell>
          <cell r="D248" t="str">
            <v>Not Eligible</v>
          </cell>
          <cell r="E248" t="str">
            <v>Not Applicable</v>
          </cell>
          <cell r="F248" t="str">
            <v>Not Eligible Smelters</v>
          </cell>
        </row>
        <row r="249">
          <cell r="A249" t="str">
            <v>CID000264</v>
          </cell>
          <cell r="B249" t="str">
            <v>Gold</v>
          </cell>
          <cell r="C249" t="str">
            <v>Chugai Mining</v>
          </cell>
          <cell r="D249" t="str">
            <v>Eligible</v>
          </cell>
          <cell r="E249" t="str">
            <v>Conformant</v>
          </cell>
          <cell r="F249"/>
        </row>
        <row r="250">
          <cell r="A250" t="str">
            <v>CID000265</v>
          </cell>
          <cell r="B250" t="str">
            <v>Tin</v>
          </cell>
          <cell r="C250" t="str">
            <v>Chugai Mining</v>
          </cell>
          <cell r="D250" t="str">
            <v>Not Eligible</v>
          </cell>
          <cell r="E250" t="str">
            <v>Not Applicable</v>
          </cell>
          <cell r="F250" t="str">
            <v>Not Eligible Smelters</v>
          </cell>
        </row>
        <row r="251">
          <cell r="A251" t="str">
            <v>CID000266</v>
          </cell>
          <cell r="B251" t="str">
            <v>Tantalum</v>
          </cell>
          <cell r="C251" t="str">
            <v>Chugai Mining</v>
          </cell>
          <cell r="D251" t="str">
            <v>Not Eligible</v>
          </cell>
          <cell r="E251" t="str">
            <v>Not Applicable</v>
          </cell>
          <cell r="F251" t="str">
            <v>Not Eligible Smelters</v>
          </cell>
        </row>
        <row r="252">
          <cell r="A252" t="str">
            <v>CID000267</v>
          </cell>
          <cell r="B252" t="str">
            <v>Tin</v>
          </cell>
          <cell r="C252" t="str">
            <v>CIF Mineracao</v>
          </cell>
          <cell r="D252" t="str">
            <v>Not Eligible</v>
          </cell>
          <cell r="E252" t="str">
            <v>Not Applicable</v>
          </cell>
          <cell r="F252" t="str">
            <v>Not Eligible Smelters</v>
          </cell>
        </row>
        <row r="253">
          <cell r="A253" t="str">
            <v>CID000268</v>
          </cell>
          <cell r="B253" t="str">
            <v>Tantalum</v>
          </cell>
          <cell r="C253" t="str">
            <v>CIF Mineracao</v>
          </cell>
          <cell r="D253" t="str">
            <v>Not Eligible</v>
          </cell>
          <cell r="E253" t="str">
            <v>Not Applicable</v>
          </cell>
          <cell r="F253" t="str">
            <v>Not Eligible Smelters</v>
          </cell>
        </row>
        <row r="254">
          <cell r="A254" t="str">
            <v>CID000269</v>
          </cell>
          <cell r="B254" t="str">
            <v>Tungsten</v>
          </cell>
          <cell r="C254" t="str">
            <v>CIF Mineracao</v>
          </cell>
          <cell r="D254" t="str">
            <v>Not Eligible</v>
          </cell>
          <cell r="E254" t="str">
            <v>Not Applicable</v>
          </cell>
          <cell r="F254" t="str">
            <v>Not Eligible Smelters</v>
          </cell>
        </row>
        <row r="255">
          <cell r="A255" t="str">
            <v>CID000270</v>
          </cell>
          <cell r="B255" t="str">
            <v>Tin</v>
          </cell>
          <cell r="C255" t="str">
            <v>Cihu South Road Xiangshan Zone, Maanshan City,Anhui Procince</v>
          </cell>
          <cell r="D255" t="str">
            <v>Not Eligible</v>
          </cell>
          <cell r="E255" t="str">
            <v>Not Applicable</v>
          </cell>
          <cell r="F255" t="str">
            <v>Not Eligible Smelters</v>
          </cell>
        </row>
        <row r="256">
          <cell r="A256" t="str">
            <v>CID000271</v>
          </cell>
          <cell r="B256" t="str">
            <v>Tin</v>
          </cell>
          <cell r="C256" t="str">
            <v>CIMB Niaga</v>
          </cell>
          <cell r="D256" t="str">
            <v>Not Eligible</v>
          </cell>
          <cell r="E256" t="str">
            <v>Not Applicable</v>
          </cell>
          <cell r="F256" t="str">
            <v>Not Eligible Smelters</v>
          </cell>
        </row>
        <row r="257">
          <cell r="A257" t="str">
            <v>CID000272</v>
          </cell>
          <cell r="B257" t="str">
            <v>Gold</v>
          </cell>
          <cell r="C257" t="str">
            <v>Cloud Hunan</v>
          </cell>
          <cell r="D257" t="str">
            <v>Not Eligible</v>
          </cell>
          <cell r="E257" t="str">
            <v>Not Applicable</v>
          </cell>
          <cell r="F257" t="str">
            <v>Not Eligible Smelters</v>
          </cell>
        </row>
        <row r="258">
          <cell r="A258" t="str">
            <v>CID000273</v>
          </cell>
          <cell r="B258" t="str">
            <v>Tin</v>
          </cell>
          <cell r="C258" t="str">
            <v>Cloud Hunan</v>
          </cell>
          <cell r="D258" t="str">
            <v>Not Eligible</v>
          </cell>
          <cell r="E258" t="str">
            <v>Not Applicable</v>
          </cell>
          <cell r="F258" t="str">
            <v>Not Eligible Smelters</v>
          </cell>
        </row>
        <row r="259">
          <cell r="A259" t="str">
            <v>CID000274</v>
          </cell>
          <cell r="B259" t="str">
            <v>Tin</v>
          </cell>
          <cell r="C259" t="str">
            <v>Cloud Nancy industry Limited liability company</v>
          </cell>
          <cell r="D259" t="str">
            <v>Not Eligible</v>
          </cell>
          <cell r="E259" t="str">
            <v>Not Applicable</v>
          </cell>
          <cell r="F259" t="str">
            <v>Not Eligible Smelters</v>
          </cell>
        </row>
        <row r="260">
          <cell r="A260" t="str">
            <v>CID000275</v>
          </cell>
          <cell r="B260" t="str">
            <v>Gold</v>
          </cell>
          <cell r="C260" t="str">
            <v>Cloud Nancy industry Limited liability company</v>
          </cell>
          <cell r="D260" t="str">
            <v>Not Eligible</v>
          </cell>
          <cell r="E260" t="str">
            <v>Not Applicable</v>
          </cell>
          <cell r="F260" t="str">
            <v>Not Eligible Smelters</v>
          </cell>
        </row>
        <row r="261">
          <cell r="A261" t="str">
            <v>CID000276</v>
          </cell>
          <cell r="B261" t="str">
            <v>Gold</v>
          </cell>
          <cell r="C261" t="str">
            <v>Cloud new nonferrous electrolytic Company Limited</v>
          </cell>
          <cell r="D261" t="str">
            <v>Not Eligible</v>
          </cell>
          <cell r="E261" t="str">
            <v>Not Applicable</v>
          </cell>
          <cell r="F261" t="str">
            <v>Not Eligible Smelters</v>
          </cell>
        </row>
        <row r="262">
          <cell r="A262" t="str">
            <v>CID000277</v>
          </cell>
          <cell r="B262" t="str">
            <v>Tin</v>
          </cell>
          <cell r="C262" t="str">
            <v>Cloud new nonferrous electrolytic Company Limited</v>
          </cell>
          <cell r="D262" t="str">
            <v>Not Eligible</v>
          </cell>
          <cell r="E262" t="str">
            <v>Not Applicable</v>
          </cell>
          <cell r="F262" t="str">
            <v>Not Eligible Smelters</v>
          </cell>
        </row>
        <row r="263">
          <cell r="A263" t="str">
            <v>CID000278</v>
          </cell>
          <cell r="B263" t="str">
            <v>Tin</v>
          </cell>
          <cell r="C263" t="str">
            <v>CNMC (Guangxi) PGMA Co., Ltd.</v>
          </cell>
          <cell r="D263" t="str">
            <v>Not Eligible</v>
          </cell>
          <cell r="E263" t="str">
            <v>Not Applicable</v>
          </cell>
          <cell r="F263" t="str">
            <v>Not Eligible Smelters</v>
          </cell>
        </row>
        <row r="264">
          <cell r="A264" t="str">
            <v>CID000279</v>
          </cell>
          <cell r="B264" t="str">
            <v>Gold</v>
          </cell>
          <cell r="C264" t="str">
            <v>CNMC (Guangxi) PGMA Co., Ltd.</v>
          </cell>
          <cell r="D264" t="str">
            <v>Not Eligible</v>
          </cell>
          <cell r="E264" t="str">
            <v>Not Applicable</v>
          </cell>
          <cell r="F264" t="str">
            <v>Not Eligible Smelters</v>
          </cell>
        </row>
        <row r="265">
          <cell r="A265" t="str">
            <v>CID000280</v>
          </cell>
          <cell r="B265" t="str">
            <v>Tantalum</v>
          </cell>
          <cell r="C265" t="str">
            <v>CNMC (Guangxi) PGMA Co., Ltd.</v>
          </cell>
          <cell r="D265" t="str">
            <v>Not Eligible</v>
          </cell>
          <cell r="E265" t="str">
            <v>Not Applicable</v>
          </cell>
          <cell r="F265" t="str">
            <v>Not Eligible Smelters</v>
          </cell>
        </row>
        <row r="266">
          <cell r="A266" t="str">
            <v>CID000281</v>
          </cell>
          <cell r="B266" t="str">
            <v>Tungsten</v>
          </cell>
          <cell r="C266" t="str">
            <v>CNMC (Guangxi) PGMA Co., Ltd.</v>
          </cell>
          <cell r="D266" t="str">
            <v>Eligible</v>
          </cell>
          <cell r="E266" t="str">
            <v>Outreach Required</v>
          </cell>
          <cell r="F266" t="str">
            <v>Non Conformant</v>
          </cell>
        </row>
        <row r="267">
          <cell r="A267" t="str">
            <v>CID000282</v>
          </cell>
          <cell r="B267" t="str">
            <v>Tin</v>
          </cell>
          <cell r="C267" t="str">
            <v>Cobix Industria e Comercio de Metais LTDA</v>
          </cell>
          <cell r="D267" t="str">
            <v>Not Eligible</v>
          </cell>
          <cell r="E267" t="str">
            <v>Not Applicable</v>
          </cell>
          <cell r="F267" t="str">
            <v>Not Eligible Smelters</v>
          </cell>
        </row>
        <row r="268">
          <cell r="A268" t="str">
            <v>CID000283</v>
          </cell>
          <cell r="B268" t="str">
            <v>Gold</v>
          </cell>
          <cell r="C268" t="str">
            <v>Codela</v>
          </cell>
          <cell r="D268" t="str">
            <v>Not Eligible</v>
          </cell>
          <cell r="E268" t="str">
            <v>Not Applicable</v>
          </cell>
          <cell r="F268" t="str">
            <v>Not Eligible Smelters</v>
          </cell>
        </row>
        <row r="269">
          <cell r="A269" t="str">
            <v>CID000284</v>
          </cell>
          <cell r="B269" t="str">
            <v>Gold</v>
          </cell>
          <cell r="C269" t="str">
            <v>Codelco</v>
          </cell>
          <cell r="D269" t="str">
            <v>Not Eligible</v>
          </cell>
          <cell r="E269" t="str">
            <v>Not Applicable</v>
          </cell>
          <cell r="F269" t="str">
            <v>Not Eligible Smelters</v>
          </cell>
        </row>
        <row r="270">
          <cell r="A270" t="str">
            <v>CID000285</v>
          </cell>
          <cell r="B270" t="str">
            <v>Tin</v>
          </cell>
          <cell r="C270" t="str">
            <v>Codelco</v>
          </cell>
          <cell r="D270" t="str">
            <v>Not Eligible</v>
          </cell>
          <cell r="E270" t="str">
            <v>Not Applicable</v>
          </cell>
          <cell r="F270" t="str">
            <v>Not Eligible Smelters</v>
          </cell>
        </row>
        <row r="271">
          <cell r="A271" t="str">
            <v>CID000286</v>
          </cell>
          <cell r="B271" t="str">
            <v>Tantalum</v>
          </cell>
          <cell r="C271" t="str">
            <v>Codelco</v>
          </cell>
          <cell r="D271" t="str">
            <v>Not Eligible</v>
          </cell>
          <cell r="E271" t="str">
            <v>Not Applicable</v>
          </cell>
          <cell r="F271" t="str">
            <v>Not Eligible Smelters</v>
          </cell>
        </row>
        <row r="272">
          <cell r="A272" t="str">
            <v>CID000287</v>
          </cell>
          <cell r="B272" t="str">
            <v>Tin</v>
          </cell>
          <cell r="C272" t="str">
            <v>Colored old rule of limited liability company</v>
          </cell>
          <cell r="D272" t="str">
            <v>Not Eligible</v>
          </cell>
          <cell r="E272" t="str">
            <v>Not Applicable</v>
          </cell>
          <cell r="F272" t="str">
            <v>Not Eligible Smelters</v>
          </cell>
        </row>
        <row r="273">
          <cell r="A273" t="str">
            <v>CID000288</v>
          </cell>
          <cell r="B273" t="str">
            <v>Gold</v>
          </cell>
          <cell r="C273" t="str">
            <v>Colt Refining</v>
          </cell>
          <cell r="D273" t="str">
            <v>Not Eligible</v>
          </cell>
          <cell r="E273" t="str">
            <v>Not Applicable</v>
          </cell>
          <cell r="F273" t="str">
            <v>Not Eligible Smelters</v>
          </cell>
        </row>
        <row r="274">
          <cell r="A274" t="str">
            <v>CID000290</v>
          </cell>
          <cell r="B274" t="str">
            <v>Gold</v>
          </cell>
          <cell r="C274" t="str">
            <v>Computex Taipei</v>
          </cell>
          <cell r="D274" t="str">
            <v>Not Eligible</v>
          </cell>
          <cell r="E274" t="str">
            <v>Not Applicable</v>
          </cell>
          <cell r="F274" t="str">
            <v>Not Eligible Smelters</v>
          </cell>
        </row>
        <row r="275">
          <cell r="A275" t="str">
            <v>CID000291</v>
          </cell>
          <cell r="B275" t="str">
            <v>Tantalum</v>
          </cell>
          <cell r="C275" t="str">
            <v>Guangdong Rising Rare Metals-EO Materials Ltd.</v>
          </cell>
          <cell r="D275" t="str">
            <v>Eligible</v>
          </cell>
          <cell r="E275" t="str">
            <v>Conformant</v>
          </cell>
          <cell r="F275"/>
        </row>
        <row r="276">
          <cell r="A276" t="str">
            <v>CID000292</v>
          </cell>
          <cell r="B276" t="str">
            <v>Tin</v>
          </cell>
          <cell r="C276" t="str">
            <v>Alpha Assembly Solutions Inc</v>
          </cell>
          <cell r="D276" t="str">
            <v>Eligible</v>
          </cell>
          <cell r="E276" t="str">
            <v>Conformant</v>
          </cell>
          <cell r="F276"/>
        </row>
        <row r="277">
          <cell r="A277" t="str">
            <v>CID000293</v>
          </cell>
          <cell r="B277" t="str">
            <v>Gold</v>
          </cell>
          <cell r="C277" t="str">
            <v>Alpha</v>
          </cell>
          <cell r="D277" t="str">
            <v>Not Eligible</v>
          </cell>
          <cell r="E277" t="str">
            <v>Not Applicable</v>
          </cell>
          <cell r="F277" t="str">
            <v>Not Eligible Smelters</v>
          </cell>
        </row>
        <row r="278">
          <cell r="A278" t="str">
            <v>CID000294</v>
          </cell>
          <cell r="B278" t="str">
            <v>Tungsten</v>
          </cell>
          <cell r="C278" t="str">
            <v>Alpha</v>
          </cell>
          <cell r="D278" t="str">
            <v>Not Eligible</v>
          </cell>
          <cell r="E278" t="str">
            <v>Not Applicable</v>
          </cell>
          <cell r="F278" t="str">
            <v>Not Eligible Smelters</v>
          </cell>
        </row>
        <row r="279">
          <cell r="A279" t="str">
            <v>CID000295</v>
          </cell>
          <cell r="B279" t="str">
            <v>Tin</v>
          </cell>
          <cell r="C279" t="str">
            <v>Cooperativa Metalurgica de Rondonia Ltda.</v>
          </cell>
          <cell r="D279" t="str">
            <v>Not Eligible</v>
          </cell>
          <cell r="E279" t="str">
            <v>Not Applicable</v>
          </cell>
          <cell r="F279" t="str">
            <v>Not Eligible Smelters</v>
          </cell>
        </row>
        <row r="280">
          <cell r="A280" t="str">
            <v>CID000296</v>
          </cell>
          <cell r="B280" t="str">
            <v>Gold</v>
          </cell>
          <cell r="C280" t="str">
            <v>Cooperativa Metalurgica de Rondonia Ltda.</v>
          </cell>
          <cell r="D280" t="str">
            <v>Not Eligible</v>
          </cell>
          <cell r="E280" t="str">
            <v>Not Applicable</v>
          </cell>
          <cell r="F280" t="str">
            <v>Not Eligible Smelters</v>
          </cell>
        </row>
        <row r="281">
          <cell r="A281" t="str">
            <v>CID000297</v>
          </cell>
          <cell r="B281" t="str">
            <v>Tin</v>
          </cell>
          <cell r="C281" t="str">
            <v>Copper Suzhou Co.</v>
          </cell>
          <cell r="D281" t="str">
            <v>Not Eligible</v>
          </cell>
          <cell r="E281" t="str">
            <v>Not Applicable</v>
          </cell>
          <cell r="F281" t="str">
            <v>Not Eligible Smelters</v>
          </cell>
        </row>
        <row r="282">
          <cell r="A282" t="str">
            <v>CID000298</v>
          </cell>
          <cell r="B282" t="str">
            <v>Tantalum</v>
          </cell>
          <cell r="C282" t="str">
            <v>Coral Bay Nickel Corp.</v>
          </cell>
          <cell r="D282" t="str">
            <v>Not Eligible</v>
          </cell>
          <cell r="E282" t="str">
            <v>Not Applicable</v>
          </cell>
          <cell r="F282" t="str">
            <v>Not Eligible Smelters</v>
          </cell>
        </row>
        <row r="283">
          <cell r="A283" t="str">
            <v>CID000299</v>
          </cell>
          <cell r="B283" t="str">
            <v>Gold</v>
          </cell>
          <cell r="C283" t="str">
            <v>CORE PMG</v>
          </cell>
          <cell r="D283" t="str">
            <v>Not Eligible</v>
          </cell>
          <cell r="E283" t="str">
            <v>Not Applicable</v>
          </cell>
          <cell r="F283" t="str">
            <v>Not Eligible Smelters</v>
          </cell>
        </row>
        <row r="284">
          <cell r="A284" t="str">
            <v>CID000300</v>
          </cell>
          <cell r="B284" t="str">
            <v>Gold</v>
          </cell>
          <cell r="C284" t="str">
            <v>CSC Pure Technologies</v>
          </cell>
          <cell r="D284" t="str">
            <v>Not Eligible</v>
          </cell>
          <cell r="E284" t="str">
            <v>Not Applicable</v>
          </cell>
          <cell r="F284" t="str">
            <v>Russian Smelters</v>
          </cell>
        </row>
        <row r="285">
          <cell r="A285" t="str">
            <v>CID000301</v>
          </cell>
          <cell r="B285" t="str">
            <v>Tin</v>
          </cell>
          <cell r="C285" t="str">
            <v>CSC Pure Technologies</v>
          </cell>
          <cell r="D285" t="str">
            <v>Not Eligible</v>
          </cell>
          <cell r="E285" t="str">
            <v>Not Applicable</v>
          </cell>
          <cell r="F285" t="str">
            <v>Russian Smelters</v>
          </cell>
        </row>
        <row r="286">
          <cell r="A286" t="str">
            <v>CID000302</v>
          </cell>
          <cell r="B286" t="str">
            <v>Tungsten</v>
          </cell>
          <cell r="C286" t="str">
            <v>CSC Pure Technologies</v>
          </cell>
          <cell r="D286" t="str">
            <v>Not Eligible</v>
          </cell>
          <cell r="E286" t="str">
            <v>Not Applicable</v>
          </cell>
          <cell r="F286" t="str">
            <v>Russian Smelters</v>
          </cell>
        </row>
        <row r="287">
          <cell r="A287" t="str">
            <v>CID000303</v>
          </cell>
          <cell r="B287" t="str">
            <v>Tungsten</v>
          </cell>
          <cell r="C287" t="str">
            <v>CTS Industries</v>
          </cell>
          <cell r="D287" t="str">
            <v>Not Eligible</v>
          </cell>
          <cell r="E287" t="str">
            <v>Not Applicable</v>
          </cell>
          <cell r="F287" t="str">
            <v>Not Eligible Smelters</v>
          </cell>
        </row>
        <row r="288">
          <cell r="A288" t="str">
            <v>CID000304</v>
          </cell>
          <cell r="B288" t="str">
            <v>Tin</v>
          </cell>
          <cell r="C288" t="str">
            <v>CV Duta Putra Bangka</v>
          </cell>
          <cell r="D288" t="str">
            <v>Not Eligible</v>
          </cell>
          <cell r="E288" t="str">
            <v>Not Applicable</v>
          </cell>
          <cell r="F288" t="str">
            <v>Not Eligible Smelters</v>
          </cell>
        </row>
        <row r="289">
          <cell r="A289" t="str">
            <v>CID000305</v>
          </cell>
          <cell r="B289" t="str">
            <v>Gold</v>
          </cell>
          <cell r="C289" t="str">
            <v>CV Duta Putra Bangka</v>
          </cell>
          <cell r="D289" t="str">
            <v>Not Eligible</v>
          </cell>
          <cell r="E289" t="str">
            <v>Not Applicable</v>
          </cell>
          <cell r="F289" t="str">
            <v>Not Eligible Smelters</v>
          </cell>
        </row>
        <row r="290">
          <cell r="A290" t="str">
            <v>CID000306</v>
          </cell>
          <cell r="B290" t="str">
            <v>Tin</v>
          </cell>
          <cell r="C290" t="str">
            <v>CV Gita Pesona</v>
          </cell>
          <cell r="D290" t="str">
            <v>Not Eligible</v>
          </cell>
          <cell r="E290" t="str">
            <v>Not Applicable</v>
          </cell>
          <cell r="F290" t="str">
            <v>Not Eligible Smelters</v>
          </cell>
        </row>
        <row r="291">
          <cell r="A291" t="str">
            <v>CID000307</v>
          </cell>
          <cell r="B291" t="str">
            <v>Tin</v>
          </cell>
          <cell r="C291" t="str">
            <v>PT Justindo</v>
          </cell>
          <cell r="D291" t="str">
            <v>Not Eligible</v>
          </cell>
          <cell r="E291" t="str">
            <v>Not Applicable</v>
          </cell>
          <cell r="F291" t="str">
            <v>Not Eligible Smelters</v>
          </cell>
        </row>
        <row r="292">
          <cell r="A292" t="str">
            <v>CID000308</v>
          </cell>
          <cell r="B292" t="str">
            <v>Tin</v>
          </cell>
          <cell r="C292" t="str">
            <v>CV Makmur Jaya</v>
          </cell>
          <cell r="D292" t="str">
            <v>Not Eligible</v>
          </cell>
          <cell r="E292" t="str">
            <v>Not Applicable</v>
          </cell>
          <cell r="F292" t="str">
            <v>Not Eligible Smelters</v>
          </cell>
        </row>
        <row r="293">
          <cell r="A293" t="str">
            <v>CID000309</v>
          </cell>
          <cell r="B293" t="str">
            <v>Tin</v>
          </cell>
          <cell r="C293" t="str">
            <v>PT Aries Kencana Sejahtera</v>
          </cell>
          <cell r="D293" t="str">
            <v>Not Eligible</v>
          </cell>
          <cell r="E293" t="str">
            <v>Conformant</v>
          </cell>
          <cell r="F293" t="str">
            <v>Not Eligible Smelters</v>
          </cell>
        </row>
        <row r="294">
          <cell r="A294" t="str">
            <v>CID000310</v>
          </cell>
          <cell r="B294" t="str">
            <v>Gold</v>
          </cell>
          <cell r="C294" t="str">
            <v>CV Nurjanah</v>
          </cell>
          <cell r="D294" t="str">
            <v>Not Eligible</v>
          </cell>
          <cell r="E294" t="str">
            <v>Not Applicable</v>
          </cell>
          <cell r="F294" t="str">
            <v>Not Eligible Smelters</v>
          </cell>
        </row>
        <row r="295">
          <cell r="A295" t="str">
            <v>CID000311</v>
          </cell>
          <cell r="B295" t="str">
            <v>Tantalum</v>
          </cell>
          <cell r="C295" t="str">
            <v>CV Nurjanah</v>
          </cell>
          <cell r="D295" t="str">
            <v>Not Eligible</v>
          </cell>
          <cell r="E295" t="str">
            <v>Not Applicable</v>
          </cell>
          <cell r="F295" t="str">
            <v>Not Eligible Smelters</v>
          </cell>
        </row>
        <row r="296">
          <cell r="A296" t="str">
            <v>CID000312</v>
          </cell>
          <cell r="B296" t="str">
            <v>Tungsten</v>
          </cell>
          <cell r="C296" t="str">
            <v>CV Nurjanah</v>
          </cell>
          <cell r="D296" t="str">
            <v>Not Eligible</v>
          </cell>
          <cell r="E296" t="str">
            <v>Not Applicable</v>
          </cell>
          <cell r="F296" t="str">
            <v>Not Eligible Smelters</v>
          </cell>
        </row>
        <row r="297">
          <cell r="A297" t="str">
            <v>CID000313</v>
          </cell>
          <cell r="B297" t="str">
            <v>Tin</v>
          </cell>
          <cell r="C297" t="str">
            <v>PT Premium Tin Indonesia</v>
          </cell>
          <cell r="D297" t="str">
            <v>Not Eligible</v>
          </cell>
          <cell r="E297" t="str">
            <v>Conformant</v>
          </cell>
          <cell r="F297" t="str">
            <v>Not Eligible Smelters</v>
          </cell>
        </row>
        <row r="298">
          <cell r="A298" t="str">
            <v>CID000314</v>
          </cell>
          <cell r="B298" t="str">
            <v>Gold</v>
          </cell>
          <cell r="C298" t="str">
            <v>CV Serumpun Sebalai</v>
          </cell>
          <cell r="D298" t="str">
            <v>Not Eligible</v>
          </cell>
          <cell r="E298" t="str">
            <v>Not Applicable</v>
          </cell>
          <cell r="F298" t="str">
            <v>Not Eligible Smelters</v>
          </cell>
        </row>
        <row r="299">
          <cell r="A299" t="str">
            <v>CID000315</v>
          </cell>
          <cell r="B299" t="str">
            <v>Tin</v>
          </cell>
          <cell r="C299" t="str">
            <v>CV United Smelting</v>
          </cell>
          <cell r="D299" t="str">
            <v>Not Eligible</v>
          </cell>
          <cell r="E299" t="str">
            <v>Not Applicable</v>
          </cell>
          <cell r="F299" t="str">
            <v>Not Eligible Smelters</v>
          </cell>
        </row>
        <row r="300">
          <cell r="A300" t="str">
            <v>CID000316</v>
          </cell>
          <cell r="B300" t="str">
            <v>Gold</v>
          </cell>
          <cell r="C300" t="str">
            <v>CV United Smelting</v>
          </cell>
          <cell r="D300" t="str">
            <v>Not Eligible</v>
          </cell>
          <cell r="E300" t="str">
            <v>Not Applicable</v>
          </cell>
          <cell r="F300" t="str">
            <v>Not Eligible Smelters</v>
          </cell>
        </row>
        <row r="301">
          <cell r="A301" t="str">
            <v>CID000317</v>
          </cell>
          <cell r="B301" t="str">
            <v>Tantalum</v>
          </cell>
          <cell r="C301" t="str">
            <v>CV United Smelting</v>
          </cell>
          <cell r="D301" t="str">
            <v>Not Eligible</v>
          </cell>
          <cell r="E301" t="str">
            <v>Not Applicable</v>
          </cell>
          <cell r="F301" t="str">
            <v>Not Eligible Smelters</v>
          </cell>
        </row>
        <row r="302">
          <cell r="A302" t="str">
            <v>CID000318</v>
          </cell>
          <cell r="B302" t="str">
            <v>Tungsten</v>
          </cell>
          <cell r="C302" t="str">
            <v>CV United Smelting</v>
          </cell>
          <cell r="D302" t="str">
            <v>Not Eligible</v>
          </cell>
          <cell r="E302" t="str">
            <v>Not Applicable</v>
          </cell>
          <cell r="F302" t="str">
            <v>Not Eligible Smelters</v>
          </cell>
        </row>
        <row r="303">
          <cell r="A303" t="str">
            <v>CID000319</v>
          </cell>
          <cell r="B303" t="str">
            <v>Tin</v>
          </cell>
          <cell r="C303" t="str">
            <v>CWB Materials</v>
          </cell>
          <cell r="D303" t="str">
            <v>Not Eligible</v>
          </cell>
          <cell r="E303" t="str">
            <v>Not Applicable</v>
          </cell>
          <cell r="F303" t="str">
            <v>Not Eligible Smelters</v>
          </cell>
        </row>
        <row r="304">
          <cell r="A304" t="str">
            <v>CID000320</v>
          </cell>
          <cell r="B304" t="str">
            <v>Tungsten</v>
          </cell>
          <cell r="C304" t="str">
            <v>CWB Materials</v>
          </cell>
          <cell r="D304" t="str">
            <v>Not Eligible</v>
          </cell>
          <cell r="E304" t="str">
            <v>Not Applicable</v>
          </cell>
          <cell r="F304" t="str">
            <v>Not Eligible Smelters</v>
          </cell>
        </row>
        <row r="305">
          <cell r="A305" t="str">
            <v>CID000321</v>
          </cell>
          <cell r="B305" t="str">
            <v>Tin</v>
          </cell>
          <cell r="C305" t="str">
            <v>Da Tong Co., Ltd</v>
          </cell>
          <cell r="D305" t="str">
            <v>Not Eligible</v>
          </cell>
          <cell r="E305" t="str">
            <v>Not Applicable</v>
          </cell>
          <cell r="F305" t="str">
            <v>Not Eligible Smelters</v>
          </cell>
        </row>
        <row r="306">
          <cell r="A306" t="str">
            <v>CID000322</v>
          </cell>
          <cell r="B306" t="str">
            <v>Gold</v>
          </cell>
          <cell r="C306" t="str">
            <v>Dae Chang Co., Ltd.</v>
          </cell>
          <cell r="D306" t="str">
            <v>Not Eligible</v>
          </cell>
          <cell r="E306" t="str">
            <v>Not Applicable</v>
          </cell>
          <cell r="F306" t="str">
            <v>Not Eligible Smelters</v>
          </cell>
        </row>
        <row r="307">
          <cell r="A307" t="str">
            <v>CID000323</v>
          </cell>
          <cell r="B307" t="str">
            <v>Tin</v>
          </cell>
          <cell r="C307" t="str">
            <v>Dae Chang Co., Ltd.</v>
          </cell>
          <cell r="D307" t="str">
            <v>Not Eligible</v>
          </cell>
          <cell r="E307" t="str">
            <v>Not Applicable</v>
          </cell>
          <cell r="F307" t="str">
            <v>Not Eligible Smelters</v>
          </cell>
        </row>
        <row r="308">
          <cell r="A308" t="str">
            <v>CID000324</v>
          </cell>
          <cell r="B308" t="str">
            <v>Tin</v>
          </cell>
          <cell r="C308" t="str">
            <v>Dae Kil Metal Co., Ltd</v>
          </cell>
          <cell r="D308" t="str">
            <v>Not Eligible</v>
          </cell>
          <cell r="E308" t="str">
            <v>Not Applicable</v>
          </cell>
          <cell r="F308" t="str">
            <v>Not Eligible Smelters</v>
          </cell>
        </row>
        <row r="309">
          <cell r="A309" t="str">
            <v>CID000325</v>
          </cell>
          <cell r="B309" t="str">
            <v>Gold</v>
          </cell>
          <cell r="C309" t="str">
            <v>Dae Ryung Corporation</v>
          </cell>
          <cell r="D309" t="str">
            <v>Not Eligible</v>
          </cell>
          <cell r="E309" t="str">
            <v>Not Applicable</v>
          </cell>
          <cell r="F309" t="str">
            <v>Not Eligible Smelters</v>
          </cell>
        </row>
        <row r="310">
          <cell r="A310" t="str">
            <v>CID000326</v>
          </cell>
          <cell r="B310" t="str">
            <v>Tin</v>
          </cell>
          <cell r="C310" t="str">
            <v>Daegil metal</v>
          </cell>
          <cell r="D310" t="str">
            <v>Not Eligible</v>
          </cell>
          <cell r="E310" t="str">
            <v>Not Applicable</v>
          </cell>
          <cell r="F310" t="str">
            <v>Not Eligible Smelters</v>
          </cell>
        </row>
        <row r="311">
          <cell r="A311" t="str">
            <v>CID000327</v>
          </cell>
          <cell r="B311" t="str">
            <v>Tungsten</v>
          </cell>
          <cell r="C311" t="str">
            <v>DaeguTec Ltd.</v>
          </cell>
          <cell r="D311" t="str">
            <v>Not Eligible</v>
          </cell>
          <cell r="E311" t="str">
            <v>Not Applicable</v>
          </cell>
          <cell r="F311" t="str">
            <v>Not Eligible Smelters</v>
          </cell>
        </row>
        <row r="312">
          <cell r="A312" t="str">
            <v>CID000328</v>
          </cell>
          <cell r="B312" t="str">
            <v>Gold</v>
          </cell>
          <cell r="C312" t="str">
            <v>Daejin Indus Co., Ltd.</v>
          </cell>
          <cell r="D312" t="str">
            <v>Not Eligible</v>
          </cell>
          <cell r="E312" t="str">
            <v>Not Applicable</v>
          </cell>
          <cell r="F312" t="str">
            <v>Not Eligible Smelters</v>
          </cell>
        </row>
        <row r="313">
          <cell r="A313" t="str">
            <v>CID000329</v>
          </cell>
          <cell r="B313" t="str">
            <v>Tantalum</v>
          </cell>
          <cell r="C313" t="str">
            <v>Daejin Indus Co., Ltd.</v>
          </cell>
          <cell r="D313" t="str">
            <v>Not Eligible</v>
          </cell>
          <cell r="E313" t="str">
            <v>Not Applicable</v>
          </cell>
          <cell r="F313" t="str">
            <v>Not Eligible Smelters</v>
          </cell>
        </row>
        <row r="314">
          <cell r="A314" t="str">
            <v>CID000330</v>
          </cell>
          <cell r="B314" t="str">
            <v>Gold</v>
          </cell>
          <cell r="C314" t="str">
            <v>DAEJUNG CHEMICAL METALS CO. LTD</v>
          </cell>
          <cell r="D314" t="str">
            <v>Not Eligible</v>
          </cell>
          <cell r="E314" t="str">
            <v>Not Applicable</v>
          </cell>
          <cell r="F314" t="str">
            <v>Not Eligible Smelters</v>
          </cell>
        </row>
        <row r="315">
          <cell r="A315" t="str">
            <v>CID000331</v>
          </cell>
          <cell r="B315" t="str">
            <v>Tin</v>
          </cell>
          <cell r="C315" t="str">
            <v>DAEJUNG CHEMICAL METALS CO. LTD</v>
          </cell>
          <cell r="D315" t="str">
            <v>Not Eligible</v>
          </cell>
          <cell r="E315" t="str">
            <v>Not Applicable</v>
          </cell>
          <cell r="F315" t="str">
            <v>Not Eligible Smelters</v>
          </cell>
        </row>
        <row r="316">
          <cell r="A316" t="str">
            <v>CID000332</v>
          </cell>
          <cell r="B316" t="str">
            <v>Tungsten</v>
          </cell>
          <cell r="C316" t="str">
            <v>DAEJUNG CHEMICAL METALS CO. LTD</v>
          </cell>
          <cell r="D316" t="str">
            <v>Not Eligible</v>
          </cell>
          <cell r="E316" t="str">
            <v>Not Applicable</v>
          </cell>
          <cell r="F316" t="str">
            <v>Not Eligible Smelters</v>
          </cell>
        </row>
        <row r="317">
          <cell r="A317" t="str">
            <v>CID000333</v>
          </cell>
          <cell r="B317" t="str">
            <v>Gold</v>
          </cell>
          <cell r="C317" t="str">
            <v>DaeryongENC</v>
          </cell>
          <cell r="D317" t="str">
            <v>Not Eligible</v>
          </cell>
          <cell r="E317" t="str">
            <v>Not Applicable</v>
          </cell>
          <cell r="F317" t="str">
            <v>Not Eligible Smelters</v>
          </cell>
        </row>
        <row r="318">
          <cell r="A318" t="str">
            <v>CID000334</v>
          </cell>
          <cell r="B318" t="str">
            <v>Tantalum</v>
          </cell>
          <cell r="C318" t="str">
            <v>DaeryongENC</v>
          </cell>
          <cell r="D318" t="str">
            <v>Not Eligible</v>
          </cell>
          <cell r="E318" t="str">
            <v>Not Applicable</v>
          </cell>
          <cell r="F318" t="str">
            <v>Not Eligible Smelters</v>
          </cell>
        </row>
        <row r="319">
          <cell r="A319" t="str">
            <v>CID000335</v>
          </cell>
          <cell r="B319" t="str">
            <v>Tin</v>
          </cell>
          <cell r="C319" t="str">
            <v>DAEWOO INTERNATIONAL CORPORATION</v>
          </cell>
          <cell r="D319" t="str">
            <v>Not Eligible</v>
          </cell>
          <cell r="E319" t="str">
            <v>Not Applicable</v>
          </cell>
          <cell r="F319" t="str">
            <v>Not Eligible Smelters</v>
          </cell>
        </row>
        <row r="320">
          <cell r="A320" t="str">
            <v>CID000336</v>
          </cell>
          <cell r="B320" t="str">
            <v>Gold</v>
          </cell>
          <cell r="C320" t="str">
            <v>Dahong</v>
          </cell>
          <cell r="D320" t="str">
            <v>Not Eligible</v>
          </cell>
          <cell r="E320" t="str">
            <v>Not Applicable</v>
          </cell>
          <cell r="F320" t="str">
            <v>Not Eligible Smelters</v>
          </cell>
        </row>
        <row r="321">
          <cell r="A321" t="str">
            <v>CID000337</v>
          </cell>
          <cell r="B321" t="str">
            <v>Tin</v>
          </cell>
          <cell r="C321" t="str">
            <v>Dai Hui Electronic Chemicals Co., Ltd.</v>
          </cell>
          <cell r="D321" t="str">
            <v>Not Eligible</v>
          </cell>
          <cell r="E321" t="str">
            <v>Not Applicable</v>
          </cell>
          <cell r="F321" t="str">
            <v>Not Eligible Smelters</v>
          </cell>
        </row>
        <row r="322">
          <cell r="A322" t="str">
            <v>CID000338</v>
          </cell>
          <cell r="B322" t="str">
            <v>Tantalum</v>
          </cell>
          <cell r="C322" t="str">
            <v>Daido Steel</v>
          </cell>
          <cell r="D322" t="str">
            <v>Not Eligible</v>
          </cell>
          <cell r="E322" t="str">
            <v>Not Applicable</v>
          </cell>
          <cell r="F322" t="str">
            <v>Not Eligible Smelters</v>
          </cell>
        </row>
        <row r="323">
          <cell r="A323" t="str">
            <v>CID000339</v>
          </cell>
          <cell r="B323" t="str">
            <v>Gold</v>
          </cell>
          <cell r="C323" t="str">
            <v>Dai-ichi Seiko</v>
          </cell>
          <cell r="D323" t="str">
            <v>Not Eligible</v>
          </cell>
          <cell r="E323" t="str">
            <v>Not Applicable</v>
          </cell>
          <cell r="F323" t="str">
            <v>Not Eligible Smelters</v>
          </cell>
        </row>
        <row r="324">
          <cell r="A324" t="str">
            <v>CID000340</v>
          </cell>
          <cell r="B324" t="str">
            <v>Tin</v>
          </cell>
          <cell r="C324" t="str">
            <v>Dai-ichi Seiko</v>
          </cell>
          <cell r="D324" t="str">
            <v>Not Eligible</v>
          </cell>
          <cell r="E324" t="str">
            <v>Not Applicable</v>
          </cell>
          <cell r="F324" t="str">
            <v>Not Eligible Smelters</v>
          </cell>
        </row>
        <row r="325">
          <cell r="A325" t="str">
            <v>CID000341</v>
          </cell>
          <cell r="B325" t="str">
            <v>Gold</v>
          </cell>
          <cell r="C325" t="str">
            <v>Daisho Denshi Co., Ltd.</v>
          </cell>
          <cell r="D325" t="str">
            <v>Not Eligible</v>
          </cell>
          <cell r="E325" t="str">
            <v>Not Applicable</v>
          </cell>
          <cell r="F325" t="str">
            <v>Not Eligible Smelters</v>
          </cell>
        </row>
        <row r="326">
          <cell r="A326" t="str">
            <v>CID000342</v>
          </cell>
          <cell r="B326" t="str">
            <v>Tin</v>
          </cell>
          <cell r="C326" t="str">
            <v>Damai Nanjing, Jiangsu Province Science and Technology Industrial Co., Ltd.</v>
          </cell>
          <cell r="D326" t="str">
            <v>Not Eligible</v>
          </cell>
          <cell r="E326" t="str">
            <v>Not Applicable</v>
          </cell>
          <cell r="F326" t="str">
            <v>Not Eligible Smelters</v>
          </cell>
        </row>
        <row r="327">
          <cell r="A327" t="str">
            <v>CID000343</v>
          </cell>
          <cell r="B327" t="str">
            <v>Gold</v>
          </cell>
          <cell r="C327" t="str">
            <v>Daye Non-Ferrous Metals Mining Ltd.</v>
          </cell>
          <cell r="D327" t="str">
            <v>Eligible</v>
          </cell>
          <cell r="E327" t="str">
            <v>Outreach required</v>
          </cell>
          <cell r="F327" t="str">
            <v>Forced Labor</v>
          </cell>
        </row>
        <row r="328">
          <cell r="A328" t="str">
            <v>CID000344</v>
          </cell>
          <cell r="B328" t="str">
            <v>Tin</v>
          </cell>
          <cell r="C328" t="str">
            <v>Daye Non-Ferrous Metals Mining Ltd.</v>
          </cell>
          <cell r="D328" t="str">
            <v>Not Eligible</v>
          </cell>
          <cell r="E328" t="str">
            <v>Not Applicable</v>
          </cell>
          <cell r="F328" t="str">
            <v>Forced Labor</v>
          </cell>
        </row>
        <row r="329">
          <cell r="A329" t="str">
            <v>CID000345</v>
          </cell>
          <cell r="B329" t="str">
            <v>Tungsten</v>
          </cell>
          <cell r="C329" t="str">
            <v>Dayu Weiliang Tungsten Co., Ltd.</v>
          </cell>
          <cell r="D329" t="str">
            <v>Not Eligible</v>
          </cell>
          <cell r="E329" t="str">
            <v>Not Applicable</v>
          </cell>
          <cell r="F329" t="str">
            <v>Not Eligible Smelters</v>
          </cell>
        </row>
        <row r="330">
          <cell r="A330" t="str">
            <v>CID000346</v>
          </cell>
          <cell r="B330" t="str">
            <v>Gold</v>
          </cell>
          <cell r="C330" t="str">
            <v>Dayu Weiliang Tungsten Co., Ltd.</v>
          </cell>
          <cell r="D330" t="str">
            <v>Not Eligible</v>
          </cell>
          <cell r="E330" t="str">
            <v>Not Applicable</v>
          </cell>
          <cell r="F330" t="str">
            <v>Not Eligible Smelters</v>
          </cell>
        </row>
        <row r="331">
          <cell r="A331" t="str">
            <v>CID000347</v>
          </cell>
          <cell r="B331" t="str">
            <v>Tantalum</v>
          </cell>
          <cell r="C331" t="str">
            <v>Dayu Weiliang Tungsten Co., Ltd.</v>
          </cell>
          <cell r="D331" t="str">
            <v>Not Eligible</v>
          </cell>
          <cell r="E331" t="str">
            <v>Not Applicable</v>
          </cell>
          <cell r="F331" t="str">
            <v>Not Eligible Smelters</v>
          </cell>
        </row>
        <row r="332">
          <cell r="A332" t="str">
            <v>CID000348</v>
          </cell>
          <cell r="B332" t="str">
            <v>Tin</v>
          </cell>
          <cell r="C332" t="str">
            <v>De wei copper company</v>
          </cell>
          <cell r="D332" t="str">
            <v>Not Eligible</v>
          </cell>
          <cell r="E332" t="str">
            <v>Not Applicable</v>
          </cell>
          <cell r="F332" t="str">
            <v>Not Eligible Smelters</v>
          </cell>
        </row>
        <row r="333">
          <cell r="A333" t="str">
            <v>CID000349</v>
          </cell>
          <cell r="B333" t="str">
            <v>Gold</v>
          </cell>
          <cell r="C333" t="str">
            <v>Deep Rich Material Technology Co., Ltd.</v>
          </cell>
          <cell r="D333" t="str">
            <v>Not Eligible</v>
          </cell>
          <cell r="E333" t="str">
            <v>Not Applicable</v>
          </cell>
          <cell r="F333" t="str">
            <v>Not Eligible Smelters</v>
          </cell>
        </row>
        <row r="334">
          <cell r="A334" t="str">
            <v>CID000350</v>
          </cell>
          <cell r="B334" t="str">
            <v>Tungsten</v>
          </cell>
          <cell r="C334" t="str">
            <v>Degutea</v>
          </cell>
          <cell r="D334" t="str">
            <v>Not Eligible</v>
          </cell>
          <cell r="E334" t="str">
            <v>Not Applicable</v>
          </cell>
          <cell r="F334" t="str">
            <v>Not Eligible Smelters</v>
          </cell>
        </row>
        <row r="335">
          <cell r="A335" t="str">
            <v>CID000351</v>
          </cell>
          <cell r="B335" t="str">
            <v>Tin</v>
          </cell>
          <cell r="C335" t="str">
            <v>Den Yang Precision Metal Ltd.</v>
          </cell>
          <cell r="D335" t="str">
            <v>Not Eligible</v>
          </cell>
          <cell r="E335" t="str">
            <v>Not Applicable</v>
          </cell>
          <cell r="F335" t="str">
            <v>Not Eligible Smelters</v>
          </cell>
        </row>
        <row r="336">
          <cell r="A336" t="str">
            <v>CID000352</v>
          </cell>
          <cell r="B336" t="str">
            <v>Gold</v>
          </cell>
          <cell r="C336" t="str">
            <v>Department of Public Safety</v>
          </cell>
          <cell r="D336" t="str">
            <v>Not Eligible</v>
          </cell>
          <cell r="E336" t="str">
            <v>Not Applicable</v>
          </cell>
          <cell r="F336" t="str">
            <v>Not Eligible Smelters</v>
          </cell>
        </row>
        <row r="337">
          <cell r="A337" t="str">
            <v>CID000353</v>
          </cell>
          <cell r="B337" t="str">
            <v>Gold</v>
          </cell>
          <cell r="C337" t="str">
            <v>DER KAE ENTERPRISE Co.</v>
          </cell>
          <cell r="D337" t="str">
            <v>Not Eligible</v>
          </cell>
          <cell r="E337" t="str">
            <v>Not Applicable</v>
          </cell>
          <cell r="F337" t="str">
            <v>Not Eligible Smelters</v>
          </cell>
        </row>
        <row r="338">
          <cell r="A338" t="str">
            <v>CID000354</v>
          </cell>
          <cell r="B338" t="str">
            <v>Gold</v>
          </cell>
          <cell r="C338" t="str">
            <v>Dick Poon</v>
          </cell>
          <cell r="D338" t="str">
            <v>Not Eligible</v>
          </cell>
          <cell r="E338" t="str">
            <v>Not Applicable</v>
          </cell>
          <cell r="F338" t="str">
            <v>Not Eligible Smelters</v>
          </cell>
        </row>
        <row r="339">
          <cell r="A339" t="str">
            <v>CID000355</v>
          </cell>
          <cell r="B339" t="str">
            <v>Tin</v>
          </cell>
          <cell r="C339" t="str">
            <v>Diehl Metall</v>
          </cell>
          <cell r="D339" t="str">
            <v>Not Eligible</v>
          </cell>
          <cell r="E339" t="str">
            <v>Not Applicable</v>
          </cell>
          <cell r="F339" t="str">
            <v>Not Eligible Smelters</v>
          </cell>
        </row>
        <row r="340">
          <cell r="A340" t="str">
            <v>CID000356</v>
          </cell>
          <cell r="B340" t="str">
            <v>Tin</v>
          </cell>
          <cell r="C340" t="str">
            <v>Ding Pacific Metal Products (Shenzhen) Co., Ltd.</v>
          </cell>
          <cell r="D340" t="str">
            <v>Not Eligible</v>
          </cell>
          <cell r="E340" t="str">
            <v>Not Applicable</v>
          </cell>
          <cell r="F340" t="str">
            <v>Not Eligible Smelters</v>
          </cell>
        </row>
        <row r="341">
          <cell r="A341" t="str">
            <v>CID000357</v>
          </cell>
          <cell r="B341" t="str">
            <v>Tin</v>
          </cell>
          <cell r="C341" t="str">
            <v>Dingnan Jiawang environmental Tin technology Co.</v>
          </cell>
          <cell r="D341" t="str">
            <v>Alleged</v>
          </cell>
          <cell r="E341" t="str">
            <v>Not Applicable</v>
          </cell>
          <cell r="F341" t="str">
            <v>Non Conformant</v>
          </cell>
        </row>
        <row r="342">
          <cell r="A342" t="str">
            <v>CID000358</v>
          </cell>
          <cell r="B342" t="str">
            <v>Gold</v>
          </cell>
          <cell r="C342" t="str">
            <v>DINKLE INTERANTHONAL Co,m Ltd.</v>
          </cell>
          <cell r="D342" t="str">
            <v>Not Eligible</v>
          </cell>
          <cell r="E342" t="str">
            <v>Not Applicable</v>
          </cell>
          <cell r="F342" t="str">
            <v>Not Eligible Smelters</v>
          </cell>
        </row>
        <row r="343">
          <cell r="A343" t="str">
            <v>CID000359</v>
          </cell>
          <cell r="B343" t="str">
            <v>Gold</v>
          </cell>
          <cell r="C343" t="str">
            <v>DSC (Do Sung Corporation)</v>
          </cell>
          <cell r="D343" t="str">
            <v>Eligible</v>
          </cell>
          <cell r="E343" t="str">
            <v>Conformant</v>
          </cell>
          <cell r="F343"/>
        </row>
        <row r="344">
          <cell r="A344" t="str">
            <v>CID000360</v>
          </cell>
          <cell r="B344" t="str">
            <v>Tantalum</v>
          </cell>
          <cell r="C344" t="str">
            <v>Do Sung Corporation</v>
          </cell>
          <cell r="D344" t="str">
            <v>Not Eligible</v>
          </cell>
          <cell r="E344" t="str">
            <v>Not Applicable</v>
          </cell>
          <cell r="F344" t="str">
            <v>Not Eligible Smelters</v>
          </cell>
        </row>
        <row r="345">
          <cell r="A345" t="str">
            <v>CID000361</v>
          </cell>
          <cell r="B345" t="str">
            <v>Tin</v>
          </cell>
          <cell r="C345" t="str">
            <v>Doctor of solder products Co., LTD</v>
          </cell>
          <cell r="D345" t="str">
            <v>Not Eligible</v>
          </cell>
          <cell r="E345" t="str">
            <v>Not Applicable</v>
          </cell>
          <cell r="F345" t="str">
            <v>Not Eligible Smelters</v>
          </cell>
        </row>
        <row r="346">
          <cell r="A346" t="str">
            <v>CID000362</v>
          </cell>
          <cell r="B346" t="str">
            <v>Gold</v>
          </cell>
          <cell r="C346" t="str">
            <v>DODUCO Contacts and Refining GmbH</v>
          </cell>
          <cell r="D346" t="str">
            <v>Not Eligible</v>
          </cell>
          <cell r="E346" t="str">
            <v>Not Applicable</v>
          </cell>
          <cell r="F346" t="str">
            <v>Not Eligible Smelters</v>
          </cell>
        </row>
        <row r="347">
          <cell r="A347" t="str">
            <v>CID000363</v>
          </cell>
          <cell r="B347" t="str">
            <v>Tin</v>
          </cell>
          <cell r="C347" t="str">
            <v>Dong Guan Jin Zhi Yuan electronic technology limited company</v>
          </cell>
          <cell r="D347" t="str">
            <v>Not Eligible</v>
          </cell>
          <cell r="E347" t="str">
            <v>Not Applicable</v>
          </cell>
          <cell r="F347" t="str">
            <v>Not Eligible Smelters</v>
          </cell>
        </row>
        <row r="348">
          <cell r="A348" t="str">
            <v>CID000364</v>
          </cell>
          <cell r="B348" t="str">
            <v>Gold</v>
          </cell>
          <cell r="C348" t="str">
            <v>Dongguan Dongwu Violent-toxic Chemical Products Co., Ltd.</v>
          </cell>
          <cell r="D348" t="str">
            <v>Not Eligible</v>
          </cell>
          <cell r="E348" t="str">
            <v>Not Applicable</v>
          </cell>
          <cell r="F348" t="str">
            <v>Not Eligible Smelters</v>
          </cell>
        </row>
        <row r="349">
          <cell r="A349" t="str">
            <v>CID000365</v>
          </cell>
          <cell r="B349" t="str">
            <v>Tin</v>
          </cell>
          <cell r="C349" t="str">
            <v>Dongguan Dongwu Violent-toxic Chemical Products Co., Ltd.</v>
          </cell>
          <cell r="D349" t="str">
            <v>Not Eligible</v>
          </cell>
          <cell r="E349" t="str">
            <v>Not Applicable</v>
          </cell>
          <cell r="F349" t="str">
            <v>Not Eligible Smelters</v>
          </cell>
        </row>
        <row r="350">
          <cell r="A350" t="str">
            <v>CID000367</v>
          </cell>
          <cell r="B350" t="str">
            <v>Tin</v>
          </cell>
          <cell r="C350" t="str">
            <v>DongAn-Gu</v>
          </cell>
          <cell r="D350" t="str">
            <v>Not Eligible</v>
          </cell>
          <cell r="E350" t="str">
            <v>Not Applicable</v>
          </cell>
          <cell r="F350" t="str">
            <v>Not Eligible Smelters</v>
          </cell>
        </row>
        <row r="351">
          <cell r="A351" t="str">
            <v>CID000368</v>
          </cell>
          <cell r="B351" t="str">
            <v>Tin</v>
          </cell>
          <cell r="C351" t="str">
            <v>Dongbu Steel</v>
          </cell>
          <cell r="D351" t="str">
            <v>Not Eligible</v>
          </cell>
          <cell r="E351" t="str">
            <v>Not Applicable</v>
          </cell>
          <cell r="F351" t="str">
            <v>Not Eligible Smelters</v>
          </cell>
        </row>
        <row r="352">
          <cell r="A352" t="str">
            <v>CID000369</v>
          </cell>
          <cell r="B352" t="str">
            <v>Tin</v>
          </cell>
          <cell r="C352" t="str">
            <v>Dongguan Baohualu solder smelter</v>
          </cell>
          <cell r="D352" t="str">
            <v>Not Eligible</v>
          </cell>
          <cell r="E352" t="str">
            <v>Not Applicable</v>
          </cell>
          <cell r="F352" t="str">
            <v>Not Eligible Smelters</v>
          </cell>
        </row>
        <row r="353">
          <cell r="A353" t="str">
            <v>CID000370</v>
          </cell>
          <cell r="B353" t="str">
            <v>Gold</v>
          </cell>
          <cell r="C353" t="str">
            <v>Dongguan CameroonChemical Materials Co., Ltd</v>
          </cell>
          <cell r="D353" t="str">
            <v>Not Eligible</v>
          </cell>
          <cell r="E353" t="str">
            <v>Not Applicable</v>
          </cell>
          <cell r="F353" t="str">
            <v>Not Eligible Smelters</v>
          </cell>
        </row>
        <row r="354">
          <cell r="A354" t="str">
            <v>CID000371</v>
          </cell>
          <cell r="B354" t="str">
            <v>Tin</v>
          </cell>
          <cell r="C354" t="str">
            <v>Dongguan city minister metal products co., LTD</v>
          </cell>
          <cell r="D354" t="str">
            <v>Not Eligible</v>
          </cell>
          <cell r="E354" t="str">
            <v>Not Applicable</v>
          </cell>
          <cell r="F354" t="str">
            <v>Not Eligible Smelters</v>
          </cell>
        </row>
        <row r="355">
          <cell r="A355" t="str">
            <v>CID000372</v>
          </cell>
          <cell r="B355" t="str">
            <v>Gold</v>
          </cell>
          <cell r="C355" t="str">
            <v>DongGuan City Thousand Island Metal Foil Co., Ltd.</v>
          </cell>
          <cell r="D355" t="str">
            <v>Not Eligible</v>
          </cell>
          <cell r="E355" t="str">
            <v>Not Applicable</v>
          </cell>
          <cell r="F355" t="str">
            <v>Not Eligible Smelters</v>
          </cell>
        </row>
        <row r="356">
          <cell r="A356" t="str">
            <v>CID000373</v>
          </cell>
          <cell r="B356" t="str">
            <v>Tin</v>
          </cell>
          <cell r="C356" t="str">
            <v>DongGuan City Thousand Island Metal Foil Co., Ltd.</v>
          </cell>
          <cell r="D356" t="str">
            <v>Not Eligible</v>
          </cell>
          <cell r="E356" t="str">
            <v>Not Applicable</v>
          </cell>
          <cell r="F356" t="str">
            <v>Not Eligible Smelters</v>
          </cell>
        </row>
        <row r="357">
          <cell r="A357" t="str">
            <v>CID000374</v>
          </cell>
          <cell r="B357" t="str">
            <v>Gold</v>
          </cell>
          <cell r="C357" t="str">
            <v>Dongguan City up another metal copper processing plant</v>
          </cell>
          <cell r="D357" t="str">
            <v>Not Eligible</v>
          </cell>
          <cell r="E357" t="str">
            <v>Not Applicable</v>
          </cell>
          <cell r="F357" t="str">
            <v>Not Eligible Smelters</v>
          </cell>
        </row>
        <row r="358">
          <cell r="A358" t="str">
            <v>CID000375</v>
          </cell>
          <cell r="B358" t="str">
            <v>Tin</v>
          </cell>
          <cell r="C358" t="str">
            <v>Dongguan City up another metal copper processing plant</v>
          </cell>
          <cell r="D358" t="str">
            <v>Not Eligible</v>
          </cell>
          <cell r="E358" t="str">
            <v>Not Applicable</v>
          </cell>
          <cell r="F358" t="str">
            <v>Not Eligible Smelters</v>
          </cell>
        </row>
        <row r="359">
          <cell r="A359" t="str">
            <v>CID000376</v>
          </cell>
          <cell r="B359" t="str">
            <v>Tin</v>
          </cell>
          <cell r="C359" t="str">
            <v>Dongguan City Xida Soldering Tin Products Co.</v>
          </cell>
          <cell r="D359" t="str">
            <v>Alleged</v>
          </cell>
          <cell r="E359" t="str">
            <v>Not Applicable</v>
          </cell>
          <cell r="F359" t="str">
            <v>Non Conformant</v>
          </cell>
        </row>
        <row r="360">
          <cell r="A360" t="str">
            <v>CID000377</v>
          </cell>
          <cell r="B360" t="str">
            <v>Tin</v>
          </cell>
          <cell r="C360" t="str">
            <v>Dongguan Best Alloys Co., Ltd.</v>
          </cell>
          <cell r="D360" t="str">
            <v>Eligible</v>
          </cell>
          <cell r="E360" t="str">
            <v>In Communication</v>
          </cell>
          <cell r="F360"/>
        </row>
        <row r="361">
          <cell r="A361" t="str">
            <v>CID000379</v>
          </cell>
          <cell r="B361" t="str">
            <v>Gold</v>
          </cell>
          <cell r="C361" t="str">
            <v>DONGGUAN DONGXU METAL SURFACE HANDLE CO.,LTD</v>
          </cell>
          <cell r="D361" t="str">
            <v>Not Eligible</v>
          </cell>
          <cell r="E361" t="str">
            <v>Not Applicable</v>
          </cell>
          <cell r="F361" t="str">
            <v>Not Eligible Smelters</v>
          </cell>
        </row>
        <row r="362">
          <cell r="A362" t="str">
            <v>CID000380</v>
          </cell>
          <cell r="B362" t="str">
            <v>Tin</v>
          </cell>
          <cell r="C362" t="str">
            <v>DONGGUAN DONGXU METAL SURFACE HANDLE CO.,LTD</v>
          </cell>
          <cell r="D362" t="str">
            <v>Not Eligible</v>
          </cell>
          <cell r="E362" t="str">
            <v>Not Applicable</v>
          </cell>
          <cell r="F362" t="str">
            <v>Not Eligible Smelters</v>
          </cell>
        </row>
        <row r="363">
          <cell r="A363" t="str">
            <v>CID000381</v>
          </cell>
          <cell r="B363" t="str">
            <v>Tungsten</v>
          </cell>
          <cell r="C363" t="str">
            <v>DONGGUAN DONGXU METAL SURFACE HANDLE CO.,LTD</v>
          </cell>
          <cell r="D363" t="str">
            <v>Not Eligible</v>
          </cell>
          <cell r="E363" t="str">
            <v>Not Applicable</v>
          </cell>
          <cell r="F363" t="str">
            <v>Not Eligible Smelters</v>
          </cell>
        </row>
        <row r="364">
          <cell r="A364" t="str">
            <v>CID000383</v>
          </cell>
          <cell r="B364" t="str">
            <v>Tin</v>
          </cell>
          <cell r="C364" t="str">
            <v>Dongguan Huayu Metal-Material</v>
          </cell>
          <cell r="D364" t="str">
            <v>Not Eligible</v>
          </cell>
          <cell r="E364" t="str">
            <v>Not Applicable</v>
          </cell>
          <cell r="F364" t="str">
            <v>Not Eligible Smelters</v>
          </cell>
        </row>
        <row r="365">
          <cell r="A365" t="str">
            <v>CID000384</v>
          </cell>
          <cell r="B365" t="str">
            <v>Tin</v>
          </cell>
          <cell r="C365" t="str">
            <v>Dongguan huayue soldering Co., Ltd</v>
          </cell>
          <cell r="D365" t="str">
            <v>Not Eligible</v>
          </cell>
          <cell r="E365" t="str">
            <v>Not Applicable</v>
          </cell>
          <cell r="F365" t="str">
            <v>Not Eligible Smelters</v>
          </cell>
        </row>
        <row r="366">
          <cell r="A366" t="str">
            <v>CID000385</v>
          </cell>
          <cell r="B366" t="str">
            <v>Tin</v>
          </cell>
          <cell r="C366" t="str">
            <v>Dongguan Jin Ji Precision Die Machine Inc.</v>
          </cell>
          <cell r="D366" t="str">
            <v>Not Eligible</v>
          </cell>
          <cell r="E366" t="str">
            <v>Not Applicable</v>
          </cell>
          <cell r="F366" t="str">
            <v>Not Eligible Smelters</v>
          </cell>
        </row>
        <row r="367">
          <cell r="A367" t="str">
            <v>CID000386</v>
          </cell>
          <cell r="B367" t="str">
            <v>Gold</v>
          </cell>
          <cell r="C367" t="str">
            <v>Dongguan Jin Ji Precision Die Machine Inc.</v>
          </cell>
          <cell r="D367" t="str">
            <v>Not Eligible</v>
          </cell>
          <cell r="E367" t="str">
            <v>Not Applicable</v>
          </cell>
          <cell r="F367" t="str">
            <v>Not Eligible Smelters</v>
          </cell>
        </row>
        <row r="368">
          <cell r="A368" t="str">
            <v>CID000387</v>
          </cell>
          <cell r="B368" t="str">
            <v>Tin</v>
          </cell>
          <cell r="C368" t="str">
            <v>Dongguan lason metel materials co,.ltd</v>
          </cell>
          <cell r="D368" t="str">
            <v>Not Eligible</v>
          </cell>
          <cell r="E368" t="str">
            <v>Not Applicable</v>
          </cell>
          <cell r="F368" t="str">
            <v>Not Eligible Smelters</v>
          </cell>
        </row>
        <row r="369">
          <cell r="A369" t="str">
            <v>CID000388</v>
          </cell>
          <cell r="B369" t="str">
            <v>Tin</v>
          </cell>
          <cell r="C369" t="str">
            <v>Dongguan LZD Metal Co., Ltd</v>
          </cell>
          <cell r="D369" t="str">
            <v>Not Eligible</v>
          </cell>
          <cell r="E369" t="str">
            <v>Not Applicable</v>
          </cell>
          <cell r="F369" t="str">
            <v>Not Eligible Smelters</v>
          </cell>
        </row>
        <row r="370">
          <cell r="A370" t="str">
            <v>CID000390</v>
          </cell>
          <cell r="B370" t="str">
            <v>Gold</v>
          </cell>
          <cell r="C370" t="str">
            <v>DONGGUAN SOLME HARDWARE CO.,LTD</v>
          </cell>
          <cell r="D370" t="str">
            <v>Not Eligible</v>
          </cell>
          <cell r="E370" t="str">
            <v>Not Applicable</v>
          </cell>
          <cell r="F370" t="str">
            <v>Not Eligible Smelters</v>
          </cell>
        </row>
        <row r="371">
          <cell r="A371" t="str">
            <v>CID000391</v>
          </cell>
          <cell r="B371" t="str">
            <v>Tin</v>
          </cell>
          <cell r="C371" t="str">
            <v>DONGGUAN SOLME HARDWARE CO.,LTD</v>
          </cell>
          <cell r="D371" t="str">
            <v>Not Eligible</v>
          </cell>
          <cell r="E371" t="str">
            <v>Not Applicable</v>
          </cell>
          <cell r="F371" t="str">
            <v>Not Eligible Smelters</v>
          </cell>
        </row>
        <row r="372">
          <cell r="A372" t="str">
            <v>CID000392</v>
          </cell>
          <cell r="B372" t="str">
            <v>Gold</v>
          </cell>
          <cell r="C372" t="str">
            <v>Dongguan Standard Electronic Material Co., Ltd</v>
          </cell>
          <cell r="D372" t="str">
            <v>Not Eligible</v>
          </cell>
          <cell r="E372" t="str">
            <v>Not Applicable</v>
          </cell>
          <cell r="F372" t="str">
            <v>Not Eligible Smelters</v>
          </cell>
        </row>
        <row r="373">
          <cell r="A373" t="str">
            <v>CID000393</v>
          </cell>
          <cell r="B373" t="str">
            <v>Tin</v>
          </cell>
          <cell r="C373" t="str">
            <v>Dongguan Yuecheng metal materials Co., Ltd.</v>
          </cell>
          <cell r="D373" t="str">
            <v>Not Eligible</v>
          </cell>
          <cell r="E373" t="str">
            <v>Not Applicable</v>
          </cell>
          <cell r="F373" t="str">
            <v>Not Eligible Smelters</v>
          </cell>
        </row>
        <row r="374">
          <cell r="A374" t="str">
            <v>CID000394</v>
          </cell>
          <cell r="B374" t="str">
            <v>Tin</v>
          </cell>
          <cell r="C374" t="str">
            <v>Dongguan zhong ju tin electronic CO.,LTD.</v>
          </cell>
          <cell r="D374" t="str">
            <v>Not Eligible</v>
          </cell>
          <cell r="E374" t="str">
            <v>Not Applicable</v>
          </cell>
          <cell r="F374" t="str">
            <v>Not Eligible Smelters</v>
          </cell>
        </row>
        <row r="375">
          <cell r="A375" t="str">
            <v>CID000395</v>
          </cell>
          <cell r="B375" t="str">
            <v>Gold</v>
          </cell>
          <cell r="C375" t="str">
            <v>Dongguanshi Sutande Dianzi Cailiao Youxiangongsi</v>
          </cell>
          <cell r="D375" t="str">
            <v>Not Eligible</v>
          </cell>
          <cell r="E375" t="str">
            <v>Not Applicable</v>
          </cell>
          <cell r="F375" t="str">
            <v>Not Eligible Smelters</v>
          </cell>
        </row>
        <row r="376">
          <cell r="A376" t="str">
            <v>CID000396</v>
          </cell>
          <cell r="B376" t="str">
            <v>Tin</v>
          </cell>
          <cell r="C376" t="str">
            <v>dongrong</v>
          </cell>
          <cell r="D376" t="str">
            <v>Not Eligible</v>
          </cell>
          <cell r="E376" t="str">
            <v>Not Applicable</v>
          </cell>
          <cell r="F376" t="str">
            <v>Not Eligible Smelters</v>
          </cell>
        </row>
        <row r="377">
          <cell r="A377" t="str">
            <v>CID000397</v>
          </cell>
          <cell r="B377" t="str">
            <v>Tungsten</v>
          </cell>
          <cell r="C377" t="str">
            <v>Dongtai Huihuang Tungsten &amp; Molybdenum Co., Ltd.</v>
          </cell>
          <cell r="D377" t="str">
            <v>Alleged</v>
          </cell>
          <cell r="E377" t="str">
            <v>Not Applicable</v>
          </cell>
          <cell r="F377" t="str">
            <v>Non Conformant</v>
          </cell>
        </row>
        <row r="378">
          <cell r="A378" t="str">
            <v>CID000398</v>
          </cell>
          <cell r="B378" t="str">
            <v>Gold</v>
          </cell>
          <cell r="C378" t="str">
            <v>Dong-Wo Co., Ltd.</v>
          </cell>
          <cell r="D378" t="str">
            <v>Not Eligible</v>
          </cell>
          <cell r="E378" t="str">
            <v>Not Applicable</v>
          </cell>
          <cell r="F378" t="str">
            <v>Not Eligible Smelters</v>
          </cell>
        </row>
        <row r="379">
          <cell r="A379" t="str">
            <v>CID000399</v>
          </cell>
          <cell r="B379" t="str">
            <v>Tin</v>
          </cell>
          <cell r="C379" t="str">
            <v>Dongyang Tin product Co. Ltd.</v>
          </cell>
          <cell r="D379" t="str">
            <v>Not Eligible</v>
          </cell>
          <cell r="E379" t="str">
            <v>Not Applicable</v>
          </cell>
          <cell r="F379" t="str">
            <v>Not Eligible Smelters</v>
          </cell>
        </row>
        <row r="380">
          <cell r="A380" t="str">
            <v>CID000400</v>
          </cell>
          <cell r="B380" t="str">
            <v>Tin</v>
          </cell>
          <cell r="C380" t="str">
            <v>Dow Chemical</v>
          </cell>
          <cell r="D380" t="str">
            <v>Not Eligible</v>
          </cell>
          <cell r="E380" t="str">
            <v>Not Applicable</v>
          </cell>
          <cell r="F380" t="str">
            <v>Not Eligible Smelters</v>
          </cell>
        </row>
        <row r="381">
          <cell r="A381" t="str">
            <v>CID000401</v>
          </cell>
          <cell r="B381" t="str">
            <v>Gold</v>
          </cell>
          <cell r="C381" t="str">
            <v>Dowa</v>
          </cell>
          <cell r="D381" t="str">
            <v>Eligible</v>
          </cell>
          <cell r="E381" t="str">
            <v>Conformant</v>
          </cell>
          <cell r="F381"/>
        </row>
        <row r="382">
          <cell r="A382" t="str">
            <v>CID000402</v>
          </cell>
          <cell r="B382" t="str">
            <v>Tin</v>
          </cell>
          <cell r="C382" t="str">
            <v>Dowa</v>
          </cell>
          <cell r="D382" t="str">
            <v>Eligible</v>
          </cell>
          <cell r="E382" t="str">
            <v>Conformant</v>
          </cell>
          <cell r="F382"/>
        </row>
        <row r="383">
          <cell r="A383" t="str">
            <v>CID000403</v>
          </cell>
          <cell r="B383" t="str">
            <v>Tantalum</v>
          </cell>
          <cell r="C383" t="str">
            <v>Dowa</v>
          </cell>
          <cell r="D383" t="str">
            <v>Not Eligible</v>
          </cell>
          <cell r="E383" t="str">
            <v>Not Applicable</v>
          </cell>
          <cell r="F383" t="str">
            <v>Not Eligible Smelters</v>
          </cell>
        </row>
        <row r="384">
          <cell r="A384" t="str">
            <v>CID000404</v>
          </cell>
          <cell r="B384" t="str">
            <v>Tungsten</v>
          </cell>
          <cell r="C384" t="str">
            <v>Dowa</v>
          </cell>
          <cell r="D384" t="str">
            <v>Not Eligible</v>
          </cell>
          <cell r="E384" t="str">
            <v>Not Applicable</v>
          </cell>
          <cell r="F384" t="str">
            <v>Not Eligible Smelters</v>
          </cell>
        </row>
        <row r="385">
          <cell r="A385" t="str">
            <v>CID000405</v>
          </cell>
          <cell r="B385" t="str">
            <v>Gold</v>
          </cell>
          <cell r="C385" t="str">
            <v>Dr. Gold Mining Co., Ltd. broader market for equities</v>
          </cell>
          <cell r="D385" t="str">
            <v>Not Eligible</v>
          </cell>
          <cell r="E385" t="str">
            <v>Not Applicable</v>
          </cell>
          <cell r="F385" t="str">
            <v>Not Eligible Smelters</v>
          </cell>
        </row>
        <row r="386">
          <cell r="A386" t="str">
            <v>CID000406</v>
          </cell>
          <cell r="B386" t="str">
            <v>Tin</v>
          </cell>
          <cell r="C386" t="str">
            <v>Dr.-Ing. Max Schlotter GmbH &amp; Co. KG</v>
          </cell>
          <cell r="D386" t="str">
            <v>Not Eligible</v>
          </cell>
          <cell r="E386" t="str">
            <v>Not Applicable</v>
          </cell>
          <cell r="F386" t="str">
            <v>Not Eligible Smelters</v>
          </cell>
        </row>
        <row r="387">
          <cell r="A387" t="str">
            <v>CID000407</v>
          </cell>
          <cell r="B387" t="str">
            <v>Gold</v>
          </cell>
          <cell r="C387" t="str">
            <v>DS force Shop</v>
          </cell>
          <cell r="D387" t="str">
            <v>Not Eligible</v>
          </cell>
          <cell r="E387" t="str">
            <v>Not Applicable</v>
          </cell>
          <cell r="F387" t="str">
            <v>Not Eligible Smelters</v>
          </cell>
        </row>
        <row r="388">
          <cell r="A388" t="str">
            <v>CID000408</v>
          </cell>
          <cell r="B388" t="str">
            <v>Gold</v>
          </cell>
          <cell r="C388" t="str">
            <v>Dujinshui zhihuan fanying</v>
          </cell>
          <cell r="D388" t="str">
            <v>Not Eligible</v>
          </cell>
          <cell r="E388" t="str">
            <v>Not Applicable</v>
          </cell>
          <cell r="F388" t="str">
            <v>Not Eligible Smelters</v>
          </cell>
        </row>
        <row r="389">
          <cell r="A389" t="str">
            <v>CID000409</v>
          </cell>
          <cell r="B389" t="str">
            <v>Tin</v>
          </cell>
          <cell r="C389" t="str">
            <v>DUKSAN HI-METAL</v>
          </cell>
          <cell r="D389" t="str">
            <v>Not Eligible</v>
          </cell>
          <cell r="E389" t="str">
            <v>Not Applicable</v>
          </cell>
          <cell r="F389" t="str">
            <v>Not Eligible Smelters</v>
          </cell>
        </row>
        <row r="390">
          <cell r="A390" t="str">
            <v>CID000410</v>
          </cell>
          <cell r="B390" t="str">
            <v>Tantalum</v>
          </cell>
          <cell r="C390" t="str">
            <v>Duoluoshan</v>
          </cell>
          <cell r="D390" t="str">
            <v>Not Eligible</v>
          </cell>
          <cell r="E390" t="str">
            <v>Not Applicable</v>
          </cell>
          <cell r="F390" t="str">
            <v>Not Eligible Smelters</v>
          </cell>
        </row>
        <row r="391">
          <cell r="A391" t="str">
            <v>CID000411</v>
          </cell>
          <cell r="B391" t="str">
            <v>Gold</v>
          </cell>
          <cell r="C391" t="str">
            <v>Duoluoshan</v>
          </cell>
          <cell r="D391" t="str">
            <v>Not Eligible</v>
          </cell>
          <cell r="E391" t="str">
            <v>Not Applicable</v>
          </cell>
          <cell r="F391" t="str">
            <v>Not Eligible Smelters</v>
          </cell>
        </row>
        <row r="392">
          <cell r="A392" t="str">
            <v>CID000412</v>
          </cell>
          <cell r="B392" t="str">
            <v>Tin</v>
          </cell>
          <cell r="C392" t="str">
            <v>Duoluoshan</v>
          </cell>
          <cell r="D392" t="str">
            <v>Not Eligible</v>
          </cell>
          <cell r="E392" t="str">
            <v>Not Applicable</v>
          </cell>
          <cell r="F392" t="str">
            <v>Not Eligible Smelters</v>
          </cell>
        </row>
        <row r="393">
          <cell r="A393" t="str">
            <v>CID000413</v>
          </cell>
          <cell r="B393" t="str">
            <v>Tungsten</v>
          </cell>
          <cell r="C393" t="str">
            <v>Duoluoshan</v>
          </cell>
          <cell r="D393" t="str">
            <v>Not Eligible</v>
          </cell>
          <cell r="E393" t="str">
            <v>Not Applicable</v>
          </cell>
          <cell r="F393" t="str">
            <v>Not Eligible Smelters</v>
          </cell>
        </row>
        <row r="394">
          <cell r="A394" t="str">
            <v>CID000414</v>
          </cell>
          <cell r="B394" t="str">
            <v>Gold</v>
          </cell>
          <cell r="C394" t="str">
            <v>DUOXIN</v>
          </cell>
          <cell r="D394" t="str">
            <v>Not Eligible</v>
          </cell>
          <cell r="E394" t="str">
            <v>Not Applicable</v>
          </cell>
          <cell r="F394" t="str">
            <v>Not Eligible Smelters</v>
          </cell>
        </row>
        <row r="395">
          <cell r="A395" t="str">
            <v>CID000415</v>
          </cell>
          <cell r="B395" t="str">
            <v>Tin</v>
          </cell>
          <cell r="C395" t="str">
            <v>DUOXIN</v>
          </cell>
          <cell r="D395" t="str">
            <v>Not Eligible</v>
          </cell>
          <cell r="E395" t="str">
            <v>Not Applicable</v>
          </cell>
          <cell r="F395" t="str">
            <v>Not Eligible Smelters</v>
          </cell>
        </row>
        <row r="396">
          <cell r="A396" t="str">
            <v>CID000416</v>
          </cell>
          <cell r="B396" t="str">
            <v>Tin</v>
          </cell>
          <cell r="C396" t="str">
            <v>DYFENCO ELECTRONIC CHEMICAL CORP.</v>
          </cell>
          <cell r="D396" t="str">
            <v>Not Eligible</v>
          </cell>
          <cell r="E396" t="str">
            <v>Not Applicable</v>
          </cell>
          <cell r="F396" t="str">
            <v>Not Eligible Smelters</v>
          </cell>
        </row>
        <row r="397">
          <cell r="A397" t="str">
            <v>CID000417</v>
          </cell>
          <cell r="B397" t="str">
            <v>Gold</v>
          </cell>
          <cell r="C397" t="str">
            <v>Dynacraft Industries</v>
          </cell>
          <cell r="D397" t="str">
            <v>Not Eligible</v>
          </cell>
          <cell r="E397" t="str">
            <v>Not Applicable</v>
          </cell>
          <cell r="F397" t="str">
            <v>Not Eligible Smelters</v>
          </cell>
        </row>
        <row r="398">
          <cell r="A398" t="str">
            <v>CID000418</v>
          </cell>
          <cell r="B398" t="str">
            <v>Tin</v>
          </cell>
          <cell r="C398" t="str">
            <v>East Wing</v>
          </cell>
          <cell r="D398" t="str">
            <v>Not Eligible</v>
          </cell>
          <cell r="E398" t="str">
            <v>Not Applicable</v>
          </cell>
          <cell r="F398" t="str">
            <v>Not Eligible Smelters</v>
          </cell>
        </row>
        <row r="399">
          <cell r="A399" t="str">
            <v>CID000419</v>
          </cell>
          <cell r="B399" t="str">
            <v>Tin</v>
          </cell>
          <cell r="C399" t="str">
            <v>Eastern Alloys</v>
          </cell>
          <cell r="D399" t="str">
            <v>Not Eligible</v>
          </cell>
          <cell r="E399" t="str">
            <v>Not Applicable</v>
          </cell>
          <cell r="F399" t="str">
            <v>Not Eligible Smelters</v>
          </cell>
        </row>
        <row r="400">
          <cell r="A400" t="str">
            <v>CID000420</v>
          </cell>
          <cell r="B400" t="str">
            <v>Gold</v>
          </cell>
          <cell r="C400" t="str">
            <v>Eastern Co., Ltd.</v>
          </cell>
          <cell r="D400" t="str">
            <v>Not Eligible</v>
          </cell>
          <cell r="E400" t="str">
            <v>Not Applicable</v>
          </cell>
          <cell r="F400" t="str">
            <v>Not Eligible Smelters</v>
          </cell>
        </row>
        <row r="401">
          <cell r="A401" t="str">
            <v>CID000421</v>
          </cell>
          <cell r="B401" t="str">
            <v>Tin</v>
          </cell>
          <cell r="C401" t="str">
            <v>JCU Corporation</v>
          </cell>
          <cell r="D401" t="str">
            <v>Not Eligible</v>
          </cell>
          <cell r="E401" t="str">
            <v>Not Applicable</v>
          </cell>
          <cell r="F401" t="str">
            <v>Not Eligible Smelters</v>
          </cell>
        </row>
        <row r="402">
          <cell r="A402" t="str">
            <v>CID000422</v>
          </cell>
          <cell r="B402" t="str">
            <v>Gold</v>
          </cell>
          <cell r="C402" t="str">
            <v>E-Chem Enterprise Corp.</v>
          </cell>
          <cell r="D402" t="str">
            <v>Not Eligible</v>
          </cell>
          <cell r="E402" t="str">
            <v>Not Applicable</v>
          </cell>
          <cell r="F402" t="str">
            <v>Not Eligible Smelters</v>
          </cell>
        </row>
        <row r="403">
          <cell r="A403" t="str">
            <v>CID000423</v>
          </cell>
          <cell r="B403" t="str">
            <v>Tungsten</v>
          </cell>
          <cell r="C403" t="str">
            <v>E-Chem Enterprise Corp.</v>
          </cell>
          <cell r="D403" t="str">
            <v>Not Eligible</v>
          </cell>
          <cell r="E403" t="str">
            <v>Not Applicable</v>
          </cell>
          <cell r="F403" t="str">
            <v>Not Eligible Smelters</v>
          </cell>
        </row>
        <row r="404">
          <cell r="A404" t="str">
            <v>CID000424</v>
          </cell>
          <cell r="B404" t="str">
            <v>Tin</v>
          </cell>
          <cell r="C404" t="str">
            <v>Eco.Bat. SpA</v>
          </cell>
          <cell r="D404" t="str">
            <v>Not Eligible</v>
          </cell>
          <cell r="E404" t="str">
            <v>Not Applicable</v>
          </cell>
          <cell r="F404" t="str">
            <v>Not Eligible Smelters</v>
          </cell>
        </row>
        <row r="405">
          <cell r="A405" t="str">
            <v>CID000425</v>
          </cell>
          <cell r="B405" t="str">
            <v>Gold</v>
          </cell>
          <cell r="C405" t="str">
            <v>Eco-System Recycling Co., Ltd. East Plant</v>
          </cell>
          <cell r="D405" t="str">
            <v>Eligible</v>
          </cell>
          <cell r="E405" t="str">
            <v>Conformant</v>
          </cell>
          <cell r="F405"/>
        </row>
        <row r="406">
          <cell r="A406" t="str">
            <v>CID000426</v>
          </cell>
          <cell r="B406" t="str">
            <v>Tin</v>
          </cell>
          <cell r="C406" t="str">
            <v>Eco-System Recycling Co., Ltd.</v>
          </cell>
          <cell r="D406" t="str">
            <v>Not Eligible</v>
          </cell>
          <cell r="E406" t="str">
            <v>Not Applicable</v>
          </cell>
          <cell r="F406" t="str">
            <v>Not Eligible Smelters</v>
          </cell>
        </row>
        <row r="407">
          <cell r="A407" t="str">
            <v>CID000427</v>
          </cell>
          <cell r="B407" t="str">
            <v>Gold</v>
          </cell>
          <cell r="C407" t="str">
            <v>Edison plating technology CO.,LTD</v>
          </cell>
          <cell r="D407" t="str">
            <v>Not Eligible</v>
          </cell>
          <cell r="E407" t="str">
            <v>Not Applicable</v>
          </cell>
          <cell r="F407" t="str">
            <v>Not Eligible Smelters</v>
          </cell>
        </row>
        <row r="408">
          <cell r="A408" t="str">
            <v>CID000428</v>
          </cell>
          <cell r="B408" t="str">
            <v>Tin</v>
          </cell>
          <cell r="C408" t="str">
            <v>Edzell Corp</v>
          </cell>
          <cell r="D408" t="str">
            <v>Not Eligible</v>
          </cell>
          <cell r="E408" t="str">
            <v>Not Applicable</v>
          </cell>
          <cell r="F408" t="str">
            <v>Not Eligible Smelters</v>
          </cell>
        </row>
        <row r="409">
          <cell r="A409" t="str">
            <v>CID000429</v>
          </cell>
          <cell r="B409" t="str">
            <v>Tin</v>
          </cell>
          <cell r="C409" t="str">
            <v>Nordson EFD</v>
          </cell>
          <cell r="D409" t="str">
            <v>Not Eligible</v>
          </cell>
          <cell r="E409" t="str">
            <v>Not Applicable</v>
          </cell>
          <cell r="F409" t="str">
            <v>Not Eligible Smelters</v>
          </cell>
        </row>
        <row r="410">
          <cell r="A410" t="str">
            <v>CID000430</v>
          </cell>
          <cell r="B410" t="str">
            <v>Tin</v>
          </cell>
          <cell r="C410" t="str">
            <v>Eindhoven, The Netherlands</v>
          </cell>
          <cell r="D410" t="str">
            <v>Not Eligible</v>
          </cell>
          <cell r="E410" t="str">
            <v>Not Applicable</v>
          </cell>
          <cell r="F410" t="str">
            <v>Not Eligible Smelters</v>
          </cell>
        </row>
        <row r="411">
          <cell r="A411" t="str">
            <v>CID000432</v>
          </cell>
          <cell r="B411" t="str">
            <v>Gold</v>
          </cell>
          <cell r="C411" t="str">
            <v>Eldorado Gold Corp.</v>
          </cell>
          <cell r="D411" t="str">
            <v>Not Eligible</v>
          </cell>
          <cell r="E411" t="str">
            <v>Not Applicable</v>
          </cell>
          <cell r="F411" t="str">
            <v>Not Eligible Smelters</v>
          </cell>
        </row>
        <row r="412">
          <cell r="A412" t="str">
            <v>CID000433</v>
          </cell>
          <cell r="B412" t="str">
            <v>Gold</v>
          </cell>
          <cell r="C412" t="str">
            <v>Electroloy Metal Pte</v>
          </cell>
          <cell r="D412" t="str">
            <v>Not Eligible</v>
          </cell>
          <cell r="E412" t="str">
            <v>Not Applicable</v>
          </cell>
          <cell r="F412" t="str">
            <v>Not Eligible Smelters</v>
          </cell>
        </row>
        <row r="413">
          <cell r="A413" t="str">
            <v>CID000434</v>
          </cell>
          <cell r="B413" t="str">
            <v>Tin</v>
          </cell>
          <cell r="C413" t="str">
            <v>Electroloy Metal Pte</v>
          </cell>
          <cell r="D413" t="str">
            <v>Not Eligible</v>
          </cell>
          <cell r="E413" t="str">
            <v>Not Applicable</v>
          </cell>
          <cell r="F413" t="str">
            <v>Not Eligible Smelters</v>
          </cell>
        </row>
        <row r="414">
          <cell r="A414" t="str">
            <v>CID000435</v>
          </cell>
          <cell r="B414" t="str">
            <v>Tungsten</v>
          </cell>
          <cell r="C414" t="str">
            <v>Electroloy Metal Pte</v>
          </cell>
          <cell r="D414" t="str">
            <v>Not Eligible</v>
          </cell>
          <cell r="E414" t="str">
            <v>Not Applicable</v>
          </cell>
          <cell r="F414" t="str">
            <v>Not Eligible Smelters</v>
          </cell>
        </row>
        <row r="415">
          <cell r="A415" t="str">
            <v>CID000436</v>
          </cell>
          <cell r="B415" t="str">
            <v>Tin</v>
          </cell>
          <cell r="C415" t="str">
            <v>Electronic Refining Crystallizer</v>
          </cell>
          <cell r="D415" t="str">
            <v>Not Eligible</v>
          </cell>
          <cell r="E415" t="str">
            <v>Not Applicable</v>
          </cell>
          <cell r="F415" t="str">
            <v>Not Eligible Smelters</v>
          </cell>
        </row>
        <row r="416">
          <cell r="A416" t="str">
            <v>CID000437</v>
          </cell>
          <cell r="B416" t="str">
            <v>Tungsten</v>
          </cell>
          <cell r="C416" t="str">
            <v>Electronic Refining Crystallizer</v>
          </cell>
          <cell r="D416" t="str">
            <v>Not Eligible</v>
          </cell>
          <cell r="E416" t="str">
            <v>Not Applicable</v>
          </cell>
          <cell r="F416" t="str">
            <v>Not Eligible Smelters</v>
          </cell>
        </row>
        <row r="417">
          <cell r="A417" t="str">
            <v>CID000438</v>
          </cell>
          <cell r="B417" t="str">
            <v>Tin</v>
          </cell>
          <cell r="C417" t="str">
            <v>EM Vinto</v>
          </cell>
          <cell r="D417" t="str">
            <v>Eligible</v>
          </cell>
          <cell r="E417" t="str">
            <v>Conformant</v>
          </cell>
          <cell r="F417"/>
        </row>
        <row r="418">
          <cell r="A418" t="str">
            <v>CID000439</v>
          </cell>
          <cell r="B418" t="str">
            <v>Gold</v>
          </cell>
          <cell r="C418" t="str">
            <v>EM Vinto</v>
          </cell>
          <cell r="D418" t="str">
            <v>Not Eligible</v>
          </cell>
          <cell r="E418" t="str">
            <v>Not Applicable</v>
          </cell>
          <cell r="F418" t="str">
            <v>Not Eligible Smelters</v>
          </cell>
        </row>
        <row r="419">
          <cell r="A419" t="str">
            <v>CID000440</v>
          </cell>
          <cell r="B419" t="str">
            <v>Tantalum</v>
          </cell>
          <cell r="C419" t="str">
            <v>EM Vinto</v>
          </cell>
          <cell r="D419" t="str">
            <v>Not Eligible</v>
          </cell>
          <cell r="E419" t="str">
            <v>Not Applicable</v>
          </cell>
          <cell r="F419" t="str">
            <v>Not Eligible Smelters</v>
          </cell>
        </row>
        <row r="420">
          <cell r="A420" t="str">
            <v>CID000441</v>
          </cell>
          <cell r="B420" t="str">
            <v>Tungsten</v>
          </cell>
          <cell r="C420" t="str">
            <v>EM Vinto</v>
          </cell>
          <cell r="D420" t="str">
            <v>Not Eligible</v>
          </cell>
          <cell r="E420" t="str">
            <v>Not Applicable</v>
          </cell>
          <cell r="F420" t="str">
            <v>Not Eligible Smelters</v>
          </cell>
        </row>
        <row r="421">
          <cell r="A421" t="str">
            <v>CID000442</v>
          </cell>
          <cell r="B421" t="str">
            <v>Gold</v>
          </cell>
          <cell r="C421" t="str">
            <v>Engelhard Corporation</v>
          </cell>
          <cell r="D421" t="str">
            <v>Not Eligible</v>
          </cell>
          <cell r="E421" t="str">
            <v>Not Applicable</v>
          </cell>
          <cell r="F421" t="str">
            <v>Not Eligible Smelters</v>
          </cell>
        </row>
        <row r="422">
          <cell r="A422" t="str">
            <v>CID000443</v>
          </cell>
          <cell r="B422" t="str">
            <v>Gold</v>
          </cell>
          <cell r="C422" t="str">
            <v>Enthone</v>
          </cell>
          <cell r="D422" t="str">
            <v>Not Eligible</v>
          </cell>
          <cell r="E422" t="str">
            <v>Not Applicable</v>
          </cell>
          <cell r="F422" t="str">
            <v>Not Eligible Smelters</v>
          </cell>
        </row>
        <row r="423">
          <cell r="A423" t="str">
            <v>CID000444</v>
          </cell>
          <cell r="B423" t="str">
            <v>Tin</v>
          </cell>
          <cell r="C423" t="str">
            <v>Eon-tech (Suzhou) Corporation</v>
          </cell>
          <cell r="D423" t="str">
            <v>Not Eligible</v>
          </cell>
          <cell r="E423" t="str">
            <v>Not Applicable</v>
          </cell>
          <cell r="F423" t="str">
            <v>Not Eligible Smelters</v>
          </cell>
        </row>
        <row r="424">
          <cell r="A424" t="str">
            <v>CID000445</v>
          </cell>
          <cell r="B424" t="str">
            <v>Gold</v>
          </cell>
          <cell r="C424" t="str">
            <v>ESG Edelmetallservice GmbH &amp; Co. KG</v>
          </cell>
          <cell r="D424" t="str">
            <v>Not Eligible</v>
          </cell>
          <cell r="E424" t="str">
            <v>Not Applicable</v>
          </cell>
          <cell r="F424" t="str">
            <v>Not Eligible Smelters</v>
          </cell>
        </row>
        <row r="425">
          <cell r="A425" t="str">
            <v>CID000446</v>
          </cell>
          <cell r="B425" t="str">
            <v>Tungsten</v>
          </cell>
          <cell r="C425" t="str">
            <v>Essar Steel Algoma</v>
          </cell>
          <cell r="D425" t="str">
            <v>Not Eligible</v>
          </cell>
          <cell r="E425" t="str">
            <v>Not Applicable</v>
          </cell>
          <cell r="F425" t="str">
            <v>Not Eligible Smelters</v>
          </cell>
        </row>
        <row r="426">
          <cell r="A426" t="str">
            <v>CID000447</v>
          </cell>
          <cell r="B426" t="str">
            <v>Gold</v>
          </cell>
          <cell r="C426" t="str">
            <v>Estanho de Rondonia S.A.</v>
          </cell>
          <cell r="D426" t="str">
            <v>Not Eligible</v>
          </cell>
          <cell r="E426" t="str">
            <v>Not Applicable</v>
          </cell>
          <cell r="F426" t="str">
            <v>Not Eligible Smelters</v>
          </cell>
        </row>
        <row r="427">
          <cell r="A427" t="str">
            <v>CID000448</v>
          </cell>
          <cell r="B427" t="str">
            <v>Tin</v>
          </cell>
          <cell r="C427" t="str">
            <v>Estanho de Rondonia S.A.</v>
          </cell>
          <cell r="D427" t="str">
            <v>Eligible</v>
          </cell>
          <cell r="E427" t="str">
            <v>Conformant</v>
          </cell>
          <cell r="F427"/>
        </row>
        <row r="428">
          <cell r="A428" t="str">
            <v>CID000449</v>
          </cell>
          <cell r="B428" t="str">
            <v>Tungsten</v>
          </cell>
          <cell r="C428" t="str">
            <v>Estanho de Rondonia S.A.</v>
          </cell>
          <cell r="D428" t="str">
            <v>Not Eligible</v>
          </cell>
          <cell r="E428" t="str">
            <v>Not Applicable</v>
          </cell>
          <cell r="F428" t="str">
            <v>Not Eligible Smelters</v>
          </cell>
        </row>
        <row r="429">
          <cell r="A429" t="str">
            <v>CID000450</v>
          </cell>
          <cell r="B429" t="str">
            <v>Tin</v>
          </cell>
          <cell r="C429" t="str">
            <v>E-tech Philippines</v>
          </cell>
          <cell r="D429" t="str">
            <v>Not Eligible</v>
          </cell>
          <cell r="E429" t="str">
            <v>Not Applicable</v>
          </cell>
          <cell r="F429" t="str">
            <v>Not Eligible Smelters</v>
          </cell>
        </row>
        <row r="430">
          <cell r="A430" t="str">
            <v>CID000451</v>
          </cell>
          <cell r="B430" t="str">
            <v>Tin</v>
          </cell>
          <cell r="C430" t="str">
            <v>Ethiopian Minerals Development Share Company</v>
          </cell>
          <cell r="D430" t="str">
            <v>Not Eligible</v>
          </cell>
          <cell r="E430" t="str">
            <v>Not Applicable</v>
          </cell>
          <cell r="F430" t="str">
            <v>Not Eligible Smelters</v>
          </cell>
        </row>
        <row r="431">
          <cell r="A431" t="str">
            <v>CID000452</v>
          </cell>
          <cell r="B431" t="str">
            <v>Tantalum</v>
          </cell>
          <cell r="C431" t="str">
            <v>Ethiopian Minerals Development Share Company</v>
          </cell>
          <cell r="D431" t="str">
            <v>Not Eligible</v>
          </cell>
          <cell r="E431" t="str">
            <v>Not Applicable</v>
          </cell>
          <cell r="F431" t="str">
            <v>Not Eligible Smelters</v>
          </cell>
        </row>
        <row r="432">
          <cell r="A432" t="str">
            <v>CID000454</v>
          </cell>
          <cell r="B432" t="str">
            <v>Tin</v>
          </cell>
          <cell r="C432" t="str">
            <v>Excellent resistance to copper (Suzhou) Co., Ltd.</v>
          </cell>
          <cell r="D432" t="str">
            <v>Not Eligible</v>
          </cell>
          <cell r="E432" t="str">
            <v>Not Applicable</v>
          </cell>
          <cell r="F432" t="str">
            <v>Not Eligible Smelters</v>
          </cell>
        </row>
        <row r="433">
          <cell r="A433" t="str">
            <v>CID000455</v>
          </cell>
          <cell r="B433" t="str">
            <v>Tin</v>
          </cell>
          <cell r="C433" t="str">
            <v>Eximetal S.A.</v>
          </cell>
          <cell r="D433" t="str">
            <v>Not Eligible</v>
          </cell>
          <cell r="E433" t="str">
            <v>Not Applicable</v>
          </cell>
          <cell r="F433" t="str">
            <v>Not Eligible Smelters</v>
          </cell>
        </row>
        <row r="434">
          <cell r="A434" t="str">
            <v>CID000456</v>
          </cell>
          <cell r="B434" t="str">
            <v>Tantalum</v>
          </cell>
          <cell r="C434" t="str">
            <v>Exotech Inc.</v>
          </cell>
          <cell r="D434" t="str">
            <v>Eligible</v>
          </cell>
          <cell r="E434" t="str">
            <v>Outreach Required</v>
          </cell>
          <cell r="F434" t="str">
            <v>Non Conformant</v>
          </cell>
        </row>
        <row r="435">
          <cell r="A435" t="str">
            <v>CID000457</v>
          </cell>
          <cell r="B435" t="str">
            <v>Gold</v>
          </cell>
          <cell r="C435" t="str">
            <v>Exotech Inc.</v>
          </cell>
          <cell r="D435" t="str">
            <v>Not Eligible</v>
          </cell>
          <cell r="E435" t="str">
            <v>Not Applicable</v>
          </cell>
          <cell r="F435" t="str">
            <v>Not Eligible Smelters</v>
          </cell>
        </row>
        <row r="436">
          <cell r="A436" t="str">
            <v>CID000458</v>
          </cell>
          <cell r="B436" t="str">
            <v>Tin</v>
          </cell>
          <cell r="C436" t="str">
            <v>Exotech Inc.</v>
          </cell>
          <cell r="D436" t="str">
            <v>Not Eligible</v>
          </cell>
          <cell r="E436" t="str">
            <v>Not Applicable</v>
          </cell>
          <cell r="F436" t="str">
            <v>Not Eligible Smelters</v>
          </cell>
        </row>
        <row r="437">
          <cell r="A437" t="str">
            <v>CID000459</v>
          </cell>
          <cell r="B437" t="str">
            <v>Tungsten</v>
          </cell>
          <cell r="C437" t="str">
            <v>Exotech Inc.</v>
          </cell>
          <cell r="D437" t="str">
            <v>Not Eligible</v>
          </cell>
          <cell r="E437" t="str">
            <v>Not Applicable</v>
          </cell>
          <cell r="F437" t="str">
            <v>Not Eligible Smelters</v>
          </cell>
        </row>
        <row r="438">
          <cell r="A438" t="str">
            <v>CID000460</v>
          </cell>
          <cell r="B438" t="str">
            <v>Tantalum</v>
          </cell>
          <cell r="C438" t="str">
            <v>F&amp;X Electro-Materials Ltd.</v>
          </cell>
          <cell r="D438" t="str">
            <v>Eligible</v>
          </cell>
          <cell r="E438" t="str">
            <v>Conformant</v>
          </cell>
          <cell r="F438"/>
        </row>
        <row r="439">
          <cell r="A439" t="str">
            <v>CID000461</v>
          </cell>
          <cell r="B439" t="str">
            <v>Gold</v>
          </cell>
          <cell r="C439" t="str">
            <v>F&amp;X Electro-Materials Ltd.</v>
          </cell>
          <cell r="D439" t="str">
            <v>Not Eligible</v>
          </cell>
          <cell r="E439" t="str">
            <v>Not Applicable</v>
          </cell>
          <cell r="F439" t="str">
            <v>Not Eligible Smelters</v>
          </cell>
        </row>
        <row r="440">
          <cell r="A440" t="str">
            <v>CID000462</v>
          </cell>
          <cell r="B440" t="str">
            <v>Tin</v>
          </cell>
          <cell r="C440" t="str">
            <v>F&amp;X Electro-Materials Ltd.</v>
          </cell>
          <cell r="D440" t="str">
            <v>Not Eligible</v>
          </cell>
          <cell r="E440" t="str">
            <v>Not Applicable</v>
          </cell>
          <cell r="F440" t="str">
            <v>Not Eligible Smelters</v>
          </cell>
        </row>
        <row r="441">
          <cell r="A441" t="str">
            <v>CID000463</v>
          </cell>
          <cell r="B441" t="str">
            <v>Tungsten</v>
          </cell>
          <cell r="C441" t="str">
            <v>F&amp;X Electro-Materials Ltd.</v>
          </cell>
          <cell r="D441" t="str">
            <v>Not Eligible</v>
          </cell>
          <cell r="E441" t="str">
            <v>Not Applicable</v>
          </cell>
          <cell r="F441" t="str">
            <v>Not Eligible Smelters</v>
          </cell>
        </row>
        <row r="442">
          <cell r="A442" t="str">
            <v>CID000464</v>
          </cell>
          <cell r="B442" t="str">
            <v>Tin</v>
          </cell>
          <cell r="C442" t="str">
            <v>Fei Lo's Ministry of Supply and Marketing</v>
          </cell>
          <cell r="D442" t="str">
            <v>Not Eligible</v>
          </cell>
          <cell r="E442" t="str">
            <v>Not Applicable</v>
          </cell>
          <cell r="F442" t="str">
            <v>Not Eligible Smelters</v>
          </cell>
        </row>
        <row r="443">
          <cell r="A443" t="str">
            <v>CID000465</v>
          </cell>
          <cell r="B443" t="str">
            <v>Gold</v>
          </cell>
          <cell r="C443" t="str">
            <v>Feinhutte Halsbrucke GmbH</v>
          </cell>
          <cell r="D443" t="str">
            <v>Not Eligible</v>
          </cell>
          <cell r="E443" t="str">
            <v>Not Applicable</v>
          </cell>
          <cell r="F443" t="str">
            <v>Not Eligible Smelters</v>
          </cell>
        </row>
        <row r="444">
          <cell r="A444" t="str">
            <v>CID000466</v>
          </cell>
          <cell r="B444" t="str">
            <v>Tin</v>
          </cell>
          <cell r="C444" t="str">
            <v>Feinhutte Halsbrucke GmbH</v>
          </cell>
          <cell r="D444" t="str">
            <v>Eligible</v>
          </cell>
          <cell r="E444" t="str">
            <v>Conformant</v>
          </cell>
          <cell r="F444"/>
        </row>
        <row r="445">
          <cell r="A445" t="str">
            <v>CID000467</v>
          </cell>
          <cell r="B445" t="str">
            <v>Tungsten</v>
          </cell>
          <cell r="C445" t="str">
            <v>Feinhutte Halsbrucke GmbH</v>
          </cell>
          <cell r="D445" t="str">
            <v>Not Eligible</v>
          </cell>
          <cell r="E445" t="str">
            <v>Not Applicable</v>
          </cell>
          <cell r="F445" t="str">
            <v>Not Eligible Smelters</v>
          </cell>
        </row>
        <row r="446">
          <cell r="A446" t="str">
            <v>CID000468</v>
          </cell>
          <cell r="B446" t="str">
            <v>Tin</v>
          </cell>
          <cell r="C446" t="str">
            <v>Fenix Metals</v>
          </cell>
          <cell r="D446" t="str">
            <v>Eligible</v>
          </cell>
          <cell r="E446" t="str">
            <v>Conformant</v>
          </cell>
          <cell r="F446"/>
        </row>
        <row r="447">
          <cell r="A447" t="str">
            <v>CID000469</v>
          </cell>
          <cell r="B447" t="str">
            <v>Gold</v>
          </cell>
          <cell r="C447" t="str">
            <v>Ferro Corporation</v>
          </cell>
          <cell r="D447" t="str">
            <v>Not Eligible</v>
          </cell>
          <cell r="E447" t="str">
            <v>Not Applicable</v>
          </cell>
          <cell r="F447" t="str">
            <v>Not Eligible Smelters</v>
          </cell>
        </row>
        <row r="448">
          <cell r="A448" t="str">
            <v>CID000470</v>
          </cell>
          <cell r="B448" t="str">
            <v>Tin</v>
          </cell>
          <cell r="C448" t="str">
            <v>FH</v>
          </cell>
          <cell r="D448" t="str">
            <v>Not Eligible</v>
          </cell>
          <cell r="E448" t="str">
            <v>Not Applicable</v>
          </cell>
          <cell r="F448" t="str">
            <v>Not Eligible Smelters</v>
          </cell>
        </row>
        <row r="449">
          <cell r="A449" t="str">
            <v>CID000471</v>
          </cell>
          <cell r="B449" t="str">
            <v>Tungsten</v>
          </cell>
          <cell r="C449" t="str">
            <v>First Copper Technology Co., Ltd.</v>
          </cell>
          <cell r="D449" t="str">
            <v>Not Eligible</v>
          </cell>
          <cell r="E449" t="str">
            <v>Not Applicable</v>
          </cell>
          <cell r="F449" t="str">
            <v>Not Eligible Smelters</v>
          </cell>
        </row>
        <row r="450">
          <cell r="A450" t="str">
            <v>CID000472</v>
          </cell>
          <cell r="B450" t="str">
            <v>Tin</v>
          </cell>
          <cell r="C450" t="str">
            <v>First Copper Technology Co., Ltd.</v>
          </cell>
          <cell r="D450" t="str">
            <v>Not Eligible</v>
          </cell>
          <cell r="E450" t="str">
            <v>Not Applicable</v>
          </cell>
          <cell r="F450" t="str">
            <v>Not Eligible Smelters</v>
          </cell>
        </row>
        <row r="451">
          <cell r="A451" t="str">
            <v>CID000473</v>
          </cell>
          <cell r="B451" t="str">
            <v>Gold</v>
          </cell>
          <cell r="C451" t="str">
            <v>Fluency metal (plated)</v>
          </cell>
          <cell r="D451" t="str">
            <v>Not Eligible</v>
          </cell>
          <cell r="E451" t="str">
            <v>Not Applicable</v>
          </cell>
          <cell r="F451" t="str">
            <v>Not Eligible Smelters</v>
          </cell>
        </row>
        <row r="452">
          <cell r="A452" t="str">
            <v>CID000474</v>
          </cell>
          <cell r="B452" t="str">
            <v>Tin</v>
          </cell>
          <cell r="C452" t="str">
            <v>Fluency metal (plated)</v>
          </cell>
          <cell r="D452" t="str">
            <v>Not Eligible</v>
          </cell>
          <cell r="E452" t="str">
            <v>Not Applicable</v>
          </cell>
          <cell r="F452" t="str">
            <v>Not Eligible Smelters</v>
          </cell>
        </row>
        <row r="453">
          <cell r="A453" t="str">
            <v>CID000475</v>
          </cell>
          <cell r="B453" t="str">
            <v>Tin</v>
          </cell>
          <cell r="C453" t="str">
            <v>Fombell</v>
          </cell>
          <cell r="D453" t="str">
            <v>Not Eligible</v>
          </cell>
          <cell r="E453" t="str">
            <v>Not Applicable</v>
          </cell>
          <cell r="F453" t="str">
            <v>Not Eligible Smelters</v>
          </cell>
        </row>
        <row r="454">
          <cell r="A454" t="str">
            <v>CID000476</v>
          </cell>
          <cell r="B454" t="str">
            <v>Tantalum</v>
          </cell>
          <cell r="C454" t="str">
            <v>Fombell</v>
          </cell>
          <cell r="D454" t="str">
            <v>Not Eligible</v>
          </cell>
          <cell r="E454" t="str">
            <v>Not Applicable</v>
          </cell>
          <cell r="F454" t="str">
            <v>Not Eligible Smelters</v>
          </cell>
        </row>
        <row r="455">
          <cell r="A455" t="str">
            <v>CID000477</v>
          </cell>
          <cell r="B455" t="str">
            <v>Tin</v>
          </cell>
          <cell r="C455" t="str">
            <v>Force the bridge surface treatment materials plant</v>
          </cell>
          <cell r="D455" t="str">
            <v>Not Eligible</v>
          </cell>
          <cell r="E455" t="str">
            <v>Not Applicable</v>
          </cell>
          <cell r="F455" t="str">
            <v>Not Eligible Smelters</v>
          </cell>
        </row>
        <row r="456">
          <cell r="A456" t="str">
            <v>CID000478</v>
          </cell>
          <cell r="B456" t="str">
            <v>Tin</v>
          </cell>
          <cell r="C456" t="str">
            <v>FOREVER GOLD METAL MATERIAL(D.G.)CO.,LTD</v>
          </cell>
          <cell r="D456" t="str">
            <v>Not Eligible</v>
          </cell>
          <cell r="E456" t="str">
            <v>Not Applicable</v>
          </cell>
          <cell r="F456" t="str">
            <v>Not Eligible Smelters</v>
          </cell>
        </row>
        <row r="457">
          <cell r="A457" t="str">
            <v>CID000479</v>
          </cell>
          <cell r="B457" t="str">
            <v>Tin</v>
          </cell>
          <cell r="C457" t="str">
            <v>Fort Wayne Wire Die, Inc.</v>
          </cell>
          <cell r="D457" t="str">
            <v>Not Eligible</v>
          </cell>
          <cell r="E457" t="str">
            <v>Not Applicable</v>
          </cell>
          <cell r="F457" t="str">
            <v>Not Eligible Smelters</v>
          </cell>
        </row>
        <row r="458">
          <cell r="A458" t="str">
            <v>CID000480</v>
          </cell>
          <cell r="B458" t="str">
            <v>Tungsten</v>
          </cell>
          <cell r="C458" t="str">
            <v>Fort Wayne Wire Die, Inc.</v>
          </cell>
          <cell r="D458" t="str">
            <v>Not Eligible</v>
          </cell>
          <cell r="E458" t="str">
            <v>Not Applicable</v>
          </cell>
          <cell r="F458" t="str">
            <v>Not Eligible Smelters</v>
          </cell>
        </row>
        <row r="459">
          <cell r="A459" t="str">
            <v>CID000482</v>
          </cell>
          <cell r="B459" t="str">
            <v>Tin</v>
          </cell>
          <cell r="C459" t="str">
            <v>FORTEMEDIA CO., LTD</v>
          </cell>
          <cell r="D459" t="str">
            <v>Not Eligible</v>
          </cell>
          <cell r="E459" t="str">
            <v>Not Applicable</v>
          </cell>
          <cell r="F459" t="str">
            <v>Not Eligible Smelters</v>
          </cell>
        </row>
        <row r="460">
          <cell r="A460" t="str">
            <v>CID000483</v>
          </cell>
          <cell r="B460" t="str">
            <v>Tin</v>
          </cell>
          <cell r="C460" t="str">
            <v>Foshan / Guangdong Province / China</v>
          </cell>
          <cell r="D460" t="str">
            <v>Not Eligible</v>
          </cell>
          <cell r="E460" t="str">
            <v>Not Applicable</v>
          </cell>
          <cell r="F460" t="str">
            <v>Not Eligible Smelters</v>
          </cell>
        </row>
        <row r="461">
          <cell r="A461" t="str">
            <v>CID000484</v>
          </cell>
          <cell r="B461" t="str">
            <v>Tin</v>
          </cell>
          <cell r="C461" t="str">
            <v>HONGYANG Tin products Co., Ltd.</v>
          </cell>
          <cell r="D461" t="str">
            <v>Not Eligible</v>
          </cell>
          <cell r="E461" t="str">
            <v>Not Applicable</v>
          </cell>
          <cell r="F461" t="str">
            <v>Not Eligible Smelters</v>
          </cell>
        </row>
        <row r="462">
          <cell r="A462" t="str">
            <v>CID000485</v>
          </cell>
          <cell r="B462" t="str">
            <v>Tin</v>
          </cell>
          <cell r="C462" t="str">
            <v>Foshan Nanhai Sunyingwah Metal &amp; Chemical Ltd.</v>
          </cell>
          <cell r="D462" t="str">
            <v>Not Eligible</v>
          </cell>
          <cell r="E462" t="str">
            <v>Not Applicable</v>
          </cell>
          <cell r="F462" t="str">
            <v>Not Eligible Smelters</v>
          </cell>
        </row>
        <row r="463">
          <cell r="A463" t="str">
            <v>CID000486</v>
          </cell>
          <cell r="B463" t="str">
            <v>Tungsten</v>
          </cell>
          <cell r="C463" t="str">
            <v>Foshan Nanhai Xihai Metal material Co., Ltd.</v>
          </cell>
          <cell r="D463" t="str">
            <v>Not Eligible</v>
          </cell>
          <cell r="E463" t="str">
            <v>Not Applicable</v>
          </cell>
          <cell r="F463" t="str">
            <v>Not Eligible Smelters</v>
          </cell>
        </row>
        <row r="464">
          <cell r="A464" t="str">
            <v>CID000488</v>
          </cell>
          <cell r="B464" t="str">
            <v>Gold</v>
          </cell>
          <cell r="C464" t="str">
            <v>Foxconn</v>
          </cell>
          <cell r="D464" t="str">
            <v>Not Eligible</v>
          </cell>
          <cell r="E464" t="str">
            <v>Not Applicable</v>
          </cell>
          <cell r="F464" t="str">
            <v>Not Eligible Smelters</v>
          </cell>
        </row>
        <row r="465">
          <cell r="A465" t="str">
            <v>CID000489</v>
          </cell>
          <cell r="B465" t="str">
            <v>Tin</v>
          </cell>
          <cell r="C465" t="str">
            <v>Foxconn</v>
          </cell>
          <cell r="D465" t="str">
            <v>Not Eligible</v>
          </cell>
          <cell r="E465" t="str">
            <v>Not Applicable</v>
          </cell>
          <cell r="F465" t="str">
            <v>Not Eligible Smelters</v>
          </cell>
        </row>
        <row r="466">
          <cell r="A466" t="str">
            <v>CID000490</v>
          </cell>
          <cell r="B466" t="str">
            <v>Tantalum</v>
          </cell>
          <cell r="C466" t="str">
            <v>Foxconn</v>
          </cell>
          <cell r="D466" t="str">
            <v>Not Eligible</v>
          </cell>
          <cell r="E466" t="str">
            <v>Not Applicable</v>
          </cell>
          <cell r="F466" t="str">
            <v>Not Eligible Smelters</v>
          </cell>
        </row>
        <row r="467">
          <cell r="A467" t="str">
            <v>CID000491</v>
          </cell>
          <cell r="B467" t="str">
            <v>Tin</v>
          </cell>
          <cell r="C467" t="str">
            <v>FRAME</v>
          </cell>
          <cell r="D467" t="str">
            <v>Not Eligible</v>
          </cell>
          <cell r="E467" t="str">
            <v>Not Applicable</v>
          </cell>
          <cell r="F467" t="str">
            <v>Not Eligible Smelters</v>
          </cell>
        </row>
        <row r="468">
          <cell r="A468" t="str">
            <v>CID000493</v>
          </cell>
          <cell r="B468" t="str">
            <v>Gold</v>
          </cell>
          <cell r="C468" t="str">
            <v>JSC Novosibirsk Refinery</v>
          </cell>
          <cell r="D468" t="str">
            <v>Eligible</v>
          </cell>
          <cell r="E468" t="str">
            <v>RMI Due Diligence Review - Unable to Proceed</v>
          </cell>
          <cell r="F468" t="str">
            <v>Russian Smelters</v>
          </cell>
        </row>
        <row r="469">
          <cell r="A469" t="str">
            <v>CID000494</v>
          </cell>
          <cell r="B469" t="str">
            <v>Tantalum</v>
          </cell>
          <cell r="C469" t="str">
            <v>OJSC Novosibirsk Refinery</v>
          </cell>
          <cell r="D469" t="str">
            <v>Not Eligible</v>
          </cell>
          <cell r="E469" t="str">
            <v>Not Applicable</v>
          </cell>
          <cell r="F469" t="str">
            <v>Russian Smelters</v>
          </cell>
        </row>
        <row r="470">
          <cell r="A470" t="str">
            <v>CID000495</v>
          </cell>
          <cell r="B470" t="str">
            <v>Tungsten</v>
          </cell>
          <cell r="C470" t="str">
            <v>OJSC Novosibirsk Refinery</v>
          </cell>
          <cell r="D470" t="str">
            <v>Not Eligible</v>
          </cell>
          <cell r="E470" t="str">
            <v>Not Applicable</v>
          </cell>
          <cell r="F470" t="str">
            <v>Russian Smelters</v>
          </cell>
        </row>
        <row r="471">
          <cell r="A471" t="str">
            <v>CID000496</v>
          </cell>
          <cell r="B471" t="str">
            <v>Gold</v>
          </cell>
          <cell r="C471" t="str">
            <v>Fu Zhe Electronics (Suzhou) Co., Ltd.</v>
          </cell>
          <cell r="D471" t="str">
            <v>Not Eligible</v>
          </cell>
          <cell r="E471" t="str">
            <v>Not Applicable</v>
          </cell>
          <cell r="F471" t="str">
            <v>Not Eligible Smelters</v>
          </cell>
        </row>
        <row r="472">
          <cell r="A472" t="str">
            <v>CID000497</v>
          </cell>
          <cell r="B472" t="str">
            <v>Tin</v>
          </cell>
          <cell r="C472" t="str">
            <v>Fu Zhe Electronics (Suzhou) Co., Ltd.</v>
          </cell>
          <cell r="D472" t="str">
            <v>Not Eligible</v>
          </cell>
          <cell r="E472" t="str">
            <v>Not Applicable</v>
          </cell>
          <cell r="F472" t="str">
            <v>Not Eligible Smelters</v>
          </cell>
        </row>
        <row r="473">
          <cell r="A473" t="str">
            <v>CID000498</v>
          </cell>
          <cell r="B473" t="str">
            <v>Tin</v>
          </cell>
          <cell r="C473" t="str">
            <v>Fuji Metal Mining Corp.</v>
          </cell>
          <cell r="D473" t="str">
            <v>Not Eligible</v>
          </cell>
          <cell r="E473" t="str">
            <v>Not Applicable</v>
          </cell>
          <cell r="F473" t="str">
            <v>Not Eligible Smelters</v>
          </cell>
        </row>
        <row r="474">
          <cell r="A474" t="str">
            <v>CID000499</v>
          </cell>
          <cell r="B474" t="str">
            <v>Tungsten</v>
          </cell>
          <cell r="C474" t="str">
            <v>Fujian Jinxin Tungsten Co., Ltd.</v>
          </cell>
          <cell r="D474" t="str">
            <v>Not Eligible</v>
          </cell>
          <cell r="E474" t="str">
            <v>Not Applicable</v>
          </cell>
          <cell r="F474" t="str">
            <v>Not Eligible Smelters</v>
          </cell>
        </row>
        <row r="475">
          <cell r="A475" t="str">
            <v>CID000500</v>
          </cell>
          <cell r="B475" t="str">
            <v>Gold</v>
          </cell>
          <cell r="C475" t="str">
            <v>Fujian Nanping</v>
          </cell>
          <cell r="D475" t="str">
            <v>Not Eligible</v>
          </cell>
          <cell r="E475" t="str">
            <v>Not Applicable</v>
          </cell>
          <cell r="F475" t="str">
            <v>Not Eligible Smelters</v>
          </cell>
        </row>
        <row r="476">
          <cell r="A476" t="str">
            <v>CID000501</v>
          </cell>
          <cell r="B476" t="str">
            <v>Tin</v>
          </cell>
          <cell r="C476" t="str">
            <v>Fujian Nanping</v>
          </cell>
          <cell r="D476" t="str">
            <v>Not Eligible</v>
          </cell>
          <cell r="E476" t="str">
            <v>Not Applicable</v>
          </cell>
          <cell r="F476" t="str">
            <v>Not Eligible Smelters</v>
          </cell>
        </row>
        <row r="477">
          <cell r="A477" t="str">
            <v>CID000502</v>
          </cell>
          <cell r="B477" t="str">
            <v>Tantalum</v>
          </cell>
          <cell r="C477" t="str">
            <v>Fujian Nanping</v>
          </cell>
          <cell r="D477" t="str">
            <v>Not Eligible</v>
          </cell>
          <cell r="E477" t="str">
            <v>Not Applicable</v>
          </cell>
          <cell r="F477" t="str">
            <v>Not Eligible Smelters</v>
          </cell>
        </row>
        <row r="478">
          <cell r="A478" t="str">
            <v>CID000503</v>
          </cell>
          <cell r="B478" t="str">
            <v>Tungsten</v>
          </cell>
          <cell r="C478" t="str">
            <v>Fujian Nanping</v>
          </cell>
          <cell r="D478" t="str">
            <v>Not Eligible</v>
          </cell>
          <cell r="E478" t="str">
            <v>Not Applicable</v>
          </cell>
          <cell r="F478" t="str">
            <v>Not Eligible Smelters</v>
          </cell>
        </row>
        <row r="479">
          <cell r="A479" t="str">
            <v>CID000505</v>
          </cell>
          <cell r="B479" t="str">
            <v>Tin</v>
          </cell>
          <cell r="C479" t="str">
            <v>Full Plate Co. (shares) Ltd.</v>
          </cell>
          <cell r="D479" t="str">
            <v>Not Eligible</v>
          </cell>
          <cell r="E479" t="str">
            <v>Not Applicable</v>
          </cell>
          <cell r="F479" t="str">
            <v>Not Eligible Smelters</v>
          </cell>
        </row>
        <row r="480">
          <cell r="A480" t="str">
            <v>CID000506</v>
          </cell>
          <cell r="B480" t="str">
            <v>Tin</v>
          </cell>
          <cell r="C480" t="str">
            <v>Fundipar</v>
          </cell>
          <cell r="D480" t="str">
            <v>Not Eligible</v>
          </cell>
          <cell r="E480" t="str">
            <v>Not Applicable</v>
          </cell>
          <cell r="F480" t="str">
            <v>Not Eligible Smelters</v>
          </cell>
        </row>
        <row r="481">
          <cell r="A481" t="str">
            <v>CID000507</v>
          </cell>
          <cell r="B481" t="str">
            <v>Gold</v>
          </cell>
          <cell r="C481" t="str">
            <v>Furukawa Electric</v>
          </cell>
          <cell r="D481" t="str">
            <v>Not Eligible</v>
          </cell>
          <cell r="E481" t="str">
            <v>Not Applicable</v>
          </cell>
          <cell r="F481" t="str">
            <v>Not Eligible Smelters</v>
          </cell>
        </row>
        <row r="482">
          <cell r="A482" t="str">
            <v>CID000508</v>
          </cell>
          <cell r="B482" t="str">
            <v>Tin</v>
          </cell>
          <cell r="C482" t="str">
            <v>Furukawa Electric</v>
          </cell>
          <cell r="D482" t="str">
            <v>Not Eligible</v>
          </cell>
          <cell r="E482" t="str">
            <v>Not Applicable</v>
          </cell>
          <cell r="F482" t="str">
            <v>Not Eligible Smelters</v>
          </cell>
        </row>
        <row r="483">
          <cell r="A483" t="str">
            <v>CID000509</v>
          </cell>
          <cell r="B483" t="str">
            <v>Tungsten</v>
          </cell>
          <cell r="C483" t="str">
            <v>Furukawa Electric</v>
          </cell>
          <cell r="D483" t="str">
            <v>Not Eligible</v>
          </cell>
          <cell r="E483" t="str">
            <v>Not Applicable</v>
          </cell>
          <cell r="F483" t="str">
            <v>Not Eligible Smelters</v>
          </cell>
        </row>
        <row r="484">
          <cell r="A484" t="str">
            <v>CID000511</v>
          </cell>
          <cell r="B484" t="str">
            <v>Gold</v>
          </cell>
          <cell r="C484" t="str">
            <v>FuYu Electronical Technology (HuaiAn) Co.,Ltd</v>
          </cell>
          <cell r="D484" t="str">
            <v>Not Eligible</v>
          </cell>
          <cell r="E484" t="str">
            <v>Not Applicable</v>
          </cell>
          <cell r="F484" t="str">
            <v>Not Eligible Smelters</v>
          </cell>
        </row>
        <row r="485">
          <cell r="A485" t="str">
            <v>CID000512</v>
          </cell>
          <cell r="B485" t="str">
            <v>Gold</v>
          </cell>
          <cell r="C485" t="str">
            <v>Fuzhou Han Jin Chemical Co., Ltd</v>
          </cell>
          <cell r="D485" t="str">
            <v>Not Eligible</v>
          </cell>
          <cell r="E485" t="str">
            <v>Not Applicable</v>
          </cell>
          <cell r="F485" t="str">
            <v>Not Eligible Smelters</v>
          </cell>
        </row>
        <row r="486">
          <cell r="A486" t="str">
            <v>CID000513</v>
          </cell>
          <cell r="B486" t="str">
            <v>Tin</v>
          </cell>
          <cell r="C486" t="str">
            <v>Fuzhou Han Jin Chemical Co., Ltd</v>
          </cell>
          <cell r="D486" t="str">
            <v>Not Eligible</v>
          </cell>
          <cell r="E486" t="str">
            <v>Not Applicable</v>
          </cell>
          <cell r="F486" t="str">
            <v>Not Eligible Smelters</v>
          </cell>
        </row>
        <row r="487">
          <cell r="A487" t="str">
            <v>CID000514</v>
          </cell>
          <cell r="B487" t="str">
            <v>Gold</v>
          </cell>
          <cell r="C487" t="str">
            <v>G.L.D</v>
          </cell>
          <cell r="D487" t="str">
            <v>Not Eligible</v>
          </cell>
          <cell r="E487" t="str">
            <v>Not Applicable</v>
          </cell>
          <cell r="F487" t="str">
            <v>Not Eligible Smelters</v>
          </cell>
        </row>
        <row r="488">
          <cell r="A488" t="str">
            <v>CID000515</v>
          </cell>
          <cell r="B488" t="str">
            <v>Tungsten</v>
          </cell>
          <cell r="C488" t="str">
            <v>Gallatin Steel</v>
          </cell>
          <cell r="D488" t="str">
            <v>Not Eligible</v>
          </cell>
          <cell r="E488" t="str">
            <v>Not Applicable</v>
          </cell>
          <cell r="F488" t="str">
            <v>Not Eligible Smelters</v>
          </cell>
        </row>
        <row r="489">
          <cell r="A489" t="str">
            <v>CID000516</v>
          </cell>
          <cell r="B489" t="str">
            <v>Tin</v>
          </cell>
          <cell r="C489" t="str">
            <v>Galva Metal</v>
          </cell>
          <cell r="D489" t="str">
            <v>Not Eligible</v>
          </cell>
          <cell r="E489" t="str">
            <v>Not Applicable</v>
          </cell>
          <cell r="F489" t="str">
            <v>Not Eligible Smelters</v>
          </cell>
        </row>
        <row r="490">
          <cell r="A490" t="str">
            <v>CID000517</v>
          </cell>
          <cell r="B490" t="str">
            <v>Tungsten</v>
          </cell>
          <cell r="C490" t="str">
            <v>Galva Metal</v>
          </cell>
          <cell r="D490" t="str">
            <v>Not Eligible</v>
          </cell>
          <cell r="E490" t="str">
            <v>Not Applicable</v>
          </cell>
          <cell r="F490" t="str">
            <v>Not Eligible Smelters</v>
          </cell>
        </row>
        <row r="491">
          <cell r="A491" t="str">
            <v>CID000518</v>
          </cell>
          <cell r="B491" t="str">
            <v>Tin</v>
          </cell>
          <cell r="C491" t="str">
            <v>Gannan Tin Smelter</v>
          </cell>
          <cell r="D491" t="str">
            <v>Not Eligible</v>
          </cell>
          <cell r="E491" t="str">
            <v>Not Applicable</v>
          </cell>
          <cell r="F491" t="str">
            <v>Not Eligible Smelters</v>
          </cell>
        </row>
        <row r="492">
          <cell r="A492" t="str">
            <v>CID000519</v>
          </cell>
          <cell r="B492" t="str">
            <v>Gold</v>
          </cell>
          <cell r="C492" t="str">
            <v>Gannon &amp; Scott</v>
          </cell>
          <cell r="D492" t="str">
            <v>Not Eligible</v>
          </cell>
          <cell r="E492" t="str">
            <v>Not Applicable</v>
          </cell>
          <cell r="F492" t="str">
            <v>Not Eligible Smelters</v>
          </cell>
        </row>
        <row r="493">
          <cell r="A493" t="str">
            <v>CID000520</v>
          </cell>
          <cell r="B493" t="str">
            <v>Tantalum</v>
          </cell>
          <cell r="C493" t="str">
            <v>Gannon &amp; Scott</v>
          </cell>
          <cell r="D493" t="str">
            <v>Not Eligible</v>
          </cell>
          <cell r="E493" t="str">
            <v>Not Applicable</v>
          </cell>
          <cell r="F493" t="str">
            <v>Not Eligible Smelters</v>
          </cell>
        </row>
        <row r="494">
          <cell r="A494" t="str">
            <v>CID000521</v>
          </cell>
          <cell r="B494" t="str">
            <v>Tin</v>
          </cell>
          <cell r="C494" t="str">
            <v>Gannon &amp; Scott</v>
          </cell>
          <cell r="D494" t="str">
            <v>Not Eligible</v>
          </cell>
          <cell r="E494" t="str">
            <v>Not Applicable</v>
          </cell>
          <cell r="F494" t="str">
            <v>Not Eligible Smelters</v>
          </cell>
        </row>
        <row r="495">
          <cell r="A495" t="str">
            <v>CID000522</v>
          </cell>
          <cell r="B495" t="str">
            <v>Gold</v>
          </cell>
          <cell r="C495" t="str">
            <v>Refinery of Seemine Gold Co., Ltd.</v>
          </cell>
          <cell r="D495" t="str">
            <v>Eligible</v>
          </cell>
          <cell r="E495" t="str">
            <v>Outreach Required</v>
          </cell>
          <cell r="F495" t="str">
            <v>Non Conformant</v>
          </cell>
        </row>
        <row r="496">
          <cell r="A496" t="str">
            <v>CID000523</v>
          </cell>
          <cell r="B496" t="str">
            <v>Gold</v>
          </cell>
          <cell r="C496" t="str">
            <v>Baiyin Nonferrous Metals Corporation (BNMC)</v>
          </cell>
          <cell r="D496" t="str">
            <v>Not Eligible</v>
          </cell>
          <cell r="E496" t="str">
            <v>Not Applicable</v>
          </cell>
          <cell r="F496" t="str">
            <v>Not Eligible Smelters</v>
          </cell>
        </row>
        <row r="497">
          <cell r="A497" t="str">
            <v>CID000524</v>
          </cell>
          <cell r="B497" t="str">
            <v>Tungsten</v>
          </cell>
          <cell r="C497" t="str">
            <v>Ganzhou Grand Sea W &amp; Mo Group Co., Ltd.</v>
          </cell>
          <cell r="D497" t="str">
            <v>Group Company</v>
          </cell>
          <cell r="E497" t="str">
            <v>Not Applicable</v>
          </cell>
          <cell r="F497" t="str">
            <v>Non Conformant</v>
          </cell>
        </row>
        <row r="498">
          <cell r="A498" t="str">
            <v>CID000525</v>
          </cell>
          <cell r="B498" t="str">
            <v>Gold</v>
          </cell>
          <cell r="C498" t="str">
            <v>Ganzhou Grand Sea W &amp; Mo Group Co., Ltd.</v>
          </cell>
          <cell r="D498" t="str">
            <v>Not Eligible</v>
          </cell>
          <cell r="E498" t="str">
            <v>Not Applicable</v>
          </cell>
          <cell r="F498" t="str">
            <v>Not Eligible Smelters</v>
          </cell>
        </row>
        <row r="499">
          <cell r="A499" t="str">
            <v>CID000526</v>
          </cell>
          <cell r="B499" t="str">
            <v>Tin</v>
          </cell>
          <cell r="C499" t="str">
            <v>Ganzhou Grand Sea W &amp; Mo Group Co Ltd</v>
          </cell>
          <cell r="D499" t="str">
            <v>Not Eligible</v>
          </cell>
          <cell r="E499" t="str">
            <v>Not Applicable</v>
          </cell>
          <cell r="F499" t="str">
            <v>Not Eligible Smelters</v>
          </cell>
        </row>
        <row r="500">
          <cell r="A500" t="str">
            <v>CID000527</v>
          </cell>
          <cell r="B500" t="str">
            <v>Tantalum</v>
          </cell>
          <cell r="C500" t="str">
            <v>Ganzhou Grand Sea W &amp; Mo Group Co Ltd</v>
          </cell>
          <cell r="D500" t="str">
            <v>Not Eligible</v>
          </cell>
          <cell r="E500" t="str">
            <v>Not Applicable</v>
          </cell>
          <cell r="F500" t="str">
            <v>Not Eligible Smelters</v>
          </cell>
        </row>
        <row r="501">
          <cell r="A501" t="str">
            <v>CID000528</v>
          </cell>
          <cell r="B501" t="str">
            <v>Gold</v>
          </cell>
          <cell r="C501" t="str">
            <v>Ganzhou Hongfei Materials Co.</v>
          </cell>
          <cell r="D501" t="str">
            <v>Not Eligible</v>
          </cell>
          <cell r="E501" t="str">
            <v>Not Applicable</v>
          </cell>
          <cell r="F501" t="str">
            <v>Not Eligible Smelters</v>
          </cell>
        </row>
        <row r="502">
          <cell r="A502" t="str">
            <v>CID000529</v>
          </cell>
          <cell r="B502" t="str">
            <v>Tantalum</v>
          </cell>
          <cell r="C502" t="str">
            <v>Ganzhou Hongfei Materials Co.</v>
          </cell>
          <cell r="D502" t="str">
            <v>Not Eligible</v>
          </cell>
          <cell r="E502" t="str">
            <v>Not Applicable</v>
          </cell>
          <cell r="F502" t="str">
            <v>Not Eligible Smelters</v>
          </cell>
        </row>
        <row r="503">
          <cell r="A503" t="str">
            <v>CID000530</v>
          </cell>
          <cell r="B503" t="str">
            <v>Tungsten</v>
          </cell>
          <cell r="C503" t="str">
            <v>Ganzhou Hongfei Materials Co.</v>
          </cell>
          <cell r="D503" t="str">
            <v>Not Eligible</v>
          </cell>
          <cell r="E503" t="str">
            <v>Not Applicable</v>
          </cell>
          <cell r="F503" t="str">
            <v>Not Eligible Smelters</v>
          </cell>
        </row>
        <row r="504">
          <cell r="A504" t="str">
            <v>CID000531</v>
          </cell>
          <cell r="B504" t="str">
            <v>Tungsten</v>
          </cell>
          <cell r="C504" t="str">
            <v>Ganzhou Huahan Nonferrous Metals Metallurgical Co., Ltd</v>
          </cell>
          <cell r="D504" t="str">
            <v>Not Eligible</v>
          </cell>
          <cell r="E504" t="str">
            <v>Not Applicable</v>
          </cell>
          <cell r="F504" t="str">
            <v>Not Eligible Smelters</v>
          </cell>
        </row>
        <row r="505">
          <cell r="A505" t="str">
            <v>CID000532</v>
          </cell>
          <cell r="B505" t="str">
            <v>Tungsten</v>
          </cell>
          <cell r="C505" t="str">
            <v>GANZHOU TE JING TUNGSTEN CO,.LTD</v>
          </cell>
          <cell r="D505" t="str">
            <v>Not Eligible</v>
          </cell>
          <cell r="E505" t="str">
            <v>Not Applicable</v>
          </cell>
          <cell r="F505" t="str">
            <v>Not Eligible Smelters</v>
          </cell>
        </row>
        <row r="506">
          <cell r="A506" t="str">
            <v>CID000533</v>
          </cell>
          <cell r="B506" t="str">
            <v>Tungsten</v>
          </cell>
          <cell r="C506" t="str">
            <v>Ganzhou Xin Yu Mine Smelting Ltd.</v>
          </cell>
          <cell r="D506" t="str">
            <v>Not Eligible</v>
          </cell>
          <cell r="E506" t="str">
            <v>Not Applicable</v>
          </cell>
          <cell r="F506" t="str">
            <v>Not Eligible Smelters</v>
          </cell>
        </row>
        <row r="507">
          <cell r="A507" t="str">
            <v>CID000534</v>
          </cell>
          <cell r="B507" t="str">
            <v>Tin</v>
          </cell>
          <cell r="C507" t="str">
            <v>gao xin</v>
          </cell>
          <cell r="D507" t="str">
            <v>Not Eligible</v>
          </cell>
          <cell r="E507" t="str">
            <v>Not Applicable</v>
          </cell>
          <cell r="F507" t="str">
            <v>Not Eligible Smelters</v>
          </cell>
        </row>
        <row r="508">
          <cell r="A508" t="str">
            <v>CID000535</v>
          </cell>
          <cell r="B508" t="str">
            <v>Tin</v>
          </cell>
          <cell r="C508" t="str">
            <v>Gaoxin Tin Industry Co.,Ltd</v>
          </cell>
          <cell r="D508" t="str">
            <v>Not Eligible</v>
          </cell>
          <cell r="E508" t="str">
            <v>Not Applicable</v>
          </cell>
          <cell r="F508" t="str">
            <v>Not Eligible Smelters</v>
          </cell>
        </row>
        <row r="509">
          <cell r="A509" t="str">
            <v>CID000536</v>
          </cell>
          <cell r="B509" t="str">
            <v>Tin</v>
          </cell>
          <cell r="C509" t="str">
            <v>Guangxizhongshanxian</v>
          </cell>
          <cell r="D509" t="str">
            <v>Alleged</v>
          </cell>
          <cell r="E509" t="str">
            <v>Not Applicable</v>
          </cell>
          <cell r="F509" t="str">
            <v>Non Conformant</v>
          </cell>
        </row>
        <row r="510">
          <cell r="A510" t="str">
            <v>CID000537</v>
          </cell>
          <cell r="B510" t="str">
            <v>TIN</v>
          </cell>
          <cell r="C510" t="str">
            <v>Gebrueder Kemper GMBH</v>
          </cell>
          <cell r="D510" t="str">
            <v>Not Eligible</v>
          </cell>
          <cell r="E510" t="str">
            <v>Not Applicable</v>
          </cell>
          <cell r="F510" t="str">
            <v>Not Eligible Smelters</v>
          </cell>
        </row>
        <row r="511">
          <cell r="A511" t="str">
            <v>CID000538</v>
          </cell>
          <cell r="B511" t="str">
            <v>Tin</v>
          </cell>
          <cell r="C511" t="str">
            <v>Gejiu Non-Ferrous Metal Processing Co., Ltd.</v>
          </cell>
          <cell r="D511" t="str">
            <v>Eligible</v>
          </cell>
          <cell r="E511" t="str">
            <v>Conformant</v>
          </cell>
          <cell r="F511"/>
        </row>
        <row r="512">
          <cell r="A512" t="str">
            <v>CID000539</v>
          </cell>
          <cell r="B512" t="str">
            <v>Gold</v>
          </cell>
          <cell r="C512" t="str">
            <v>Gejiu Non-Ferrous Metal Processing Co., Ltd.</v>
          </cell>
          <cell r="D512" t="str">
            <v>Not Eligible</v>
          </cell>
          <cell r="E512" t="str">
            <v>Not Applicable</v>
          </cell>
          <cell r="F512" t="str">
            <v>Not Eligible Smelters</v>
          </cell>
        </row>
        <row r="513">
          <cell r="A513" t="str">
            <v>CID000540</v>
          </cell>
          <cell r="B513" t="str">
            <v>Tantalum</v>
          </cell>
          <cell r="C513" t="str">
            <v>Gejiu Non-Ferrous Metal Processing Co., Ltd.</v>
          </cell>
          <cell r="D513" t="str">
            <v>Not Eligible</v>
          </cell>
          <cell r="E513" t="str">
            <v>Not Applicable</v>
          </cell>
          <cell r="F513" t="str">
            <v>Not Eligible Smelters</v>
          </cell>
        </row>
        <row r="514">
          <cell r="A514" t="str">
            <v>CID000541</v>
          </cell>
          <cell r="B514" t="str">
            <v>Tungsten</v>
          </cell>
          <cell r="C514" t="str">
            <v>Gejiu Non-Ferrous Metal Processing Co., Ltd.</v>
          </cell>
          <cell r="D514" t="str">
            <v>Not Eligible</v>
          </cell>
          <cell r="E514" t="str">
            <v>Not Applicable</v>
          </cell>
          <cell r="F514" t="str">
            <v>Not Eligible Smelters</v>
          </cell>
        </row>
        <row r="515">
          <cell r="A515" t="str">
            <v>CID000543</v>
          </cell>
          <cell r="B515" t="str">
            <v>Tin</v>
          </cell>
          <cell r="C515" t="str">
            <v>Gejiu Allywin</v>
          </cell>
          <cell r="D515" t="str">
            <v>Alleged</v>
          </cell>
          <cell r="E515" t="str">
            <v>Not Applicable</v>
          </cell>
          <cell r="F515" t="str">
            <v>Non Conformant</v>
          </cell>
        </row>
        <row r="516">
          <cell r="A516" t="str">
            <v>CID000546</v>
          </cell>
          <cell r="B516" t="str">
            <v>Gold</v>
          </cell>
          <cell r="C516" t="str">
            <v>Gejiu golden rule of Minerals Co., Ltd.</v>
          </cell>
          <cell r="D516" t="str">
            <v>Not Eligible</v>
          </cell>
          <cell r="E516" t="str">
            <v>Not Applicable</v>
          </cell>
          <cell r="F516" t="str">
            <v>Not Eligible Smelters</v>
          </cell>
        </row>
        <row r="517">
          <cell r="A517" t="str">
            <v>CID000549</v>
          </cell>
          <cell r="B517" t="str">
            <v>Tin</v>
          </cell>
          <cell r="C517" t="str">
            <v>GEJIU MINERAL CA.LTD .</v>
          </cell>
          <cell r="D517" t="str">
            <v>Not Eligible</v>
          </cell>
          <cell r="E517" t="str">
            <v>Not Applicable</v>
          </cell>
          <cell r="F517" t="str">
            <v>Not Eligible Smelters</v>
          </cell>
        </row>
        <row r="518">
          <cell r="A518" t="str">
            <v>CID000550</v>
          </cell>
          <cell r="B518" t="str">
            <v>Tin</v>
          </cell>
          <cell r="C518" t="str">
            <v>Gejiu Shi</v>
          </cell>
          <cell r="D518" t="str">
            <v>Not Eligible</v>
          </cell>
          <cell r="E518" t="str">
            <v>Not Applicable</v>
          </cell>
          <cell r="F518" t="str">
            <v>Not Eligible Smelters</v>
          </cell>
        </row>
        <row r="519">
          <cell r="A519" t="str">
            <v>CID000551</v>
          </cell>
          <cell r="B519" t="str">
            <v>Tin</v>
          </cell>
          <cell r="C519" t="str">
            <v>GEJIU YE LIAN CHANG</v>
          </cell>
          <cell r="D519" t="str">
            <v>Not Eligible</v>
          </cell>
          <cell r="E519" t="str">
            <v>Not Applicable</v>
          </cell>
          <cell r="F519" t="str">
            <v>Not Eligible Smelters</v>
          </cell>
        </row>
        <row r="520">
          <cell r="A520" t="str">
            <v>CID000552</v>
          </cell>
          <cell r="B520" t="str">
            <v>Gold</v>
          </cell>
          <cell r="C520" t="str">
            <v>Gejiu Yunxi Group Corp.</v>
          </cell>
          <cell r="D520" t="str">
            <v>Not Eligible</v>
          </cell>
          <cell r="E520" t="str">
            <v>Not Applicable</v>
          </cell>
          <cell r="F520" t="str">
            <v>Not Eligible Smelters</v>
          </cell>
        </row>
        <row r="521">
          <cell r="A521" t="str">
            <v>CID000553</v>
          </cell>
          <cell r="B521" t="str">
            <v>Tin</v>
          </cell>
          <cell r="C521" t="str">
            <v>Gejiu Yunxi Group Corp.</v>
          </cell>
          <cell r="D521" t="str">
            <v>Alleged</v>
          </cell>
          <cell r="E521" t="str">
            <v>Not Applicable</v>
          </cell>
          <cell r="F521" t="str">
            <v>Non Conformant</v>
          </cell>
        </row>
        <row r="522">
          <cell r="A522" t="str">
            <v>CID000554</v>
          </cell>
          <cell r="B522" t="str">
            <v>Tungsten</v>
          </cell>
          <cell r="C522" t="str">
            <v>Gejiu Yunxi Group Corp.</v>
          </cell>
          <cell r="D522" t="str">
            <v>Not Eligible</v>
          </cell>
          <cell r="E522" t="str">
            <v>Not Applicable</v>
          </cell>
          <cell r="F522" t="str">
            <v>Not Eligible Smelters</v>
          </cell>
        </row>
        <row r="523">
          <cell r="A523" t="str">
            <v>CID000555</v>
          </cell>
          <cell r="B523" t="str">
            <v>Tin</v>
          </cell>
          <cell r="C523" t="str">
            <v>Gejiu Zili Mining And Metallurgy Co., Ltd.</v>
          </cell>
          <cell r="D523" t="str">
            <v>Eligible</v>
          </cell>
          <cell r="E523" t="str">
            <v>Non Conformant</v>
          </cell>
          <cell r="F523" t="str">
            <v>Non Conformant</v>
          </cell>
        </row>
        <row r="524">
          <cell r="A524" t="str">
            <v>CID000556</v>
          </cell>
          <cell r="B524" t="str">
            <v>Gold</v>
          </cell>
          <cell r="C524" t="str">
            <v>Gejiu Zili Mining And Metallurgy Co., Ltd.</v>
          </cell>
          <cell r="D524" t="str">
            <v>Not Eligible</v>
          </cell>
          <cell r="E524" t="str">
            <v>Not Applicable</v>
          </cell>
          <cell r="F524" t="str">
            <v>Not Eligible Smelters</v>
          </cell>
        </row>
        <row r="525">
          <cell r="A525" t="str">
            <v>CID000557</v>
          </cell>
          <cell r="B525" t="str">
            <v>Tantalum</v>
          </cell>
          <cell r="C525" t="str">
            <v>Gejiu Zili Mining And Metallurgy Co., Ltd.</v>
          </cell>
          <cell r="D525" t="str">
            <v>Not Eligible</v>
          </cell>
          <cell r="E525" t="str">
            <v>Not Applicable</v>
          </cell>
          <cell r="F525" t="str">
            <v>Not Eligible Smelters</v>
          </cell>
        </row>
        <row r="526">
          <cell r="A526" t="str">
            <v>CID000558</v>
          </cell>
          <cell r="B526" t="str">
            <v>Tungsten</v>
          </cell>
          <cell r="C526" t="str">
            <v>Gejiu Zili Mining And Metallurgy Co., Ltd.</v>
          </cell>
          <cell r="D526" t="str">
            <v>Not Eligible</v>
          </cell>
          <cell r="E526" t="str">
            <v>Not Applicable</v>
          </cell>
          <cell r="F526" t="str">
            <v>Not Eligible Smelters</v>
          </cell>
        </row>
        <row r="527">
          <cell r="A527" t="str">
            <v>CID000559</v>
          </cell>
          <cell r="B527" t="str">
            <v>Tin</v>
          </cell>
          <cell r="C527" t="str">
            <v>GEM TERMINAL CO.,LTD</v>
          </cell>
          <cell r="D527" t="str">
            <v>Not Eligible</v>
          </cell>
          <cell r="E527" t="str">
            <v>Not Applicable</v>
          </cell>
          <cell r="F527" t="str">
            <v>Not Eligible Smelters</v>
          </cell>
        </row>
        <row r="528">
          <cell r="A528" t="str">
            <v>CID000560</v>
          </cell>
          <cell r="B528" t="str">
            <v>Tin</v>
          </cell>
          <cell r="C528" t="str">
            <v>GENON ELECTRONICS CO.,LTD</v>
          </cell>
          <cell r="D528" t="str">
            <v>Not Eligible</v>
          </cell>
          <cell r="E528" t="str">
            <v>Not Applicable</v>
          </cell>
          <cell r="F528" t="str">
            <v>Not Eligible Smelters</v>
          </cell>
        </row>
        <row r="529">
          <cell r="A529" t="str">
            <v>CID000561</v>
          </cell>
          <cell r="B529" t="str">
            <v>Tin</v>
          </cell>
          <cell r="C529" t="str">
            <v>Giant Metal Powder Company</v>
          </cell>
          <cell r="D529" t="str">
            <v>Alleged</v>
          </cell>
          <cell r="E529" t="str">
            <v>Not Applicable</v>
          </cell>
          <cell r="F529" t="str">
            <v>Non Conformant</v>
          </cell>
        </row>
        <row r="530">
          <cell r="A530" t="str">
            <v>CID000562</v>
          </cell>
          <cell r="B530" t="str">
            <v>Tin</v>
          </cell>
          <cell r="C530" t="str">
            <v>Gibbs Wire &amp; Steel Co</v>
          </cell>
          <cell r="D530" t="str">
            <v>Not Eligible</v>
          </cell>
          <cell r="E530" t="str">
            <v>Not Applicable</v>
          </cell>
          <cell r="F530" t="str">
            <v>Not Eligible Smelters</v>
          </cell>
        </row>
        <row r="531">
          <cell r="A531" t="str">
            <v>CID000563</v>
          </cell>
          <cell r="B531" t="str">
            <v>Tin</v>
          </cell>
          <cell r="C531" t="str">
            <v>Gimhae Metal Co., Ltd.</v>
          </cell>
          <cell r="D531" t="str">
            <v>Not Eligible</v>
          </cell>
          <cell r="E531" t="str">
            <v>Not Applicable</v>
          </cell>
          <cell r="F531" t="str">
            <v>Not Eligible Smelters</v>
          </cell>
        </row>
        <row r="532">
          <cell r="A532" t="str">
            <v>CID000564</v>
          </cell>
          <cell r="B532" t="str">
            <v>Tantalum</v>
          </cell>
          <cell r="C532" t="str">
            <v>Global Advanced Metals</v>
          </cell>
          <cell r="D532" t="str">
            <v>Group Company</v>
          </cell>
          <cell r="E532" t="str">
            <v>Not Applicable</v>
          </cell>
          <cell r="F532" t="str">
            <v>Non Conformant</v>
          </cell>
        </row>
        <row r="533">
          <cell r="A533" t="str">
            <v>CID000565</v>
          </cell>
          <cell r="B533" t="str">
            <v>Gold</v>
          </cell>
          <cell r="C533" t="str">
            <v>Global Advanced Metals</v>
          </cell>
          <cell r="D533" t="str">
            <v>Not Eligible</v>
          </cell>
          <cell r="E533" t="str">
            <v>Not Applicable</v>
          </cell>
          <cell r="F533" t="str">
            <v>Not Eligible Smelters</v>
          </cell>
        </row>
        <row r="534">
          <cell r="A534" t="str">
            <v>CID000566</v>
          </cell>
          <cell r="B534" t="str">
            <v>Tin</v>
          </cell>
          <cell r="C534" t="str">
            <v>Global Advanced Metals</v>
          </cell>
          <cell r="D534" t="str">
            <v>Not Eligible</v>
          </cell>
          <cell r="E534" t="str">
            <v>Not Applicable</v>
          </cell>
          <cell r="F534" t="str">
            <v>Not Eligible Smelters</v>
          </cell>
        </row>
        <row r="535">
          <cell r="A535" t="str">
            <v>CID000567</v>
          </cell>
          <cell r="B535" t="str">
            <v>Tungsten</v>
          </cell>
          <cell r="C535" t="str">
            <v>Global Advanced Metals</v>
          </cell>
          <cell r="D535" t="str">
            <v>Not Eligible</v>
          </cell>
          <cell r="E535" t="str">
            <v>Not Applicable</v>
          </cell>
          <cell r="F535" t="str">
            <v>Not Eligible Smelters</v>
          </cell>
        </row>
        <row r="536">
          <cell r="A536" t="str">
            <v>CID000568</v>
          </cell>
          <cell r="B536" t="str">
            <v>Tungsten</v>
          </cell>
          <cell r="C536" t="str">
            <v>Global Tungsten &amp; Powders LLC</v>
          </cell>
          <cell r="D536" t="str">
            <v>Eligible</v>
          </cell>
          <cell r="E536" t="str">
            <v>Conformant</v>
          </cell>
          <cell r="F536"/>
        </row>
        <row r="537">
          <cell r="A537" t="str">
            <v>CID000569</v>
          </cell>
          <cell r="B537" t="str">
            <v>Gold</v>
          </cell>
          <cell r="C537" t="str">
            <v>Global Tungsten &amp; Powders LLC</v>
          </cell>
          <cell r="D537" t="str">
            <v>Not Eligible</v>
          </cell>
          <cell r="E537" t="str">
            <v>Not Applicable</v>
          </cell>
          <cell r="F537" t="str">
            <v>Not Eligible Smelters</v>
          </cell>
        </row>
        <row r="538">
          <cell r="A538" t="str">
            <v>CID000570</v>
          </cell>
          <cell r="B538" t="str">
            <v>Tin</v>
          </cell>
          <cell r="C538" t="str">
            <v>Global Tungsten &amp; Powders Corp.</v>
          </cell>
          <cell r="D538" t="str">
            <v>Not Eligible</v>
          </cell>
          <cell r="E538" t="str">
            <v>Not Applicable</v>
          </cell>
          <cell r="F538" t="str">
            <v>Not Eligible Smelters</v>
          </cell>
        </row>
        <row r="539">
          <cell r="A539" t="str">
            <v>CID000571</v>
          </cell>
          <cell r="B539" t="str">
            <v>Tantalum</v>
          </cell>
          <cell r="C539" t="str">
            <v>Global Tungsten &amp; Powders Corp.</v>
          </cell>
          <cell r="D539" t="str">
            <v>Not Eligible</v>
          </cell>
          <cell r="E539" t="str">
            <v>Not Applicable</v>
          </cell>
          <cell r="F539" t="str">
            <v>Not Eligible Smelters</v>
          </cell>
        </row>
        <row r="540">
          <cell r="A540" t="str">
            <v>CID000572</v>
          </cell>
          <cell r="B540" t="str">
            <v>Tin</v>
          </cell>
          <cell r="C540" t="str">
            <v>Gold Bell Group</v>
          </cell>
          <cell r="D540" t="str">
            <v>Not Eligible</v>
          </cell>
          <cell r="E540" t="str">
            <v>Not Applicable</v>
          </cell>
          <cell r="F540" t="str">
            <v>Not Eligible Smelters</v>
          </cell>
        </row>
        <row r="541">
          <cell r="A541" t="str">
            <v>CID000573</v>
          </cell>
          <cell r="B541" t="str">
            <v>Gold</v>
          </cell>
          <cell r="C541" t="str">
            <v>Gold Bell Group</v>
          </cell>
          <cell r="D541" t="str">
            <v>Not Eligible</v>
          </cell>
          <cell r="E541" t="str">
            <v>Not Applicable</v>
          </cell>
          <cell r="F541" t="str">
            <v>Not Eligible Smelters</v>
          </cell>
        </row>
        <row r="542">
          <cell r="A542" t="str">
            <v>CID000574</v>
          </cell>
          <cell r="B542" t="str">
            <v>Tantalum</v>
          </cell>
          <cell r="C542" t="str">
            <v>Gold Bell Group</v>
          </cell>
          <cell r="D542" t="str">
            <v>Not Eligible</v>
          </cell>
          <cell r="E542" t="str">
            <v>Not Applicable</v>
          </cell>
          <cell r="F542" t="str">
            <v>Not Eligible Smelters</v>
          </cell>
        </row>
        <row r="543">
          <cell r="A543" t="str">
            <v>CID000575</v>
          </cell>
          <cell r="B543" t="str">
            <v>Tungsten</v>
          </cell>
          <cell r="C543" t="str">
            <v>Gold Bell Group</v>
          </cell>
          <cell r="D543" t="str">
            <v>Not Eligible</v>
          </cell>
          <cell r="E543" t="str">
            <v>Not Applicable</v>
          </cell>
          <cell r="F543" t="str">
            <v>Not Eligible Smelters</v>
          </cell>
        </row>
        <row r="544">
          <cell r="A544" t="str">
            <v>CID000576</v>
          </cell>
          <cell r="B544" t="str">
            <v>Gold</v>
          </cell>
          <cell r="C544" t="str">
            <v>Gold salts</v>
          </cell>
          <cell r="D544" t="str">
            <v>Not Eligible</v>
          </cell>
          <cell r="E544" t="str">
            <v>Not Applicable</v>
          </cell>
          <cell r="F544" t="str">
            <v>Not Eligible Smelters</v>
          </cell>
        </row>
        <row r="545">
          <cell r="A545" t="str">
            <v>CID000577</v>
          </cell>
          <cell r="B545" t="str">
            <v>Tantalum</v>
          </cell>
          <cell r="C545" t="str">
            <v>Gold salts</v>
          </cell>
          <cell r="D545" t="str">
            <v>Not Eligible</v>
          </cell>
          <cell r="E545" t="str">
            <v>Not Applicable</v>
          </cell>
          <cell r="F545" t="str">
            <v>Not Eligible Smelters</v>
          </cell>
        </row>
        <row r="546">
          <cell r="A546" t="str">
            <v>CID000578</v>
          </cell>
          <cell r="B546" t="str">
            <v>Gold</v>
          </cell>
          <cell r="C546" t="str">
            <v>Gold Shousha</v>
          </cell>
          <cell r="D546" t="str">
            <v>Not Eligible</v>
          </cell>
          <cell r="E546" t="str">
            <v>Not Applicable</v>
          </cell>
          <cell r="F546" t="str">
            <v>Not Eligible Smelters</v>
          </cell>
        </row>
        <row r="547">
          <cell r="A547" t="str">
            <v>CID000579</v>
          </cell>
          <cell r="B547" t="str">
            <v>Gold</v>
          </cell>
          <cell r="C547" t="str">
            <v>Gold trading room</v>
          </cell>
          <cell r="D547" t="str">
            <v>Not Eligible</v>
          </cell>
          <cell r="E547" t="str">
            <v>Not Applicable</v>
          </cell>
          <cell r="F547" t="str">
            <v>Not Eligible Smelters</v>
          </cell>
        </row>
        <row r="548">
          <cell r="A548" t="str">
            <v>CID000580</v>
          </cell>
          <cell r="B548" t="str">
            <v>Tantalum</v>
          </cell>
          <cell r="C548" t="str">
            <v>Gold trading room</v>
          </cell>
          <cell r="D548" t="str">
            <v>Not Eligible</v>
          </cell>
          <cell r="E548" t="str">
            <v>Not Applicable</v>
          </cell>
          <cell r="F548" t="str">
            <v>Not Eligible Smelters</v>
          </cell>
        </row>
        <row r="549">
          <cell r="A549" t="str">
            <v>CID000581</v>
          </cell>
          <cell r="B549" t="str">
            <v>Gold</v>
          </cell>
          <cell r="C549" t="str">
            <v>GOLDEN RAIN</v>
          </cell>
          <cell r="D549" t="str">
            <v>Not Eligible</v>
          </cell>
          <cell r="E549" t="str">
            <v>Not Applicable</v>
          </cell>
          <cell r="F549" t="str">
            <v>Not Eligible Smelters</v>
          </cell>
        </row>
        <row r="550">
          <cell r="A550" t="str">
            <v>CID000582</v>
          </cell>
          <cell r="B550" t="str">
            <v>Tin</v>
          </cell>
          <cell r="C550" t="str">
            <v>Gomat-e-K.</v>
          </cell>
          <cell r="D550" t="str">
            <v>Not Eligible</v>
          </cell>
          <cell r="E550" t="str">
            <v>Not Applicable</v>
          </cell>
          <cell r="F550" t="str">
            <v>Not Eligible Smelters</v>
          </cell>
        </row>
        <row r="551">
          <cell r="A551" t="str">
            <v>CID000583</v>
          </cell>
          <cell r="B551" t="str">
            <v>Gold</v>
          </cell>
          <cell r="C551" t="str">
            <v>gong an ju</v>
          </cell>
          <cell r="D551" t="str">
            <v>Not Eligible</v>
          </cell>
          <cell r="E551" t="str">
            <v>Not Applicable</v>
          </cell>
          <cell r="F551" t="str">
            <v>Not Eligible Smelters</v>
          </cell>
        </row>
        <row r="552">
          <cell r="A552" t="str">
            <v>CID000584</v>
          </cell>
          <cell r="B552" t="str">
            <v>Tin</v>
          </cell>
          <cell r="C552" t="str">
            <v>GONG CIAN HARD WARE CO.,INC</v>
          </cell>
          <cell r="D552" t="str">
            <v>Not Eligible</v>
          </cell>
          <cell r="E552" t="str">
            <v>Not Applicable</v>
          </cell>
          <cell r="F552" t="str">
            <v>Not Eligible Smelters</v>
          </cell>
        </row>
        <row r="553">
          <cell r="A553" t="str">
            <v>CID000585</v>
          </cell>
          <cell r="B553" t="str">
            <v>Tin</v>
          </cell>
          <cell r="C553" t="str">
            <v>Goodway</v>
          </cell>
          <cell r="D553" t="str">
            <v>Not Eligible</v>
          </cell>
          <cell r="E553" t="str">
            <v>Not Applicable</v>
          </cell>
          <cell r="F553" t="str">
            <v>Not Eligible Smelters</v>
          </cell>
        </row>
        <row r="554">
          <cell r="A554" t="str">
            <v>CID000586</v>
          </cell>
          <cell r="B554" t="str">
            <v>Tin</v>
          </cell>
          <cell r="C554" t="str">
            <v>GRANDE</v>
          </cell>
          <cell r="D554" t="str">
            <v>Not Eligible</v>
          </cell>
          <cell r="E554" t="str">
            <v>Not Applicable</v>
          </cell>
          <cell r="F554" t="str">
            <v>Not Eligible Smelters</v>
          </cell>
        </row>
        <row r="555">
          <cell r="A555" t="str">
            <v>CID000587</v>
          </cell>
          <cell r="B555" t="str">
            <v>Tungsten</v>
          </cell>
          <cell r="C555" t="str">
            <v>GRANDE</v>
          </cell>
          <cell r="D555" t="str">
            <v>Not Eligible</v>
          </cell>
          <cell r="E555" t="str">
            <v>Not Applicable</v>
          </cell>
          <cell r="F555" t="str">
            <v>Not Eligible Smelters</v>
          </cell>
        </row>
        <row r="556">
          <cell r="A556" t="str">
            <v>CID000588</v>
          </cell>
          <cell r="B556" t="str">
            <v>Gold</v>
          </cell>
          <cell r="C556" t="str">
            <v>Grant Manufacturing and Alloying</v>
          </cell>
          <cell r="D556" t="str">
            <v>Not Eligible</v>
          </cell>
          <cell r="E556" t="str">
            <v>Not Applicable</v>
          </cell>
          <cell r="F556" t="str">
            <v>Not Eligible Smelters</v>
          </cell>
        </row>
        <row r="557">
          <cell r="A557" t="str">
            <v>CID000589</v>
          </cell>
          <cell r="B557" t="str">
            <v>Tin</v>
          </cell>
          <cell r="C557" t="str">
            <v>Grant Manufacturing and Alloying</v>
          </cell>
          <cell r="D557" t="str">
            <v>Not Eligible</v>
          </cell>
          <cell r="E557" t="str">
            <v>Not Applicable</v>
          </cell>
          <cell r="F557" t="str">
            <v>Not Eligible Smelters</v>
          </cell>
        </row>
        <row r="558">
          <cell r="A558" t="str">
            <v>CID000590</v>
          </cell>
          <cell r="B558" t="str">
            <v>Tin</v>
          </cell>
          <cell r="C558" t="str">
            <v>GREATGUM ENTERPRISE CO.,LTD</v>
          </cell>
          <cell r="D558" t="str">
            <v>Not Eligible</v>
          </cell>
          <cell r="E558" t="str">
            <v>Not Applicable</v>
          </cell>
          <cell r="F558" t="str">
            <v>Not Eligible Smelters</v>
          </cell>
        </row>
        <row r="559">
          <cell r="A559" t="str">
            <v>CID000591</v>
          </cell>
          <cell r="B559" t="str">
            <v>Tin</v>
          </cell>
          <cell r="C559" t="str">
            <v>Grik Perak Malaysia</v>
          </cell>
          <cell r="D559" t="str">
            <v>Not Eligible</v>
          </cell>
          <cell r="E559" t="str">
            <v>Not Applicable</v>
          </cell>
          <cell r="F559" t="str">
            <v>Not Eligible Smelters</v>
          </cell>
        </row>
        <row r="560">
          <cell r="A560" t="str">
            <v>CID000593</v>
          </cell>
          <cell r="B560" t="str">
            <v>Gold</v>
          </cell>
          <cell r="C560" t="str">
            <v>guang dong jin xian gao xin cai liao gong si</v>
          </cell>
          <cell r="D560" t="str">
            <v>Not Eligible</v>
          </cell>
          <cell r="E560" t="str">
            <v>Not Applicable</v>
          </cell>
          <cell r="F560" t="str">
            <v>Not Eligible Smelters</v>
          </cell>
        </row>
        <row r="561">
          <cell r="A561" t="str">
            <v>CID000595</v>
          </cell>
          <cell r="B561" t="str">
            <v>Gold</v>
          </cell>
          <cell r="C561" t="str">
            <v>GUANG DONG SHENG</v>
          </cell>
          <cell r="D561" t="str">
            <v>Not Eligible</v>
          </cell>
          <cell r="E561" t="str">
            <v>Not Applicable</v>
          </cell>
          <cell r="F561" t="str">
            <v>Not Eligible Smelters</v>
          </cell>
        </row>
        <row r="562">
          <cell r="A562" t="str">
            <v>CID000598</v>
          </cell>
          <cell r="B562" t="str">
            <v>Tin</v>
          </cell>
          <cell r="C562" t="str">
            <v>Guang Zhou Hong Wuxi Products Limited</v>
          </cell>
          <cell r="D562" t="str">
            <v>Not Eligible</v>
          </cell>
          <cell r="E562" t="str">
            <v>Not Applicable</v>
          </cell>
          <cell r="F562" t="str">
            <v>Not Eligible Smelters</v>
          </cell>
        </row>
        <row r="563">
          <cell r="A563" t="str">
            <v>CID000600</v>
          </cell>
          <cell r="B563" t="str">
            <v>Tin</v>
          </cell>
          <cell r="C563" t="str">
            <v>Guangdong Anson tin products manufacturing company</v>
          </cell>
          <cell r="D563" t="str">
            <v>Not Eligible</v>
          </cell>
          <cell r="E563" t="str">
            <v>Not Applicable</v>
          </cell>
          <cell r="F563" t="str">
            <v>Not Eligible Smelters</v>
          </cell>
        </row>
        <row r="564">
          <cell r="A564" t="str">
            <v>CID000601</v>
          </cell>
          <cell r="B564" t="str">
            <v>Gold</v>
          </cell>
          <cell r="C564" t="str">
            <v>Guangdong Jinding High-Tech Materials Company</v>
          </cell>
          <cell r="D564" t="str">
            <v>Not Eligible</v>
          </cell>
          <cell r="E564" t="str">
            <v>Not Applicable</v>
          </cell>
          <cell r="F564" t="str">
            <v>Not Eligible Smelters</v>
          </cell>
        </row>
        <row r="565">
          <cell r="A565" t="str">
            <v>CID000602</v>
          </cell>
          <cell r="B565" t="str">
            <v>Tin</v>
          </cell>
          <cell r="C565" t="str">
            <v>Guangdong Jinding High-Tech Materials Company</v>
          </cell>
          <cell r="D565" t="str">
            <v>Not Eligible</v>
          </cell>
          <cell r="E565" t="str">
            <v>Not Applicable</v>
          </cell>
          <cell r="F565" t="str">
            <v>Not Eligible Smelters</v>
          </cell>
        </row>
        <row r="566">
          <cell r="A566" t="str">
            <v>CID000603</v>
          </cell>
          <cell r="B566" t="str">
            <v>Tantalum</v>
          </cell>
          <cell r="C566" t="str">
            <v>Guangdong Jinding High-Tech Materials Company</v>
          </cell>
          <cell r="D566" t="str">
            <v>Not Eligible</v>
          </cell>
          <cell r="E566" t="str">
            <v>Not Applicable</v>
          </cell>
          <cell r="F566" t="str">
            <v>Not Eligible Smelters</v>
          </cell>
        </row>
        <row r="567">
          <cell r="A567" t="str">
            <v>CID000604</v>
          </cell>
          <cell r="B567" t="str">
            <v>Tungsten</v>
          </cell>
          <cell r="C567" t="str">
            <v>Guangdong Guangzhou Guangsheng Non-Ferrous Import &amp; Export Co. Ltd</v>
          </cell>
          <cell r="D567" t="str">
            <v>Not Eligible</v>
          </cell>
          <cell r="E567" t="str">
            <v>Not Applicable</v>
          </cell>
          <cell r="F567" t="str">
            <v>Not Eligible Smelters</v>
          </cell>
        </row>
        <row r="568">
          <cell r="A568" t="str">
            <v>CID000605</v>
          </cell>
          <cell r="B568" t="str">
            <v>Gold</v>
          </cell>
          <cell r="C568" t="str">
            <v>Guangdong Hua Jian Trade Co., Ltd.</v>
          </cell>
          <cell r="D568" t="str">
            <v>Alleged</v>
          </cell>
          <cell r="E568" t="str">
            <v>Not Applicable</v>
          </cell>
          <cell r="F568" t="str">
            <v>Non Conformant</v>
          </cell>
        </row>
        <row r="569">
          <cell r="A569" t="str">
            <v>CID000606</v>
          </cell>
          <cell r="B569" t="str">
            <v>Tantalum</v>
          </cell>
          <cell r="C569" t="str">
            <v>Guangdong Jiayuan Metals Co.,Ltd</v>
          </cell>
          <cell r="D569" t="str">
            <v>Not Eligible</v>
          </cell>
          <cell r="E569" t="str">
            <v>Not Applicable</v>
          </cell>
          <cell r="F569" t="str">
            <v>Not Eligible Smelters</v>
          </cell>
        </row>
        <row r="570">
          <cell r="A570" t="str">
            <v>CID000610</v>
          </cell>
          <cell r="B570" t="str">
            <v>Tantalum</v>
          </cell>
          <cell r="C570" t="str">
            <v>Guangdong Jinding tech materials</v>
          </cell>
          <cell r="D570" t="str">
            <v>Not Eligible</v>
          </cell>
          <cell r="E570" t="str">
            <v>Not Applicable</v>
          </cell>
          <cell r="F570" t="str">
            <v>Not Eligible Smelters</v>
          </cell>
        </row>
        <row r="571">
          <cell r="A571" t="str">
            <v>CID000612</v>
          </cell>
          <cell r="B571" t="str">
            <v>Gold</v>
          </cell>
          <cell r="C571" t="str">
            <v>Guangdong Hongjin Gold and Silver Smelter</v>
          </cell>
          <cell r="D571" t="str">
            <v>Not Eligible</v>
          </cell>
          <cell r="E571" t="str">
            <v>Not Applicable</v>
          </cell>
          <cell r="F571" t="str">
            <v>Not Eligible Smelters</v>
          </cell>
        </row>
        <row r="572">
          <cell r="A572" t="str">
            <v>CID000613</v>
          </cell>
          <cell r="B572" t="str">
            <v>Tin</v>
          </cell>
          <cell r="C572" t="str">
            <v>Guangdong Hongjin Gold and Silver Smelter</v>
          </cell>
          <cell r="D572" t="str">
            <v>Not Eligible</v>
          </cell>
          <cell r="E572" t="str">
            <v>Not Applicable</v>
          </cell>
          <cell r="F572" t="str">
            <v>Not Eligible Smelters</v>
          </cell>
        </row>
        <row r="573">
          <cell r="A573" t="str">
            <v>CID000614</v>
          </cell>
          <cell r="B573" t="str">
            <v>Gold</v>
          </cell>
          <cell r="C573" t="str">
            <v>Guangdong MingFa Precious Metal Co.,Ltd</v>
          </cell>
          <cell r="D573" t="str">
            <v>Not Eligible</v>
          </cell>
          <cell r="E573" t="str">
            <v>Not Applicable</v>
          </cell>
          <cell r="F573" t="str">
            <v>Not Eligible Smelters</v>
          </cell>
        </row>
        <row r="574">
          <cell r="A574" t="str">
            <v>CID000615</v>
          </cell>
          <cell r="B574" t="str">
            <v>Gold</v>
          </cell>
          <cell r="C574" t="str">
            <v>Guangdong Province Gold Group Co., Ltd.</v>
          </cell>
          <cell r="D574" t="str">
            <v>Not Eligible</v>
          </cell>
          <cell r="E574" t="str">
            <v>Not Applicable</v>
          </cell>
          <cell r="F574" t="str">
            <v>Not Eligible Smelters</v>
          </cell>
        </row>
        <row r="575">
          <cell r="A575" t="str">
            <v>CID000616</v>
          </cell>
          <cell r="B575" t="str">
            <v>Tantalum</v>
          </cell>
          <cell r="C575" t="str">
            <v>XIMEI RESOURCES (GUANGDONG) LIMITED</v>
          </cell>
          <cell r="D575" t="str">
            <v>Eligible</v>
          </cell>
          <cell r="E575" t="str">
            <v>Conformant</v>
          </cell>
          <cell r="F575"/>
        </row>
        <row r="576">
          <cell r="A576" t="str">
            <v>CID000617</v>
          </cell>
          <cell r="B576" t="str">
            <v>Tin</v>
          </cell>
          <cell r="C576" t="str">
            <v>GuangDong ZhongShi Metal CO.,LTD</v>
          </cell>
          <cell r="D576" t="str">
            <v>Not Eligible</v>
          </cell>
          <cell r="E576" t="str">
            <v>Not Applicable</v>
          </cell>
          <cell r="F576" t="str">
            <v>Not Eligible Smelters</v>
          </cell>
        </row>
        <row r="577">
          <cell r="A577" t="str">
            <v>CID000618</v>
          </cell>
          <cell r="B577" t="str">
            <v>Gold</v>
          </cell>
          <cell r="C577" t="str">
            <v>Guangxi Chengyuan Mining &amp; Smelting Co., Ltd.</v>
          </cell>
          <cell r="D577" t="str">
            <v>Not Eligible</v>
          </cell>
          <cell r="E577" t="str">
            <v>Not Applicable</v>
          </cell>
          <cell r="F577" t="str">
            <v>Not Eligible Smelters</v>
          </cell>
        </row>
        <row r="578">
          <cell r="A578" t="str">
            <v>CID000619</v>
          </cell>
          <cell r="B578" t="str">
            <v>Tin</v>
          </cell>
          <cell r="C578" t="str">
            <v>Guangxi Chengyuan Mining &amp; Smelting Co., Ltd.</v>
          </cell>
          <cell r="D578" t="str">
            <v>Not Eligible</v>
          </cell>
          <cell r="E578" t="str">
            <v>Not Applicable</v>
          </cell>
          <cell r="F578" t="str">
            <v>Not Eligible Smelters</v>
          </cell>
        </row>
        <row r="579">
          <cell r="A579" t="str">
            <v>CID000620</v>
          </cell>
          <cell r="B579" t="str">
            <v>Tin</v>
          </cell>
          <cell r="C579" t="str">
            <v>Guangxi Fuchuan Smelting Factory</v>
          </cell>
          <cell r="D579" t="str">
            <v>Not Eligible</v>
          </cell>
          <cell r="E579" t="str">
            <v>Not Applicable</v>
          </cell>
          <cell r="F579" t="str">
            <v>Not Eligible Smelters</v>
          </cell>
        </row>
        <row r="580">
          <cell r="A580" t="str">
            <v>CID000621</v>
          </cell>
          <cell r="B580" t="str">
            <v>Tin</v>
          </cell>
          <cell r="C580" t="str">
            <v>Guangxi guests smelter</v>
          </cell>
          <cell r="D580" t="str">
            <v>Not Eligible</v>
          </cell>
          <cell r="E580" t="str">
            <v>Not Applicable</v>
          </cell>
          <cell r="F580" t="str">
            <v>Not Eligible Smelters</v>
          </cell>
        </row>
        <row r="581">
          <cell r="A581" t="str">
            <v>CID000624</v>
          </cell>
          <cell r="B581" t="str">
            <v>Tin</v>
          </cell>
          <cell r="C581" t="str">
            <v>Guangxi Jin Lian</v>
          </cell>
          <cell r="D581" t="str">
            <v>Not Eligible</v>
          </cell>
          <cell r="E581" t="str">
            <v>Not Applicable</v>
          </cell>
          <cell r="F581" t="str">
            <v>Not Eligible Smelters</v>
          </cell>
        </row>
        <row r="582">
          <cell r="A582" t="str">
            <v>CID000625</v>
          </cell>
          <cell r="B582" t="str">
            <v>Tin</v>
          </cell>
          <cell r="C582" t="str">
            <v>GuangXi JingYi Smeltery</v>
          </cell>
          <cell r="D582" t="str">
            <v>Not Eligible</v>
          </cell>
          <cell r="E582" t="str">
            <v>Not Applicable</v>
          </cell>
          <cell r="F582" t="str">
            <v>Not Eligible Smelters</v>
          </cell>
        </row>
        <row r="583">
          <cell r="A583" t="str">
            <v>CID000626</v>
          </cell>
          <cell r="B583" t="str">
            <v>Tin</v>
          </cell>
          <cell r="C583" t="str">
            <v>Guangxi Nonferrous Metals Group</v>
          </cell>
          <cell r="D583" t="str">
            <v>Alleged</v>
          </cell>
          <cell r="E583" t="str">
            <v>Not Applicable</v>
          </cell>
          <cell r="F583" t="str">
            <v>Non Conformant</v>
          </cell>
        </row>
        <row r="584">
          <cell r="A584" t="str">
            <v>CID000627</v>
          </cell>
          <cell r="B584" t="str">
            <v>Tin</v>
          </cell>
          <cell r="C584" t="str">
            <v>Guangxi yunxi</v>
          </cell>
          <cell r="D584" t="str">
            <v>Alleged</v>
          </cell>
          <cell r="E584" t="str">
            <v>Not Applicable</v>
          </cell>
          <cell r="F584" t="str">
            <v>Non Conformant</v>
          </cell>
        </row>
        <row r="585">
          <cell r="A585" t="str">
            <v>CID000628</v>
          </cell>
          <cell r="B585" t="str">
            <v>Tin</v>
          </cell>
          <cell r="C585" t="str">
            <v>Guangxi Zhongshan Jin Yi Smelting Co., Ltd.</v>
          </cell>
          <cell r="D585" t="str">
            <v>Alleged</v>
          </cell>
          <cell r="E585" t="str">
            <v>Not Applicable</v>
          </cell>
          <cell r="F585" t="str">
            <v>Non Conformant</v>
          </cell>
        </row>
        <row r="586">
          <cell r="A586" t="str">
            <v>CID000629</v>
          </cell>
          <cell r="B586" t="str">
            <v>Tantalum</v>
          </cell>
          <cell r="C586" t="str">
            <v>Guangxi Zhongshan Jin Yi Smelting Co., Ltd.</v>
          </cell>
          <cell r="D586" t="str">
            <v>Alleged</v>
          </cell>
          <cell r="E586" t="str">
            <v>Not Applicable</v>
          </cell>
          <cell r="F586" t="str">
            <v>Non Conformant</v>
          </cell>
        </row>
        <row r="587">
          <cell r="A587" t="str">
            <v>CID000630</v>
          </cell>
          <cell r="B587" t="str">
            <v>Gold</v>
          </cell>
          <cell r="C587" t="str">
            <v>GuangYang chemical application materials science and technology (kunshan) Co., LTD</v>
          </cell>
          <cell r="D587" t="str">
            <v>Not Eligible</v>
          </cell>
          <cell r="E587" t="str">
            <v>Not Applicable</v>
          </cell>
          <cell r="F587" t="str">
            <v>Not Eligible Smelters</v>
          </cell>
        </row>
        <row r="588">
          <cell r="A588" t="str">
            <v>CID000631</v>
          </cell>
          <cell r="B588" t="str">
            <v>Tin</v>
          </cell>
          <cell r="C588" t="str">
            <v>GuangZhou HanYuan Electronic TECH.Co.LTD</v>
          </cell>
          <cell r="D588" t="str">
            <v>Not Eligible</v>
          </cell>
          <cell r="E588" t="str">
            <v>Not Applicable</v>
          </cell>
          <cell r="F588" t="str">
            <v>Not Eligible Smelters</v>
          </cell>
        </row>
        <row r="589">
          <cell r="A589" t="str">
            <v>CID000633</v>
          </cell>
          <cell r="B589" t="str">
            <v>Gold</v>
          </cell>
          <cell r="C589" t="str">
            <v>Guangzhou King's high-tech materials</v>
          </cell>
          <cell r="D589" t="str">
            <v>Not Eligible</v>
          </cell>
          <cell r="E589" t="str">
            <v>Not Applicable</v>
          </cell>
          <cell r="F589" t="str">
            <v>Not Eligible Smelters</v>
          </cell>
        </row>
        <row r="590">
          <cell r="A590" t="str">
            <v>CID000634</v>
          </cell>
          <cell r="B590" t="str">
            <v>Tin</v>
          </cell>
          <cell r="C590" t="str">
            <v>Guangzhou Nonferrous Metal Research</v>
          </cell>
          <cell r="D590" t="str">
            <v>Not Eligible</v>
          </cell>
          <cell r="E590" t="str">
            <v>Not Applicable</v>
          </cell>
          <cell r="F590" t="str">
            <v>Not Eligible Smelters</v>
          </cell>
        </row>
        <row r="591">
          <cell r="A591" t="str">
            <v>CID000635</v>
          </cell>
          <cell r="B591" t="str">
            <v>TIN</v>
          </cell>
          <cell r="C591" t="str">
            <v>GUANGZHOU PACIFIC TINPLATE CO,.LTD.</v>
          </cell>
          <cell r="D591" t="str">
            <v>Not Eligible</v>
          </cell>
          <cell r="E591" t="str">
            <v>Not Applicable</v>
          </cell>
          <cell r="F591" t="str">
            <v>Not Eligible Smelters</v>
          </cell>
        </row>
        <row r="592">
          <cell r="A592" t="str">
            <v>CID000636</v>
          </cell>
          <cell r="B592" t="str">
            <v>Tin</v>
          </cell>
          <cell r="C592" t="str">
            <v>GuangZhou Research Institute</v>
          </cell>
          <cell r="D592" t="str">
            <v>Not Eligible</v>
          </cell>
          <cell r="E592" t="str">
            <v>Not Applicable</v>
          </cell>
          <cell r="F592" t="str">
            <v>Not Eligible Smelters</v>
          </cell>
        </row>
        <row r="593">
          <cell r="A593" t="str">
            <v>CID000637</v>
          </cell>
          <cell r="B593" t="str">
            <v>Tin</v>
          </cell>
          <cell r="C593" t="str">
            <v>Guangzhou Special Copper &amp; Electronics material Co.,LTD</v>
          </cell>
          <cell r="D593" t="str">
            <v>Not Eligible</v>
          </cell>
          <cell r="E593" t="str">
            <v>Not Applicable</v>
          </cell>
          <cell r="F593" t="str">
            <v>Not Eligible Smelters</v>
          </cell>
        </row>
        <row r="594">
          <cell r="A594" t="str">
            <v>CID000638</v>
          </cell>
          <cell r="B594" t="str">
            <v>Tungsten</v>
          </cell>
          <cell r="C594" t="str">
            <v>Guangzhou Special Copper &amp; Electronics material Co.,LTD</v>
          </cell>
          <cell r="D594" t="str">
            <v>Not Eligible</v>
          </cell>
          <cell r="E594" t="str">
            <v>Not Applicable</v>
          </cell>
          <cell r="F594" t="str">
            <v>Not Eligible Smelters</v>
          </cell>
        </row>
        <row r="595">
          <cell r="A595" t="str">
            <v>CID000639</v>
          </cell>
          <cell r="B595" t="str">
            <v>Tin</v>
          </cell>
          <cell r="C595" t="str">
            <v>GUANGZHOU TIANSHUO ELECTRONI TECHNOLOGY.CO.LTD</v>
          </cell>
          <cell r="D595" t="str">
            <v>Not Eligible</v>
          </cell>
          <cell r="E595" t="str">
            <v>Not Applicable</v>
          </cell>
          <cell r="F595" t="str">
            <v>Not Eligible Smelters</v>
          </cell>
        </row>
        <row r="596">
          <cell r="A596" t="str">
            <v>CID000640</v>
          </cell>
          <cell r="B596" t="str">
            <v>Tungsten</v>
          </cell>
          <cell r="C596" t="str">
            <v>GUANGZHOU TIANSHUO ELECTRONI TECHNOLOGY.CO.LTD</v>
          </cell>
          <cell r="D596" t="str">
            <v>Not Eligible</v>
          </cell>
          <cell r="E596" t="str">
            <v>Not Applicable</v>
          </cell>
          <cell r="F596" t="str">
            <v>Not Eligible Smelters</v>
          </cell>
        </row>
        <row r="597">
          <cell r="A597" t="str">
            <v>CID000641</v>
          </cell>
          <cell r="B597" t="str">
            <v>Gold</v>
          </cell>
          <cell r="C597" t="str">
            <v>GuangZhouHanyuan Electronic TECH.CO.LTD</v>
          </cell>
          <cell r="D597" t="str">
            <v>Not Eligible</v>
          </cell>
          <cell r="E597" t="str">
            <v>Not Applicable</v>
          </cell>
          <cell r="F597" t="str">
            <v>Not Eligible Smelters</v>
          </cell>
        </row>
        <row r="598">
          <cell r="A598" t="str">
            <v>CID000642</v>
          </cell>
          <cell r="B598" t="str">
            <v>Tin</v>
          </cell>
          <cell r="C598" t="str">
            <v>GuanXi HuaXi metal factory</v>
          </cell>
          <cell r="D598" t="str">
            <v>Not Eligible</v>
          </cell>
          <cell r="E598" t="str">
            <v>Not Applicable</v>
          </cell>
          <cell r="F598" t="str">
            <v>Not Eligible Smelters</v>
          </cell>
        </row>
        <row r="599">
          <cell r="A599" t="str">
            <v>CID000643</v>
          </cell>
          <cell r="B599" t="str">
            <v>Tin</v>
          </cell>
          <cell r="C599" t="str">
            <v>Guanxi Pingui Feidie Co. Ltd</v>
          </cell>
          <cell r="D599" t="str">
            <v>Not Eligible</v>
          </cell>
          <cell r="E599" t="str">
            <v>Not Applicable</v>
          </cell>
          <cell r="F599" t="str">
            <v>Not Eligible Smelters</v>
          </cell>
        </row>
        <row r="600">
          <cell r="A600" t="str">
            <v>CID000644</v>
          </cell>
          <cell r="B600" t="str">
            <v>Tin</v>
          </cell>
          <cell r="C600" t="str">
            <v>GUANZHOU MARER CORP .,LTD</v>
          </cell>
          <cell r="D600" t="str">
            <v>Not Eligible</v>
          </cell>
          <cell r="E600" t="str">
            <v>Not Applicable</v>
          </cell>
          <cell r="F600" t="str">
            <v>Not Eligible Smelters</v>
          </cell>
        </row>
        <row r="601">
          <cell r="A601" t="str">
            <v>CID000645</v>
          </cell>
          <cell r="B601" t="str">
            <v>Tin</v>
          </cell>
          <cell r="C601" t="str">
            <v>Guilin Lingui Puhui Nonferrous Metal Co., Ltd.</v>
          </cell>
          <cell r="D601" t="str">
            <v>Not Eligible</v>
          </cell>
          <cell r="E601" t="str">
            <v>Not Applicable</v>
          </cell>
          <cell r="F601" t="str">
            <v>Not Eligible Smelters</v>
          </cell>
        </row>
        <row r="602">
          <cell r="A602" t="str">
            <v>CID000646</v>
          </cell>
          <cell r="B602" t="str">
            <v>Tin</v>
          </cell>
          <cell r="C602" t="str">
            <v>Guixi city sanyuan smelter&amp;chemical Co., Ltd.</v>
          </cell>
          <cell r="D602" t="str">
            <v>Not Eligible</v>
          </cell>
          <cell r="E602" t="str">
            <v>Not Applicable</v>
          </cell>
          <cell r="F602" t="str">
            <v>Not Eligible Smelters</v>
          </cell>
        </row>
        <row r="603">
          <cell r="A603" t="str">
            <v>CID000647</v>
          </cell>
          <cell r="B603" t="str">
            <v>Tin</v>
          </cell>
          <cell r="C603" t="str">
            <v>Guixi Smelter</v>
          </cell>
          <cell r="D603" t="str">
            <v>Not Eligible</v>
          </cell>
          <cell r="E603" t="str">
            <v>Not Applicable</v>
          </cell>
          <cell r="F603" t="str">
            <v>Not Eligible Smelters</v>
          </cell>
        </row>
        <row r="604">
          <cell r="A604" t="str">
            <v>CID000648</v>
          </cell>
          <cell r="B604" t="str">
            <v>Gold</v>
          </cell>
          <cell r="C604" t="str">
            <v>Guixi Smelter</v>
          </cell>
          <cell r="D604" t="str">
            <v>Not Eligible</v>
          </cell>
          <cell r="E604" t="str">
            <v>Not Applicable</v>
          </cell>
          <cell r="F604" t="str">
            <v>Not Eligible Smelters</v>
          </cell>
        </row>
        <row r="605">
          <cell r="A605" t="str">
            <v>CID000649</v>
          </cell>
          <cell r="B605" t="str">
            <v>Tin</v>
          </cell>
          <cell r="C605" t="str">
            <v>Guizhou precious metal smelting company</v>
          </cell>
          <cell r="D605" t="str">
            <v>Not Eligible</v>
          </cell>
          <cell r="E605" t="str">
            <v>Not Applicable</v>
          </cell>
          <cell r="F605" t="str">
            <v>Not Eligible Smelters</v>
          </cell>
        </row>
        <row r="606">
          <cell r="A606" t="str">
            <v>CID000650</v>
          </cell>
          <cell r="B606" t="str">
            <v>Tin</v>
          </cell>
          <cell r="C606" t="str">
            <v>GUO CHING PRECISION CO.,LTD</v>
          </cell>
          <cell r="D606" t="str">
            <v>Not Eligible</v>
          </cell>
          <cell r="E606" t="str">
            <v>Not Applicable</v>
          </cell>
          <cell r="F606" t="str">
            <v>Not Eligible Smelters</v>
          </cell>
        </row>
        <row r="607">
          <cell r="A607" t="str">
            <v>CID000651</v>
          </cell>
          <cell r="B607" t="str">
            <v>Gold</v>
          </cell>
          <cell r="C607" t="str">
            <v>Guoda Safina High-Tech Environmental Refinery Co., Ltd.</v>
          </cell>
          <cell r="D607" t="str">
            <v>Eligible</v>
          </cell>
          <cell r="E607" t="str">
            <v>Outreach Required</v>
          </cell>
          <cell r="F607" t="str">
            <v>Non Conformant</v>
          </cell>
        </row>
        <row r="608">
          <cell r="A608" t="str">
            <v>CID000652</v>
          </cell>
          <cell r="B608" t="str">
            <v>Gold</v>
          </cell>
          <cell r="C608" t="str">
            <v>GUSU PLATING Co.</v>
          </cell>
          <cell r="D608" t="str">
            <v>Not Eligible</v>
          </cell>
          <cell r="E608" t="str">
            <v>Not Applicable</v>
          </cell>
          <cell r="F608" t="str">
            <v>Not Eligible Smelters</v>
          </cell>
        </row>
        <row r="609">
          <cell r="A609" t="str">
            <v>CID000653</v>
          </cell>
          <cell r="B609" t="str">
            <v>Gold</v>
          </cell>
          <cell r="C609" t="str">
            <v>Gwo Chern industrial Co., Ltd.</v>
          </cell>
          <cell r="D609" t="str">
            <v>Not Eligible</v>
          </cell>
          <cell r="E609" t="str">
            <v>Not Applicable</v>
          </cell>
          <cell r="F609" t="str">
            <v>Not Eligible Smelters</v>
          </cell>
        </row>
        <row r="610">
          <cell r="A610" t="str">
            <v>CID000654</v>
          </cell>
          <cell r="B610" t="str">
            <v>Tantalum</v>
          </cell>
          <cell r="C610" t="str">
            <v>H.C. Starck GmbH</v>
          </cell>
          <cell r="D610" t="str">
            <v>Not Eligible</v>
          </cell>
          <cell r="E610" t="str">
            <v>Not Applicable</v>
          </cell>
          <cell r="F610" t="str">
            <v>Not Eligible Smelters</v>
          </cell>
        </row>
        <row r="611">
          <cell r="A611" t="str">
            <v>CID000655</v>
          </cell>
          <cell r="B611" t="str">
            <v>Gold</v>
          </cell>
          <cell r="C611" t="str">
            <v>H.C. Starck Group</v>
          </cell>
          <cell r="D611" t="str">
            <v>Not Eligible</v>
          </cell>
          <cell r="E611" t="str">
            <v>Not Applicable</v>
          </cell>
          <cell r="F611" t="str">
            <v>Not Eligible Smelters</v>
          </cell>
        </row>
        <row r="612">
          <cell r="A612" t="str">
            <v>CID000656</v>
          </cell>
          <cell r="B612" t="str">
            <v>Tin</v>
          </cell>
          <cell r="C612" t="str">
            <v>H.C. Starck Group</v>
          </cell>
          <cell r="D612" t="str">
            <v>Not Eligible</v>
          </cell>
          <cell r="E612" t="str">
            <v>Not Applicable</v>
          </cell>
          <cell r="F612" t="str">
            <v>Not Eligible Smelters</v>
          </cell>
        </row>
        <row r="613">
          <cell r="A613" t="str">
            <v>CID000658</v>
          </cell>
          <cell r="B613" t="str">
            <v>Tin</v>
          </cell>
          <cell r="C613" t="str">
            <v>H.J. Enthoven &amp; Sons</v>
          </cell>
          <cell r="D613" t="str">
            <v>Not Eligible</v>
          </cell>
          <cell r="E613" t="str">
            <v>Not Applicable</v>
          </cell>
          <cell r="F613" t="str">
            <v>Not Eligible Smelters</v>
          </cell>
        </row>
        <row r="614">
          <cell r="A614" t="str">
            <v>CID000659</v>
          </cell>
          <cell r="B614" t="str">
            <v>Tin</v>
          </cell>
          <cell r="C614" t="str">
            <v>Hai Yuxin Xi Zhuhai Co., Ltd.</v>
          </cell>
          <cell r="D614" t="str">
            <v>Not Eligible</v>
          </cell>
          <cell r="E614" t="str">
            <v>Not Applicable</v>
          </cell>
          <cell r="F614" t="str">
            <v>Not Eligible Smelters</v>
          </cell>
        </row>
        <row r="615">
          <cell r="A615" t="str">
            <v>CID000660</v>
          </cell>
          <cell r="B615" t="str">
            <v>Tin</v>
          </cell>
          <cell r="C615" t="str">
            <v>HAINING ZHUCHANG QIANXIHEJINCHANG</v>
          </cell>
          <cell r="D615" t="str">
            <v>Not Eligible</v>
          </cell>
          <cell r="E615" t="str">
            <v>Not Applicable</v>
          </cell>
          <cell r="F615" t="str">
            <v>Not Eligible Smelters</v>
          </cell>
        </row>
        <row r="616">
          <cell r="A616" t="str">
            <v>CID000661</v>
          </cell>
          <cell r="B616" t="str">
            <v>Tungsten</v>
          </cell>
          <cell r="C616" t="str">
            <v>Haisheng Tungsten &amp; Molybdenum Material Co., Ltd.</v>
          </cell>
          <cell r="D616" t="str">
            <v>Alleged</v>
          </cell>
          <cell r="E616" t="str">
            <v>Not Applicable</v>
          </cell>
          <cell r="F616" t="str">
            <v>Non Conformant</v>
          </cell>
        </row>
        <row r="617">
          <cell r="A617" t="str">
            <v>CID000662</v>
          </cell>
          <cell r="B617" t="str">
            <v>Tin</v>
          </cell>
          <cell r="C617" t="str">
            <v>haiwoo</v>
          </cell>
          <cell r="D617" t="str">
            <v>Not Eligible</v>
          </cell>
          <cell r="E617" t="str">
            <v>Not Applicable</v>
          </cell>
          <cell r="F617" t="str">
            <v>Not Eligible Smelters</v>
          </cell>
        </row>
        <row r="618">
          <cell r="A618" t="str">
            <v>CID000663</v>
          </cell>
          <cell r="B618" t="str">
            <v>Tin</v>
          </cell>
          <cell r="C618" t="str">
            <v>Hakuto Co. Ltd.</v>
          </cell>
          <cell r="D618" t="str">
            <v>Not Eligible</v>
          </cell>
          <cell r="E618" t="str">
            <v>Not Applicable</v>
          </cell>
          <cell r="F618" t="str">
            <v>Not Eligible Smelters</v>
          </cell>
        </row>
        <row r="619">
          <cell r="A619" t="str">
            <v>CID000665</v>
          </cell>
          <cell r="B619" t="str">
            <v>Tin</v>
          </cell>
          <cell r="C619" t="str">
            <v>Hana-High Metal</v>
          </cell>
          <cell r="D619" t="str">
            <v>Not Eligible</v>
          </cell>
          <cell r="E619" t="str">
            <v>Not Applicable</v>
          </cell>
          <cell r="F619" t="str">
            <v>Not Eligible Smelters</v>
          </cell>
        </row>
        <row r="620">
          <cell r="A620" t="str">
            <v>CID000666</v>
          </cell>
          <cell r="B620" t="str">
            <v>Tin</v>
          </cell>
          <cell r="C620" t="str">
            <v>Hanbaek nonferrous metals</v>
          </cell>
          <cell r="D620" t="str">
            <v>Not Eligible</v>
          </cell>
          <cell r="E620" t="str">
            <v>Not Applicable</v>
          </cell>
          <cell r="F620" t="str">
            <v>Not Eligible Smelters</v>
          </cell>
        </row>
        <row r="621">
          <cell r="A621" t="str">
            <v>CID000667</v>
          </cell>
          <cell r="B621" t="str">
            <v>Tin</v>
          </cell>
          <cell r="C621" t="str">
            <v>Handok</v>
          </cell>
          <cell r="D621" t="str">
            <v>Not Eligible</v>
          </cell>
          <cell r="E621" t="str">
            <v>Not Applicable</v>
          </cell>
          <cell r="F621" t="str">
            <v>Not Eligible Smelters</v>
          </cell>
        </row>
        <row r="622">
          <cell r="A622" t="str">
            <v>CID000668</v>
          </cell>
          <cell r="B622" t="str">
            <v>Gold</v>
          </cell>
          <cell r="C622" t="str">
            <v>Handong metal</v>
          </cell>
          <cell r="D622" t="str">
            <v>Not Eligible</v>
          </cell>
          <cell r="E622" t="str">
            <v>Not Applicable</v>
          </cell>
          <cell r="F622" t="str">
            <v>Not Eligible Smelters</v>
          </cell>
        </row>
        <row r="623">
          <cell r="A623" t="str">
            <v>CID000669</v>
          </cell>
          <cell r="B623" t="str">
            <v>Tin</v>
          </cell>
          <cell r="C623" t="str">
            <v>Handong metal</v>
          </cell>
          <cell r="D623" t="str">
            <v>Not Eligible</v>
          </cell>
          <cell r="E623" t="str">
            <v>Not Applicable</v>
          </cell>
          <cell r="F623" t="str">
            <v>Not Eligible Smelters</v>
          </cell>
        </row>
        <row r="624">
          <cell r="A624" t="str">
            <v>CID000670</v>
          </cell>
          <cell r="B624" t="str">
            <v>Gold</v>
          </cell>
          <cell r="C624" t="str">
            <v>Hang Seng Technology</v>
          </cell>
          <cell r="D624" t="str">
            <v>Alleged</v>
          </cell>
          <cell r="E624" t="str">
            <v>Not Applicable</v>
          </cell>
          <cell r="F624" t="str">
            <v>Non Conformant</v>
          </cell>
        </row>
        <row r="625">
          <cell r="A625" t="str">
            <v>CID000671</v>
          </cell>
          <cell r="B625" t="str">
            <v>Gold</v>
          </cell>
          <cell r="C625" t="str">
            <v>Hangzhou Fuchunjiang Smelting Co., Ltd.</v>
          </cell>
          <cell r="D625" t="str">
            <v>Eligible</v>
          </cell>
          <cell r="E625" t="str">
            <v>Outreach Required</v>
          </cell>
          <cell r="F625" t="str">
            <v>Non Conformant</v>
          </cell>
        </row>
        <row r="626">
          <cell r="A626" t="str">
            <v>CID000672</v>
          </cell>
          <cell r="B626" t="str">
            <v>Gold</v>
          </cell>
          <cell r="C626" t="str">
            <v>Hanhua jinshu</v>
          </cell>
          <cell r="D626" t="str">
            <v>Not Eligible</v>
          </cell>
          <cell r="E626" t="str">
            <v>Not Applicable</v>
          </cell>
          <cell r="F626" t="str">
            <v>Not Eligible Smelters</v>
          </cell>
        </row>
        <row r="627">
          <cell r="A627" t="str">
            <v>CID000673</v>
          </cell>
          <cell r="B627" t="str">
            <v>Tin</v>
          </cell>
          <cell r="C627" t="str">
            <v>Hanhua jinshu</v>
          </cell>
          <cell r="D627" t="str">
            <v>Not Eligible</v>
          </cell>
          <cell r="E627" t="str">
            <v>Not Applicable</v>
          </cell>
          <cell r="F627" t="str">
            <v>Not Eligible Smelters</v>
          </cell>
        </row>
        <row r="628">
          <cell r="A628" t="str">
            <v>CID000674</v>
          </cell>
          <cell r="B628" t="str">
            <v>Tin</v>
          </cell>
          <cell r="C628" t="str">
            <v>Hanhwa International</v>
          </cell>
          <cell r="D628" t="str">
            <v>Not Eligible</v>
          </cell>
          <cell r="E628" t="str">
            <v>Not Applicable</v>
          </cell>
          <cell r="F628" t="str">
            <v>Not Eligible Smelters</v>
          </cell>
        </row>
        <row r="629">
          <cell r="A629" t="str">
            <v>CID000675</v>
          </cell>
          <cell r="B629" t="str">
            <v>Gold</v>
          </cell>
          <cell r="C629" t="str">
            <v>Hansan Korea</v>
          </cell>
          <cell r="D629" t="str">
            <v>Not Eligible</v>
          </cell>
          <cell r="E629" t="str">
            <v>Not Applicable</v>
          </cell>
          <cell r="F629" t="str">
            <v>Not Eligible Smelters</v>
          </cell>
        </row>
        <row r="630">
          <cell r="A630" t="str">
            <v>CID000676</v>
          </cell>
          <cell r="B630" t="str">
            <v>Tin</v>
          </cell>
          <cell r="C630" t="str">
            <v>Hansan Korea</v>
          </cell>
          <cell r="D630" t="str">
            <v>Not Eligible</v>
          </cell>
          <cell r="E630" t="str">
            <v>Not Applicable</v>
          </cell>
          <cell r="F630" t="str">
            <v>Not Eligible Smelters</v>
          </cell>
        </row>
        <row r="631">
          <cell r="A631" t="str">
            <v>CID000677</v>
          </cell>
          <cell r="B631" t="str">
            <v>Tin</v>
          </cell>
          <cell r="C631" t="str">
            <v>HANWIT LIMITED</v>
          </cell>
          <cell r="D631" t="str">
            <v>Not Eligible</v>
          </cell>
          <cell r="E631" t="str">
            <v>Not Applicable</v>
          </cell>
          <cell r="F631" t="str">
            <v>Not Eligible Smelters</v>
          </cell>
        </row>
        <row r="632">
          <cell r="A632" t="str">
            <v>CID000678</v>
          </cell>
          <cell r="B632" t="str">
            <v>Tin</v>
          </cell>
          <cell r="C632" t="str">
            <v>Harada Metal Industry Co., Ltd.</v>
          </cell>
          <cell r="D632" t="str">
            <v>Not Eligible</v>
          </cell>
          <cell r="E632" t="str">
            <v>Not Applicable</v>
          </cell>
          <cell r="F632" t="str">
            <v>Not Eligible Smelters</v>
          </cell>
        </row>
        <row r="633">
          <cell r="A633" t="str">
            <v>CID000679</v>
          </cell>
          <cell r="B633" t="str">
            <v>Gold</v>
          </cell>
          <cell r="C633" t="str">
            <v>Harima Smelter</v>
          </cell>
          <cell r="D633" t="str">
            <v>Not Eligible</v>
          </cell>
          <cell r="E633" t="str">
            <v>Not Applicable</v>
          </cell>
          <cell r="F633" t="str">
            <v>Not Eligible Smelters</v>
          </cell>
        </row>
        <row r="634">
          <cell r="A634" t="str">
            <v>CID000680</v>
          </cell>
          <cell r="B634" t="str">
            <v>Tin</v>
          </cell>
          <cell r="C634" t="str">
            <v>Harima Smelter</v>
          </cell>
          <cell r="D634" t="str">
            <v>Not Eligible</v>
          </cell>
          <cell r="E634" t="str">
            <v>Not Applicable</v>
          </cell>
          <cell r="F634" t="str">
            <v>Not Eligible Smelters</v>
          </cell>
        </row>
        <row r="635">
          <cell r="A635" t="str">
            <v>CID000681</v>
          </cell>
          <cell r="B635" t="str">
            <v>Tungsten</v>
          </cell>
          <cell r="C635" t="str">
            <v>Harima Smelter</v>
          </cell>
          <cell r="D635" t="str">
            <v>Not Eligible</v>
          </cell>
          <cell r="E635" t="str">
            <v>Not Applicable</v>
          </cell>
          <cell r="F635" t="str">
            <v>Not Eligible Smelters</v>
          </cell>
        </row>
        <row r="636">
          <cell r="A636" t="str">
            <v>CID000682</v>
          </cell>
          <cell r="B636" t="str">
            <v>Gold</v>
          </cell>
          <cell r="C636" t="str">
            <v>Harmony Gold Refinery</v>
          </cell>
          <cell r="D636" t="str">
            <v>Not Eligible</v>
          </cell>
          <cell r="E636" t="str">
            <v>Not Applicable</v>
          </cell>
          <cell r="F636" t="str">
            <v>Not Eligible Smelters</v>
          </cell>
        </row>
        <row r="637">
          <cell r="A637" t="str">
            <v>CID000683</v>
          </cell>
          <cell r="B637" t="str">
            <v>Tungsten</v>
          </cell>
          <cell r="C637" t="str">
            <v>H.C. Starck Group</v>
          </cell>
          <cell r="D637" t="str">
            <v>Not Eligible</v>
          </cell>
          <cell r="E637" t="str">
            <v>Not Applicable</v>
          </cell>
          <cell r="F637" t="str">
            <v>Not Eligible Smelters</v>
          </cell>
        </row>
        <row r="638">
          <cell r="A638" t="str">
            <v>CID000686</v>
          </cell>
          <cell r="B638" t="str">
            <v>Gold</v>
          </cell>
          <cell r="C638" t="str">
            <v>He nan sheng zhong yuan huang jin zhi lian chang CO.LTD</v>
          </cell>
          <cell r="D638" t="str">
            <v>Not Eligible</v>
          </cell>
          <cell r="E638" t="str">
            <v>Not Applicable</v>
          </cell>
          <cell r="F638" t="str">
            <v>Not Eligible Smelters</v>
          </cell>
        </row>
        <row r="639">
          <cell r="A639" t="str">
            <v>CID000687</v>
          </cell>
          <cell r="B639" t="str">
            <v>Tin</v>
          </cell>
          <cell r="C639" t="str">
            <v>HeChi Metallurgical Chemical factory</v>
          </cell>
          <cell r="D639" t="str">
            <v>Not Eligible</v>
          </cell>
          <cell r="E639" t="str">
            <v>Not Applicable</v>
          </cell>
          <cell r="F639" t="str">
            <v>Not Eligible Smelters</v>
          </cell>
        </row>
        <row r="640">
          <cell r="A640" t="str">
            <v>CID000688</v>
          </cell>
          <cell r="B640" t="str">
            <v>Tin</v>
          </cell>
          <cell r="C640" t="str">
            <v>Hechi Xinhua Smelting Co.</v>
          </cell>
          <cell r="D640" t="str">
            <v>Not Eligible</v>
          </cell>
          <cell r="E640" t="str">
            <v>Not Applicable</v>
          </cell>
          <cell r="F640" t="str">
            <v>Not Eligible Smelters</v>
          </cell>
        </row>
        <row r="641">
          <cell r="A641" t="str">
            <v>CID000689</v>
          </cell>
          <cell r="B641" t="str">
            <v>Gold</v>
          </cell>
          <cell r="C641" t="str">
            <v>LT Metal Ltd.</v>
          </cell>
          <cell r="D641" t="str">
            <v>Eligible</v>
          </cell>
          <cell r="E641" t="str">
            <v>Conformant</v>
          </cell>
          <cell r="F641"/>
        </row>
        <row r="642">
          <cell r="A642" t="str">
            <v>CID000690</v>
          </cell>
          <cell r="B642" t="str">
            <v>Tin</v>
          </cell>
          <cell r="C642" t="str">
            <v>HeeSung Metal Ltd.</v>
          </cell>
          <cell r="D642" t="str">
            <v>Not Eligible</v>
          </cell>
          <cell r="E642" t="str">
            <v>Not Applicable</v>
          </cell>
          <cell r="F642" t="str">
            <v>Not Eligible Smelters</v>
          </cell>
        </row>
        <row r="643">
          <cell r="A643" t="str">
            <v>CID000691</v>
          </cell>
          <cell r="B643" t="str">
            <v>Tantalum</v>
          </cell>
          <cell r="C643" t="str">
            <v>HeeSung Metal Ltd.</v>
          </cell>
          <cell r="D643" t="str">
            <v>Not Eligible</v>
          </cell>
          <cell r="E643" t="str">
            <v>Not Applicable</v>
          </cell>
          <cell r="F643" t="str">
            <v>Not Eligible Smelters</v>
          </cell>
        </row>
        <row r="644">
          <cell r="A644" t="str">
            <v>CID000692</v>
          </cell>
          <cell r="B644" t="str">
            <v>Tungsten</v>
          </cell>
          <cell r="C644" t="str">
            <v>HeeSung Metal Ltd.</v>
          </cell>
          <cell r="D644" t="str">
            <v>Not Eligible</v>
          </cell>
          <cell r="E644" t="str">
            <v>Not Applicable</v>
          </cell>
          <cell r="F644" t="str">
            <v>Not Eligible Smelters</v>
          </cell>
        </row>
        <row r="645">
          <cell r="A645" t="str">
            <v>CID000693</v>
          </cell>
          <cell r="B645" t="str">
            <v>Tin</v>
          </cell>
          <cell r="C645" t="str">
            <v>Hei Gang</v>
          </cell>
          <cell r="D645" t="str">
            <v>Not Eligible</v>
          </cell>
          <cell r="E645" t="str">
            <v>Not Applicable</v>
          </cell>
          <cell r="F645" t="str">
            <v>Not Eligible Smelters</v>
          </cell>
        </row>
        <row r="646">
          <cell r="A646" t="str">
            <v>CID000694</v>
          </cell>
          <cell r="B646" t="str">
            <v>Gold</v>
          </cell>
          <cell r="C646" t="str">
            <v>Heimerle + Meule GmbH</v>
          </cell>
          <cell r="D646" t="str">
            <v>Eligible</v>
          </cell>
          <cell r="E646" t="str">
            <v>Conformant</v>
          </cell>
          <cell r="F646"/>
        </row>
        <row r="647">
          <cell r="A647" t="str">
            <v>CID000695</v>
          </cell>
          <cell r="B647" t="str">
            <v>Tin</v>
          </cell>
          <cell r="C647" t="str">
            <v>Heimerle + Meule GmbH</v>
          </cell>
          <cell r="D647" t="str">
            <v>Not Eligible</v>
          </cell>
          <cell r="E647" t="str">
            <v>Not Applicable</v>
          </cell>
          <cell r="F647" t="str">
            <v>Not Eligible Smelters</v>
          </cell>
        </row>
        <row r="648">
          <cell r="A648" t="str">
            <v>CID000699</v>
          </cell>
          <cell r="B648" t="str">
            <v>Gold</v>
          </cell>
          <cell r="C648" t="str">
            <v>Henan Province in Gold Investment Management Ltd.</v>
          </cell>
          <cell r="D648" t="str">
            <v>Not Eligible</v>
          </cell>
          <cell r="E648" t="str">
            <v>Not Applicable</v>
          </cell>
          <cell r="F648" t="str">
            <v>Not Eligible Smelters</v>
          </cell>
        </row>
        <row r="649">
          <cell r="A649" t="str">
            <v>CID000700</v>
          </cell>
          <cell r="B649" t="str">
            <v>Tin</v>
          </cell>
          <cell r="C649" t="str">
            <v>Henan Province in Gold Investment Management Ltd.</v>
          </cell>
          <cell r="D649" t="str">
            <v>Not Eligible</v>
          </cell>
          <cell r="E649" t="str">
            <v>Not Applicable</v>
          </cell>
          <cell r="F649" t="str">
            <v>Not Eligible Smelters</v>
          </cell>
        </row>
        <row r="650">
          <cell r="A650" t="str">
            <v>CID000701</v>
          </cell>
          <cell r="B650" t="str">
            <v>Tungsten</v>
          </cell>
          <cell r="C650" t="str">
            <v>Henan Province in Gold Investment Management Ltd.</v>
          </cell>
          <cell r="D650" t="str">
            <v>Not Eligible</v>
          </cell>
          <cell r="E650" t="str">
            <v>Not Applicable</v>
          </cell>
          <cell r="F650" t="str">
            <v>Not Eligible Smelters</v>
          </cell>
        </row>
        <row r="651">
          <cell r="A651" t="str">
            <v>CID000705</v>
          </cell>
          <cell r="B651" t="str">
            <v>Gold</v>
          </cell>
          <cell r="C651" t="str">
            <v>Hengsheng Technology</v>
          </cell>
          <cell r="D651" t="str">
            <v>Not Eligible</v>
          </cell>
          <cell r="E651" t="str">
            <v>Not Applicable</v>
          </cell>
          <cell r="F651" t="str">
            <v>Not Eligible Smelters</v>
          </cell>
        </row>
        <row r="652">
          <cell r="A652" t="str">
            <v>CID000706</v>
          </cell>
          <cell r="B652" t="str">
            <v>Tin</v>
          </cell>
          <cell r="C652" t="str">
            <v>Hengtai Wiring Materials Co. Ltd.</v>
          </cell>
          <cell r="D652" t="str">
            <v>Not Eligible</v>
          </cell>
          <cell r="E652" t="str">
            <v>Not Applicable</v>
          </cell>
          <cell r="F652" t="str">
            <v>Not Eligible Smelters</v>
          </cell>
        </row>
        <row r="653">
          <cell r="A653" t="str">
            <v>CID000707</v>
          </cell>
          <cell r="B653" t="str">
            <v>Gold</v>
          </cell>
          <cell r="C653" t="str">
            <v>Heraeus Metals Hong Kong Ltd.</v>
          </cell>
          <cell r="D653" t="str">
            <v>Eligible</v>
          </cell>
          <cell r="E653" t="str">
            <v>Conformant</v>
          </cell>
          <cell r="F653"/>
        </row>
        <row r="654">
          <cell r="A654" t="str">
            <v>CID000708</v>
          </cell>
          <cell r="B654" t="str">
            <v>Tin</v>
          </cell>
          <cell r="C654" t="str">
            <v>Heraeus Metals Hong Kong Ltd.</v>
          </cell>
          <cell r="D654" t="str">
            <v>Not Eligible</v>
          </cell>
          <cell r="E654" t="str">
            <v>Not Applicable</v>
          </cell>
          <cell r="F654" t="str">
            <v>Not Eligible Smelters</v>
          </cell>
        </row>
        <row r="655">
          <cell r="A655" t="str">
            <v>CID000709</v>
          </cell>
          <cell r="B655" t="str">
            <v>Tantalum</v>
          </cell>
          <cell r="C655" t="str">
            <v>Heraeus Metals Hong Kong Ltd.</v>
          </cell>
          <cell r="D655" t="str">
            <v>Not Eligible</v>
          </cell>
          <cell r="E655" t="str">
            <v>Not Applicable</v>
          </cell>
          <cell r="F655" t="str">
            <v>Not Eligible Smelters</v>
          </cell>
        </row>
        <row r="656">
          <cell r="A656" t="str">
            <v>CID000710</v>
          </cell>
          <cell r="B656" t="str">
            <v>Tungsten</v>
          </cell>
          <cell r="C656" t="str">
            <v>Heraeus Metals Hong Kong Ltd.</v>
          </cell>
          <cell r="D656" t="str">
            <v>Not Eligible</v>
          </cell>
          <cell r="E656" t="str">
            <v>Not Applicable</v>
          </cell>
          <cell r="F656" t="str">
            <v>Not Eligible Smelters</v>
          </cell>
        </row>
        <row r="657">
          <cell r="A657" t="str">
            <v>CID000711</v>
          </cell>
          <cell r="B657" t="str">
            <v>Gold</v>
          </cell>
          <cell r="C657" t="str">
            <v>Heraeus Germany GmbH Co. KG</v>
          </cell>
          <cell r="D657" t="str">
            <v>Eligible</v>
          </cell>
          <cell r="E657" t="str">
            <v>Conformant</v>
          </cell>
          <cell r="F657"/>
        </row>
        <row r="658">
          <cell r="A658" t="str">
            <v>CID000712</v>
          </cell>
          <cell r="B658" t="str">
            <v>Tin</v>
          </cell>
          <cell r="C658" t="str">
            <v>Heraeus Precious Metals GmbH &amp; Co. KG</v>
          </cell>
          <cell r="D658" t="str">
            <v>Not Eligible</v>
          </cell>
          <cell r="E658" t="str">
            <v>Not Applicable</v>
          </cell>
          <cell r="F658" t="str">
            <v>Not Eligible Smelters</v>
          </cell>
        </row>
        <row r="659">
          <cell r="A659" t="str">
            <v>CID000713</v>
          </cell>
          <cell r="B659" t="str">
            <v>Tantalum</v>
          </cell>
          <cell r="C659" t="str">
            <v>Heraeus Precious Metals GmbH &amp; Co. KG</v>
          </cell>
          <cell r="D659" t="str">
            <v>Not Eligible</v>
          </cell>
          <cell r="E659" t="str">
            <v>Not Applicable</v>
          </cell>
          <cell r="F659" t="str">
            <v>Not Eligible Smelters</v>
          </cell>
        </row>
        <row r="660">
          <cell r="A660" t="str">
            <v>CID000714</v>
          </cell>
          <cell r="B660" t="str">
            <v>Tungsten</v>
          </cell>
          <cell r="C660" t="str">
            <v>Heraeus Precious Metals GmbH &amp; Co. KG</v>
          </cell>
          <cell r="D660" t="str">
            <v>Not Eligible</v>
          </cell>
          <cell r="E660" t="str">
            <v>Not Applicable</v>
          </cell>
          <cell r="F660" t="str">
            <v>Not Eligible Smelters</v>
          </cell>
        </row>
        <row r="661">
          <cell r="A661" t="str">
            <v>CID000715</v>
          </cell>
          <cell r="B661" t="str">
            <v>Tungsten</v>
          </cell>
          <cell r="C661" t="str">
            <v>Hermei CO., LTD</v>
          </cell>
          <cell r="D661" t="str">
            <v>Not Eligible</v>
          </cell>
          <cell r="E661" t="str">
            <v>Not Applicable</v>
          </cell>
          <cell r="F661" t="str">
            <v>Not Eligible Smelters</v>
          </cell>
        </row>
        <row r="662">
          <cell r="A662" t="str">
            <v>CID000716</v>
          </cell>
          <cell r="B662" t="str">
            <v>Tin</v>
          </cell>
          <cell r="C662" t="str">
            <v>Heshan Guangyi Copper Technology Industrial Ltd.</v>
          </cell>
          <cell r="D662" t="str">
            <v>Not Eligible</v>
          </cell>
          <cell r="E662" t="str">
            <v>Not Applicable</v>
          </cell>
          <cell r="F662" t="str">
            <v>Not Eligible Smelters</v>
          </cell>
        </row>
        <row r="663">
          <cell r="A663" t="str">
            <v>CID000717</v>
          </cell>
          <cell r="B663" t="str">
            <v>Gold</v>
          </cell>
          <cell r="C663" t="str">
            <v>Hetai Gold Mine</v>
          </cell>
          <cell r="D663" t="str">
            <v>Not Eligible</v>
          </cell>
          <cell r="E663" t="str">
            <v>Not Applicable</v>
          </cell>
          <cell r="F663" t="str">
            <v>Not Eligible Smelters</v>
          </cell>
        </row>
        <row r="664">
          <cell r="A664" t="str">
            <v>CID000719</v>
          </cell>
          <cell r="B664" t="str">
            <v>Tin</v>
          </cell>
          <cell r="C664" t="str">
            <v>Heyco Metals</v>
          </cell>
          <cell r="D664" t="str">
            <v>Not Eligible</v>
          </cell>
          <cell r="E664" t="str">
            <v>Not Applicable</v>
          </cell>
          <cell r="F664" t="str">
            <v>Not Eligible Smelters</v>
          </cell>
        </row>
        <row r="665">
          <cell r="A665" t="str">
            <v>CID000720</v>
          </cell>
          <cell r="B665" t="str">
            <v>Tin</v>
          </cell>
          <cell r="C665" t="str">
            <v>Hezhou Jinwei Tin Co., Ltd.</v>
          </cell>
          <cell r="D665" t="str">
            <v>Alleged</v>
          </cell>
          <cell r="E665" t="str">
            <v>Not Applicable</v>
          </cell>
          <cell r="F665" t="str">
            <v>Non Conformant</v>
          </cell>
        </row>
        <row r="666">
          <cell r="A666" t="str">
            <v>CID000721</v>
          </cell>
          <cell r="B666" t="str">
            <v>Tin</v>
          </cell>
          <cell r="C666" t="str">
            <v>High Quality Technology Co., Ltd.</v>
          </cell>
          <cell r="D666" t="str">
            <v>Not Eligible</v>
          </cell>
          <cell r="E666" t="str">
            <v>Not Applicable</v>
          </cell>
          <cell r="F666" t="str">
            <v>Not Eligible Smelters</v>
          </cell>
        </row>
        <row r="667">
          <cell r="A667" t="str">
            <v>CID000722</v>
          </cell>
          <cell r="B667" t="str">
            <v>Tin</v>
          </cell>
          <cell r="C667" t="str">
            <v>High-Power Surface Technology</v>
          </cell>
          <cell r="D667" t="str">
            <v>Not Eligible</v>
          </cell>
          <cell r="E667" t="str">
            <v>Not Applicable</v>
          </cell>
          <cell r="F667" t="str">
            <v>Not Eligible Smelters</v>
          </cell>
        </row>
        <row r="668">
          <cell r="A668" t="str">
            <v>CID000723</v>
          </cell>
          <cell r="B668" t="str">
            <v>Gold</v>
          </cell>
          <cell r="C668" t="str">
            <v>Hiroshi Higashi favor billion ?? definition Chemical Co., Ltd.</v>
          </cell>
          <cell r="D668" t="str">
            <v>Not Eligible</v>
          </cell>
          <cell r="E668" t="str">
            <v>Not Applicable</v>
          </cell>
          <cell r="F668" t="str">
            <v>Not Eligible Smelters</v>
          </cell>
        </row>
        <row r="669">
          <cell r="A669" t="str">
            <v>CID000724</v>
          </cell>
          <cell r="B669" t="str">
            <v>Gold</v>
          </cell>
          <cell r="C669" t="str">
            <v>Sumitomo Hishikari Mine</v>
          </cell>
          <cell r="D669" t="str">
            <v>Not Eligible</v>
          </cell>
          <cell r="E669" t="str">
            <v>Not Applicable</v>
          </cell>
          <cell r="F669" t="str">
            <v>Not Eligible Smelters</v>
          </cell>
        </row>
        <row r="670">
          <cell r="A670" t="str">
            <v>CID000725</v>
          </cell>
          <cell r="B670" t="str">
            <v>Tin</v>
          </cell>
          <cell r="C670" t="str">
            <v>Sumitomo Hishikari Mine</v>
          </cell>
          <cell r="D670" t="str">
            <v>Not Eligible</v>
          </cell>
          <cell r="E670" t="str">
            <v>Not Applicable</v>
          </cell>
          <cell r="F670" t="str">
            <v>Not Eligible Smelters</v>
          </cell>
        </row>
        <row r="671">
          <cell r="A671" t="str">
            <v>CID000726</v>
          </cell>
          <cell r="B671" t="str">
            <v>Tin</v>
          </cell>
          <cell r="C671" t="str">
            <v>HISOTEC</v>
          </cell>
          <cell r="D671" t="str">
            <v>Not Eligible</v>
          </cell>
          <cell r="E671" t="str">
            <v>Not Applicable</v>
          </cell>
          <cell r="F671" t="str">
            <v>Not Eligible Smelters</v>
          </cell>
        </row>
        <row r="672">
          <cell r="A672" t="str">
            <v>CID000728</v>
          </cell>
          <cell r="B672" t="str">
            <v>Gold</v>
          </cell>
          <cell r="C672" t="str">
            <v>Hitachi</v>
          </cell>
          <cell r="D672" t="str">
            <v>Not Eligible</v>
          </cell>
          <cell r="E672" t="str">
            <v>Not Applicable</v>
          </cell>
          <cell r="F672" t="str">
            <v>Not Eligible Smelters</v>
          </cell>
        </row>
        <row r="673">
          <cell r="A673" t="str">
            <v>CID000729</v>
          </cell>
          <cell r="B673" t="str">
            <v>Tin</v>
          </cell>
          <cell r="C673" t="str">
            <v>Hitachi</v>
          </cell>
          <cell r="D673" t="str">
            <v>Not Eligible</v>
          </cell>
          <cell r="E673" t="str">
            <v>Not Applicable</v>
          </cell>
          <cell r="F673" t="str">
            <v>Not Eligible Smelters</v>
          </cell>
        </row>
        <row r="674">
          <cell r="A674" t="str">
            <v>CID000730</v>
          </cell>
          <cell r="B674" t="str">
            <v>Tungsten</v>
          </cell>
          <cell r="C674" t="str">
            <v>Hitachi</v>
          </cell>
          <cell r="D674" t="str">
            <v>Not Eligible</v>
          </cell>
          <cell r="E674" t="str">
            <v>Not Applicable</v>
          </cell>
          <cell r="F674" t="str">
            <v>Not Eligible Smelters</v>
          </cell>
        </row>
        <row r="675">
          <cell r="A675" t="str">
            <v>CID000731</v>
          </cell>
          <cell r="B675" t="str">
            <v>Tantalum</v>
          </cell>
          <cell r="C675" t="str">
            <v>Hi-Temp Specialty Metals, Inc.</v>
          </cell>
          <cell r="D675" t="str">
            <v>Not Eligible</v>
          </cell>
          <cell r="E675" t="str">
            <v>Not Applicable</v>
          </cell>
          <cell r="F675" t="str">
            <v>Not Eligible Smelters</v>
          </cell>
        </row>
        <row r="676">
          <cell r="A676" t="str">
            <v>CID000732</v>
          </cell>
          <cell r="B676" t="str">
            <v>Tin</v>
          </cell>
          <cell r="C676" t="str">
            <v>Hi-Temp Specialty Metals, Inc.</v>
          </cell>
          <cell r="D676" t="str">
            <v>Not Eligible</v>
          </cell>
          <cell r="E676" t="str">
            <v>Not Applicable</v>
          </cell>
          <cell r="F676" t="str">
            <v>Not Eligible Smelters</v>
          </cell>
        </row>
        <row r="677">
          <cell r="A677" t="str">
            <v>CID000733</v>
          </cell>
          <cell r="B677" t="str">
            <v>Tungsten</v>
          </cell>
          <cell r="C677" t="str">
            <v>Hi-Temp Specialty Metals, Inc.</v>
          </cell>
          <cell r="D677" t="str">
            <v>Not Eligible</v>
          </cell>
          <cell r="E677" t="str">
            <v>Not Applicable</v>
          </cell>
          <cell r="F677" t="str">
            <v>Not Eligible Smelters</v>
          </cell>
        </row>
        <row r="678">
          <cell r="A678" t="str">
            <v>CID000734</v>
          </cell>
          <cell r="B678" t="str">
            <v>Gold</v>
          </cell>
          <cell r="C678" t="str">
            <v>Hi-Temp</v>
          </cell>
          <cell r="D678" t="str">
            <v>Not Eligible</v>
          </cell>
          <cell r="E678" t="str">
            <v>Not Applicable</v>
          </cell>
          <cell r="F678" t="str">
            <v>Not Eligible Smelters</v>
          </cell>
        </row>
        <row r="679">
          <cell r="A679" t="str">
            <v>CID000735</v>
          </cell>
          <cell r="B679" t="str">
            <v>Tin</v>
          </cell>
          <cell r="C679" t="str">
            <v>Hi-Tin ({state) Ltd.</v>
          </cell>
          <cell r="D679" t="str">
            <v>Not Eligible</v>
          </cell>
          <cell r="E679" t="str">
            <v>Not Applicable</v>
          </cell>
          <cell r="F679" t="str">
            <v>Not Eligible Smelters</v>
          </cell>
        </row>
        <row r="680">
          <cell r="A680" t="str">
            <v>CID000736</v>
          </cell>
          <cell r="B680" t="str">
            <v>Tin</v>
          </cell>
          <cell r="C680" t="str">
            <v>HL Thorne</v>
          </cell>
          <cell r="D680" t="str">
            <v>Not Eligible</v>
          </cell>
          <cell r="E680" t="str">
            <v>Not Applicable</v>
          </cell>
          <cell r="F680" t="str">
            <v>Not Eligible Smelters</v>
          </cell>
        </row>
        <row r="681">
          <cell r="A681" t="str">
            <v>CID000737</v>
          </cell>
          <cell r="B681" t="str">
            <v>Gold</v>
          </cell>
          <cell r="C681" t="str">
            <v>HMG</v>
          </cell>
          <cell r="D681" t="str">
            <v>Not Eligible</v>
          </cell>
          <cell r="E681" t="str">
            <v>Not Applicable</v>
          </cell>
          <cell r="F681" t="str">
            <v>Not Eligible Smelters</v>
          </cell>
        </row>
        <row r="682">
          <cell r="A682" t="str">
            <v>CID000738</v>
          </cell>
          <cell r="B682" t="str">
            <v>Gold</v>
          </cell>
          <cell r="C682" t="str">
            <v>HMS</v>
          </cell>
          <cell r="D682" t="str">
            <v>Not Eligible</v>
          </cell>
          <cell r="E682" t="str">
            <v>Not Applicable</v>
          </cell>
          <cell r="F682" t="str">
            <v>Not Eligible Smelters</v>
          </cell>
        </row>
        <row r="683">
          <cell r="A683" t="str">
            <v>CID000739</v>
          </cell>
          <cell r="B683" t="str">
            <v>Gold</v>
          </cell>
          <cell r="C683" t="str">
            <v>Hon Shen Co. Ltd</v>
          </cell>
          <cell r="D683" t="str">
            <v>Not Eligible</v>
          </cell>
          <cell r="E683" t="str">
            <v>Not Applicable</v>
          </cell>
          <cell r="F683" t="str">
            <v>Not Eligible Smelters</v>
          </cell>
        </row>
        <row r="684">
          <cell r="A684" t="str">
            <v>CID000740</v>
          </cell>
          <cell r="B684" t="str">
            <v>Tin</v>
          </cell>
          <cell r="C684" t="str">
            <v>HONEYWELL ELECTRONIC MATERIALS</v>
          </cell>
          <cell r="D684" t="str">
            <v>Not Eligible</v>
          </cell>
          <cell r="E684" t="str">
            <v>Not Applicable</v>
          </cell>
          <cell r="F684" t="str">
            <v>Not Eligible Smelters</v>
          </cell>
        </row>
        <row r="685">
          <cell r="A685" t="str">
            <v>CID000741</v>
          </cell>
          <cell r="B685" t="str">
            <v>Gold</v>
          </cell>
          <cell r="C685" t="str">
            <v>Hong Da qiu</v>
          </cell>
          <cell r="D685" t="str">
            <v>Not Eligible</v>
          </cell>
          <cell r="E685" t="str">
            <v>Not Applicable</v>
          </cell>
          <cell r="F685" t="str">
            <v>Not Eligible Smelters</v>
          </cell>
        </row>
        <row r="686">
          <cell r="A686" t="str">
            <v>CID000742</v>
          </cell>
          <cell r="B686" t="str">
            <v>Gold</v>
          </cell>
          <cell r="C686" t="str">
            <v>Hong Kong Arts Co.</v>
          </cell>
          <cell r="D686" t="str">
            <v>Not Eligible</v>
          </cell>
          <cell r="E686" t="str">
            <v>Not Applicable</v>
          </cell>
          <cell r="F686" t="str">
            <v>Not Eligible Smelters</v>
          </cell>
        </row>
        <row r="687">
          <cell r="A687" t="str">
            <v>CID000743</v>
          </cell>
          <cell r="B687" t="str">
            <v>Tin</v>
          </cell>
          <cell r="C687" t="str">
            <v>Hong Kong Hosiden Ltd.</v>
          </cell>
          <cell r="D687" t="str">
            <v>Not Eligible</v>
          </cell>
          <cell r="E687" t="str">
            <v>Not Applicable</v>
          </cell>
          <cell r="F687" t="str">
            <v>Not Eligible Smelters</v>
          </cell>
        </row>
        <row r="688">
          <cell r="A688" t="str">
            <v>CID000744</v>
          </cell>
          <cell r="B688" t="str">
            <v>Gold</v>
          </cell>
          <cell r="C688" t="str">
            <v>Hong Kong Hosiden Ltd.</v>
          </cell>
          <cell r="D688" t="str">
            <v>Not Eligible</v>
          </cell>
          <cell r="E688" t="str">
            <v>Not Applicable</v>
          </cell>
          <cell r="F688" t="str">
            <v>Not Eligible Smelters</v>
          </cell>
        </row>
        <row r="689">
          <cell r="A689" t="str">
            <v>CID000745</v>
          </cell>
          <cell r="B689" t="str">
            <v>Tin</v>
          </cell>
          <cell r="C689" t="str">
            <v>Hong Qiao nanoscale science and Technology (Shenzhen) Co. Ltd</v>
          </cell>
          <cell r="D689" t="str">
            <v>Not Eligible</v>
          </cell>
          <cell r="E689" t="str">
            <v>Not Applicable</v>
          </cell>
          <cell r="F689" t="str">
            <v>Not Eligible Smelters</v>
          </cell>
        </row>
        <row r="690">
          <cell r="A690" t="str">
            <v>CID000746</v>
          </cell>
          <cell r="B690" t="str">
            <v>Gold</v>
          </cell>
          <cell r="C690" t="str">
            <v>Hong-Wei Electronics (Shenzhen) Co., Ltd.</v>
          </cell>
          <cell r="D690" t="str">
            <v>Not Eligible</v>
          </cell>
          <cell r="E690" t="str">
            <v>Not Applicable</v>
          </cell>
          <cell r="F690" t="str">
            <v>Not Eligible Smelters</v>
          </cell>
        </row>
        <row r="691">
          <cell r="A691" t="str">
            <v>CID000747</v>
          </cell>
          <cell r="B691" t="str">
            <v>Tin</v>
          </cell>
          <cell r="C691" t="str">
            <v>Hongyang Metal Products Co., Ltd.</v>
          </cell>
          <cell r="D691" t="str">
            <v>Not Eligible</v>
          </cell>
          <cell r="E691" t="str">
            <v>Not Applicable</v>
          </cell>
          <cell r="F691" t="str">
            <v>Not Eligible Smelters</v>
          </cell>
        </row>
        <row r="692">
          <cell r="A692" t="str">
            <v>CID000748</v>
          </cell>
          <cell r="B692" t="str">
            <v>Gold</v>
          </cell>
          <cell r="C692" t="str">
            <v>Honorable Hardware Craft Product Limited Company</v>
          </cell>
          <cell r="D692" t="str">
            <v>Not Eligible</v>
          </cell>
          <cell r="E692" t="str">
            <v>Not Applicable</v>
          </cell>
          <cell r="F692" t="str">
            <v>Not Eligible Smelters</v>
          </cell>
        </row>
        <row r="693">
          <cell r="A693" t="str">
            <v>CID000749</v>
          </cell>
          <cell r="B693" t="str">
            <v>Tin</v>
          </cell>
          <cell r="C693" t="str">
            <v>HQ Metal (Shenzhen) Co.Ltd</v>
          </cell>
          <cell r="D693" t="str">
            <v>Not Eligible</v>
          </cell>
          <cell r="E693" t="str">
            <v>Not Applicable</v>
          </cell>
          <cell r="F693" t="str">
            <v>Not Eligible Smelters</v>
          </cell>
        </row>
        <row r="694">
          <cell r="A694" t="str">
            <v>CID000750</v>
          </cell>
          <cell r="B694" t="str">
            <v>Gold</v>
          </cell>
          <cell r="C694" t="str">
            <v>HS Material</v>
          </cell>
          <cell r="D694" t="str">
            <v>Not Eligible</v>
          </cell>
          <cell r="E694" t="str">
            <v>Not Applicable</v>
          </cell>
          <cell r="F694" t="str">
            <v>Not Eligible Smelters</v>
          </cell>
        </row>
        <row r="695">
          <cell r="A695" t="str">
            <v>CID000751</v>
          </cell>
          <cell r="B695" t="str">
            <v>Tin</v>
          </cell>
          <cell r="C695" t="str">
            <v>HUA ENG WIRE&amp;CABLE CO.,LTD</v>
          </cell>
          <cell r="D695" t="str">
            <v>Not Eligible</v>
          </cell>
          <cell r="E695" t="str">
            <v>Not Applicable</v>
          </cell>
          <cell r="F695" t="str">
            <v>Not Eligible Smelters</v>
          </cell>
        </row>
        <row r="696">
          <cell r="A696" t="str">
            <v>CID000752</v>
          </cell>
          <cell r="B696" t="str">
            <v>Tin</v>
          </cell>
          <cell r="C696" t="str">
            <v>Hua Yi Metal Materials Co. Ltd.</v>
          </cell>
          <cell r="D696" t="str">
            <v>Not Eligible</v>
          </cell>
          <cell r="E696" t="str">
            <v>Not Applicable</v>
          </cell>
          <cell r="F696" t="str">
            <v>Not Eligible Smelters</v>
          </cell>
        </row>
        <row r="697">
          <cell r="A697" t="str">
            <v>CID000753</v>
          </cell>
          <cell r="B697" t="str">
            <v>Tin</v>
          </cell>
          <cell r="C697" t="str">
            <v>Huacheng Factory</v>
          </cell>
          <cell r="D697" t="str">
            <v>Not Eligible</v>
          </cell>
          <cell r="E697" t="str">
            <v>Not Applicable</v>
          </cell>
          <cell r="F697" t="str">
            <v>Not Eligible Smelters</v>
          </cell>
        </row>
        <row r="698">
          <cell r="A698" t="str">
            <v>CID000754</v>
          </cell>
          <cell r="B698" t="str">
            <v>Gold</v>
          </cell>
          <cell r="C698" t="str">
            <v>Huafu Cryogenic Vessel CO., LTD</v>
          </cell>
          <cell r="D698" t="str">
            <v>Not Eligible</v>
          </cell>
          <cell r="E698" t="str">
            <v>Not Applicable</v>
          </cell>
          <cell r="F698" t="str">
            <v>Not Eligible Smelters</v>
          </cell>
        </row>
        <row r="699">
          <cell r="A699" t="str">
            <v>CID000755</v>
          </cell>
          <cell r="B699" t="str">
            <v>Gold</v>
          </cell>
          <cell r="C699" t="str">
            <v>Huaxi Smelting Co. Ltd</v>
          </cell>
          <cell r="D699" t="str">
            <v>Not Eligible</v>
          </cell>
          <cell r="E699" t="str">
            <v>Not Applicable</v>
          </cell>
          <cell r="F699" t="str">
            <v>Not Eligible Smelters</v>
          </cell>
        </row>
        <row r="700">
          <cell r="A700" t="str">
            <v>CID000756</v>
          </cell>
          <cell r="B700" t="str">
            <v>Tin</v>
          </cell>
          <cell r="C700" t="str">
            <v>Huaxi Smelting Co. Ltd</v>
          </cell>
          <cell r="D700" t="str">
            <v>Not Eligible</v>
          </cell>
          <cell r="E700" t="str">
            <v>Not Applicable</v>
          </cell>
          <cell r="F700" t="str">
            <v>Not Eligible Smelters</v>
          </cell>
        </row>
        <row r="701">
          <cell r="A701" t="str">
            <v>CID000758</v>
          </cell>
          <cell r="B701" t="str">
            <v>Gold</v>
          </cell>
          <cell r="C701" t="str">
            <v>HUI HUA</v>
          </cell>
          <cell r="D701" t="str">
            <v>Not Eligible</v>
          </cell>
          <cell r="E701" t="str">
            <v>Not Applicable</v>
          </cell>
          <cell r="F701" t="str">
            <v>Not Eligible Smelters</v>
          </cell>
        </row>
        <row r="702">
          <cell r="A702" t="str">
            <v>CID000759</v>
          </cell>
          <cell r="B702" t="str">
            <v>Tin</v>
          </cell>
          <cell r="C702" t="str">
            <v>HUI HUA</v>
          </cell>
          <cell r="D702" t="str">
            <v>Not Eligible</v>
          </cell>
          <cell r="E702" t="str">
            <v>Not Applicable</v>
          </cell>
          <cell r="F702" t="str">
            <v>Not Eligible Smelters</v>
          </cell>
        </row>
        <row r="703">
          <cell r="A703" t="str">
            <v>CID000760</v>
          </cell>
          <cell r="B703" t="str">
            <v>Tin</v>
          </cell>
          <cell r="C703" t="str">
            <v>Huichang Jinshunda Tin Co., Ltd.</v>
          </cell>
          <cell r="D703" t="str">
            <v>Not Eligible</v>
          </cell>
          <cell r="E703" t="str">
            <v>Not Applicable</v>
          </cell>
          <cell r="F703" t="str">
            <v>Not Eligible Smelters</v>
          </cell>
        </row>
        <row r="704">
          <cell r="A704" t="str">
            <v>CID000761</v>
          </cell>
          <cell r="B704" t="str">
            <v>Tungsten</v>
          </cell>
          <cell r="C704" t="str">
            <v>Huichang Jinshunda Tin Co., Ltd.</v>
          </cell>
          <cell r="D704" t="str">
            <v>Not Eligible</v>
          </cell>
          <cell r="E704" t="str">
            <v>Not Applicable</v>
          </cell>
          <cell r="F704" t="str">
            <v>Not Eligible Smelters</v>
          </cell>
        </row>
        <row r="705">
          <cell r="A705" t="str">
            <v>CID000763</v>
          </cell>
          <cell r="B705" t="str">
            <v>Tin</v>
          </cell>
          <cell r="C705" t="str">
            <v>Huiliang</v>
          </cell>
          <cell r="D705" t="str">
            <v>Not Eligible</v>
          </cell>
          <cell r="E705" t="str">
            <v>Not Applicable</v>
          </cell>
          <cell r="F705" t="str">
            <v>Not Eligible Smelters</v>
          </cell>
        </row>
        <row r="706">
          <cell r="A706" t="str">
            <v>CID000764</v>
          </cell>
          <cell r="B706" t="str">
            <v>Tin</v>
          </cell>
          <cell r="C706" t="str">
            <v>Huizhou Taiwan Electronic Component Limited Company</v>
          </cell>
          <cell r="D706" t="str">
            <v>Not Eligible</v>
          </cell>
          <cell r="E706" t="str">
            <v>Not Applicable</v>
          </cell>
          <cell r="F706" t="str">
            <v>Not Eligible Smelters</v>
          </cell>
        </row>
        <row r="707">
          <cell r="A707" t="str">
            <v>CID000765</v>
          </cell>
          <cell r="B707" t="str">
            <v>Gold</v>
          </cell>
          <cell r="C707" t="str">
            <v>Hunan Central South Gold Smelting Company Limited</v>
          </cell>
          <cell r="D707" t="str">
            <v>Group Company</v>
          </cell>
          <cell r="E707" t="str">
            <v>Not Applicable</v>
          </cell>
          <cell r="F707" t="str">
            <v>Non Conformant</v>
          </cell>
        </row>
        <row r="708">
          <cell r="A708" t="str">
            <v>CID000766</v>
          </cell>
          <cell r="B708" t="str">
            <v>Tungsten</v>
          </cell>
          <cell r="C708" t="str">
            <v>Hunan Chenzhou Mining Co., Ltd.</v>
          </cell>
          <cell r="D708" t="str">
            <v>Eligible</v>
          </cell>
          <cell r="E708" t="str">
            <v>Conformant</v>
          </cell>
          <cell r="F708"/>
        </row>
        <row r="709">
          <cell r="A709" t="str">
            <v>CID000767</v>
          </cell>
          <cell r="B709" t="str">
            <v>Gold</v>
          </cell>
          <cell r="C709" t="str">
            <v>Hunan Chenzhou Mining Co., Ltd.</v>
          </cell>
          <cell r="D709" t="str">
            <v>Eligible</v>
          </cell>
          <cell r="E709" t="str">
            <v>Outreach Required</v>
          </cell>
          <cell r="F709" t="str">
            <v>Non Conformant</v>
          </cell>
        </row>
        <row r="710">
          <cell r="A710" t="str">
            <v>CID000768</v>
          </cell>
          <cell r="B710" t="str">
            <v>Tantalum</v>
          </cell>
          <cell r="C710" t="str">
            <v>Hunan Chenzhou Mining Co., Ltd.</v>
          </cell>
          <cell r="D710" t="str">
            <v>Not Eligible</v>
          </cell>
          <cell r="E710" t="str">
            <v>Not Applicable</v>
          </cell>
          <cell r="F710" t="str">
            <v>Not Eligible Smelters</v>
          </cell>
        </row>
        <row r="711">
          <cell r="A711" t="str">
            <v>CID000769</v>
          </cell>
          <cell r="B711" t="str">
            <v>Tungsten</v>
          </cell>
          <cell r="C711" t="str">
            <v>Hunan Jintai New Material Co., Ltd.</v>
          </cell>
          <cell r="D711" t="str">
            <v>Eligible</v>
          </cell>
          <cell r="E711" t="str">
            <v>Non Conformant</v>
          </cell>
          <cell r="F711" t="str">
            <v>Non Conformant</v>
          </cell>
        </row>
        <row r="712">
          <cell r="A712" t="str">
            <v>CID000770</v>
          </cell>
          <cell r="B712" t="str">
            <v>Gold</v>
          </cell>
          <cell r="C712" t="str">
            <v>Hunan Chunchang Nonferrous Metals Co., Ltd.</v>
          </cell>
          <cell r="D712" t="str">
            <v>Not Eligible</v>
          </cell>
          <cell r="E712" t="str">
            <v>Not Applicable</v>
          </cell>
          <cell r="F712" t="str">
            <v>Not Eligible Smelters</v>
          </cell>
        </row>
        <row r="713">
          <cell r="A713" t="str">
            <v>CID000771</v>
          </cell>
          <cell r="B713" t="str">
            <v>Tin</v>
          </cell>
          <cell r="C713" t="str">
            <v>Hunan Chunchang Nonferrous Metals Co., Ltd.</v>
          </cell>
          <cell r="D713" t="str">
            <v>Not Eligible</v>
          </cell>
          <cell r="E713" t="str">
            <v>Not Applicable</v>
          </cell>
          <cell r="F713" t="str">
            <v>Not Eligible Smelters</v>
          </cell>
        </row>
        <row r="714">
          <cell r="A714" t="str">
            <v>CID000772</v>
          </cell>
          <cell r="B714" t="str">
            <v>Tantalum</v>
          </cell>
          <cell r="C714" t="str">
            <v>Hunan Chunchang Nonferrous Metals Co., Ltd.</v>
          </cell>
          <cell r="D714" t="str">
            <v>Not Eligible</v>
          </cell>
          <cell r="E714" t="str">
            <v>Not Applicable</v>
          </cell>
          <cell r="F714" t="str">
            <v>Not Eligible Smelters</v>
          </cell>
        </row>
        <row r="715">
          <cell r="A715" t="str">
            <v>CID000773</v>
          </cell>
          <cell r="B715" t="str">
            <v>Gold</v>
          </cell>
          <cell r="C715" t="str">
            <v>Hunan Guiyang yinxing Nonferrous Smelting Co., Ltd.</v>
          </cell>
          <cell r="D715" t="str">
            <v>Eligible</v>
          </cell>
          <cell r="E715" t="str">
            <v>Outreach Required</v>
          </cell>
          <cell r="F715" t="str">
            <v>Non Conformant</v>
          </cell>
        </row>
        <row r="716">
          <cell r="A716" t="str">
            <v>CID000774</v>
          </cell>
          <cell r="B716" t="str">
            <v>Tin</v>
          </cell>
          <cell r="C716" t="str">
            <v>Hunan Tin Mine</v>
          </cell>
          <cell r="D716" t="str">
            <v>Not Eligible</v>
          </cell>
          <cell r="E716" t="str">
            <v>Not Applicable</v>
          </cell>
          <cell r="F716" t="str">
            <v>Not Eligible Smelters</v>
          </cell>
        </row>
        <row r="717">
          <cell r="A717" t="str">
            <v>CID000776</v>
          </cell>
          <cell r="B717" t="str">
            <v>Gold</v>
          </cell>
          <cell r="C717" t="str">
            <v>Hundsun Technologies Inc.</v>
          </cell>
          <cell r="D717" t="str">
            <v>Not Eligible</v>
          </cell>
          <cell r="E717" t="str">
            <v>Not Applicable</v>
          </cell>
          <cell r="F717" t="str">
            <v>Not Eligible Smelters</v>
          </cell>
        </row>
        <row r="718">
          <cell r="A718" t="str">
            <v>CID000778</v>
          </cell>
          <cell r="B718" t="str">
            <v>Gold</v>
          </cell>
          <cell r="C718" t="str">
            <v>HwaSeong CJ CO., LTD.</v>
          </cell>
          <cell r="D718" t="str">
            <v>Eligible</v>
          </cell>
          <cell r="E718" t="str">
            <v>Communication Suspended - Not Interested</v>
          </cell>
          <cell r="F718" t="str">
            <v>Non Conformant</v>
          </cell>
        </row>
        <row r="719">
          <cell r="A719" t="str">
            <v>CID000779</v>
          </cell>
          <cell r="B719" t="str">
            <v>Tantalum</v>
          </cell>
          <cell r="C719" t="str">
            <v>HwaSeong CJ CO., LTD.</v>
          </cell>
          <cell r="D719" t="str">
            <v>Not Eligible</v>
          </cell>
          <cell r="E719" t="str">
            <v>Not Applicable</v>
          </cell>
          <cell r="F719" t="str">
            <v>Not Eligible Smelters</v>
          </cell>
        </row>
        <row r="720">
          <cell r="A720" t="str">
            <v>CID000780</v>
          </cell>
          <cell r="B720" t="str">
            <v>Tin</v>
          </cell>
          <cell r="C720" t="str">
            <v>Hyundai-Steel</v>
          </cell>
          <cell r="D720" t="str">
            <v>Not Eligible</v>
          </cell>
          <cell r="E720" t="str">
            <v>Not Applicable</v>
          </cell>
          <cell r="F720" t="str">
            <v>Not Eligible Smelters</v>
          </cell>
        </row>
        <row r="721">
          <cell r="A721" t="str">
            <v>CID000781</v>
          </cell>
          <cell r="B721" t="str">
            <v>Gold</v>
          </cell>
          <cell r="C721" t="str">
            <v>IBF IND Brasileira de Ferroligas Ltda</v>
          </cell>
          <cell r="D721" t="str">
            <v>Not Eligible</v>
          </cell>
          <cell r="E721" t="str">
            <v>Not Applicable</v>
          </cell>
          <cell r="F721" t="str">
            <v>Not Eligible Smelters</v>
          </cell>
        </row>
        <row r="722">
          <cell r="A722" t="str">
            <v>CID000782</v>
          </cell>
          <cell r="B722" t="str">
            <v>Tin</v>
          </cell>
          <cell r="C722" t="str">
            <v>IBF IND Brasileira de Ferroligas Ltda</v>
          </cell>
          <cell r="D722" t="str">
            <v>Not Eligible</v>
          </cell>
          <cell r="E722" t="str">
            <v>Not Applicable</v>
          </cell>
          <cell r="F722" t="str">
            <v>Not Eligible Smelters</v>
          </cell>
        </row>
        <row r="723">
          <cell r="A723" t="str">
            <v>CID000783</v>
          </cell>
          <cell r="B723" t="str">
            <v>Gold</v>
          </cell>
          <cell r="C723" t="str">
            <v>ICBC</v>
          </cell>
          <cell r="D723" t="str">
            <v>Not Eligible</v>
          </cell>
          <cell r="E723" t="str">
            <v>Not Applicable</v>
          </cell>
          <cell r="F723" t="str">
            <v>Not Eligible Smelters</v>
          </cell>
        </row>
        <row r="724">
          <cell r="A724" t="str">
            <v>CID000784</v>
          </cell>
          <cell r="B724" t="str">
            <v>Gold</v>
          </cell>
          <cell r="C724" t="str">
            <v>ICT golden finger</v>
          </cell>
          <cell r="D724" t="str">
            <v>Not Eligible</v>
          </cell>
          <cell r="E724" t="str">
            <v>Not Applicable</v>
          </cell>
          <cell r="F724" t="str">
            <v>Not Eligible Smelters</v>
          </cell>
        </row>
        <row r="725">
          <cell r="A725" t="str">
            <v>CID000785</v>
          </cell>
          <cell r="B725" t="str">
            <v>Gold</v>
          </cell>
          <cell r="C725" t="str">
            <v>ICT-LANTO LIMITED</v>
          </cell>
          <cell r="D725" t="str">
            <v>Not Eligible</v>
          </cell>
          <cell r="E725" t="str">
            <v>Not Applicable</v>
          </cell>
          <cell r="F725" t="str">
            <v>Not Eligible Smelters</v>
          </cell>
        </row>
        <row r="726">
          <cell r="A726" t="str">
            <v>CID000786</v>
          </cell>
          <cell r="B726" t="str">
            <v>Gold</v>
          </cell>
          <cell r="C726" t="str">
            <v>IES Technical Sales</v>
          </cell>
          <cell r="D726" t="str">
            <v>Not Eligible</v>
          </cell>
          <cell r="E726" t="str">
            <v>Not Applicable</v>
          </cell>
          <cell r="F726" t="str">
            <v>Not Eligible Smelters</v>
          </cell>
        </row>
        <row r="727">
          <cell r="A727" t="str">
            <v>CID000787</v>
          </cell>
          <cell r="B727" t="str">
            <v>Tin</v>
          </cell>
          <cell r="C727" t="str">
            <v>IES Technical Sales</v>
          </cell>
          <cell r="D727" t="str">
            <v>Not Eligible</v>
          </cell>
          <cell r="E727" t="str">
            <v>Not Applicable</v>
          </cell>
          <cell r="F727" t="str">
            <v>Not Eligible Smelters</v>
          </cell>
        </row>
        <row r="728">
          <cell r="A728" t="str">
            <v>CID000788</v>
          </cell>
          <cell r="B728" t="str">
            <v>Tungsten</v>
          </cell>
          <cell r="C728" t="str">
            <v>IES Technical Sales</v>
          </cell>
          <cell r="D728" t="str">
            <v>Not Eligible</v>
          </cell>
          <cell r="E728" t="str">
            <v>Not Applicable</v>
          </cell>
          <cell r="F728" t="str">
            <v>Not Eligible Smelters</v>
          </cell>
        </row>
        <row r="729">
          <cell r="A729" t="str">
            <v>CID000790</v>
          </cell>
          <cell r="B729" t="str">
            <v>Tin</v>
          </cell>
          <cell r="C729" t="str">
            <v>IMPAG AG</v>
          </cell>
          <cell r="D729" t="str">
            <v>Not Eligible</v>
          </cell>
          <cell r="E729" t="str">
            <v>Not Applicable</v>
          </cell>
          <cell r="F729" t="str">
            <v>Not Eligible Smelters</v>
          </cell>
        </row>
        <row r="730">
          <cell r="A730" t="str">
            <v>CID000791</v>
          </cell>
          <cell r="B730" t="str">
            <v>Gold</v>
          </cell>
          <cell r="C730" t="str">
            <v>IMPAG AG</v>
          </cell>
          <cell r="D730" t="str">
            <v>Not Eligible</v>
          </cell>
          <cell r="E730" t="str">
            <v>Not Applicable</v>
          </cell>
          <cell r="F730" t="str">
            <v>Not Eligible Smelters</v>
          </cell>
        </row>
        <row r="731">
          <cell r="A731" t="str">
            <v>CID000792</v>
          </cell>
          <cell r="B731" t="str">
            <v>Tin</v>
          </cell>
          <cell r="C731" t="str">
            <v>Imperial Zinc</v>
          </cell>
          <cell r="D731" t="str">
            <v>Not Eligible</v>
          </cell>
          <cell r="E731" t="str">
            <v>Not Applicable</v>
          </cell>
          <cell r="F731" t="str">
            <v>Not Eligible Smelters</v>
          </cell>
        </row>
        <row r="732">
          <cell r="A732" t="str">
            <v>CID000793</v>
          </cell>
          <cell r="B732" t="str">
            <v>Tin</v>
          </cell>
          <cell r="C732" t="str">
            <v>INBRA IND E COM DE METAIS LTDA</v>
          </cell>
          <cell r="D732" t="str">
            <v>Not Eligible</v>
          </cell>
          <cell r="E732" t="str">
            <v>Not Applicable</v>
          </cell>
          <cell r="F732" t="str">
            <v>Not Eligible Smelters</v>
          </cell>
        </row>
        <row r="733">
          <cell r="A733" t="str">
            <v>CID000794</v>
          </cell>
          <cell r="B733" t="str">
            <v>Gold</v>
          </cell>
          <cell r="C733" t="str">
            <v>Increasingly and Chemical (Suzhou) Co., Ltd.</v>
          </cell>
          <cell r="D733" t="str">
            <v>Not Eligible</v>
          </cell>
          <cell r="E733" t="str">
            <v>Not Applicable</v>
          </cell>
          <cell r="F733" t="str">
            <v>Not Eligible Smelters</v>
          </cell>
        </row>
        <row r="734">
          <cell r="A734" t="str">
            <v>CID000795</v>
          </cell>
          <cell r="B734" t="str">
            <v>Tin</v>
          </cell>
          <cell r="C734" t="str">
            <v>Increasingly and Chemical (Suzhou) Co., Ltd.</v>
          </cell>
          <cell r="D734" t="str">
            <v>Not Eligible</v>
          </cell>
          <cell r="E734" t="str">
            <v>Not Applicable</v>
          </cell>
          <cell r="F734" t="str">
            <v>Not Eligible Smelters</v>
          </cell>
        </row>
        <row r="735">
          <cell r="A735" t="str">
            <v>CID000796</v>
          </cell>
          <cell r="B735" t="str">
            <v>Tungsten</v>
          </cell>
          <cell r="C735" t="str">
            <v>Increasingly and Chemical (Suzhou) Co., Ltd.</v>
          </cell>
          <cell r="D735" t="str">
            <v>Not Eligible</v>
          </cell>
          <cell r="E735" t="str">
            <v>Not Applicable</v>
          </cell>
          <cell r="F735" t="str">
            <v>Not Eligible Smelters</v>
          </cell>
        </row>
        <row r="736">
          <cell r="A736" t="str">
            <v>CID000797</v>
          </cell>
          <cell r="B736" t="str">
            <v>Tin</v>
          </cell>
          <cell r="C736" t="str">
            <v>Indium Corp. of Ameica</v>
          </cell>
          <cell r="D736" t="str">
            <v>Not Eligible</v>
          </cell>
          <cell r="E736" t="str">
            <v>Not Applicable</v>
          </cell>
          <cell r="F736" t="str">
            <v>Not Eligible Smelters</v>
          </cell>
        </row>
        <row r="737">
          <cell r="A737" t="str">
            <v>CID000799</v>
          </cell>
          <cell r="B737" t="str">
            <v>Tin</v>
          </cell>
          <cell r="C737" t="str">
            <v>Indonesia tilapia</v>
          </cell>
          <cell r="D737" t="str">
            <v>Not Eligible</v>
          </cell>
          <cell r="E737" t="str">
            <v>Not Applicable</v>
          </cell>
          <cell r="F737" t="str">
            <v>Not Eligible Smelters</v>
          </cell>
        </row>
        <row r="738">
          <cell r="A738" t="str">
            <v>CID000800</v>
          </cell>
          <cell r="B738" t="str">
            <v>Tin</v>
          </cell>
          <cell r="C738" t="str">
            <v>Information Industry Base of Kunming Eco-Tech Development</v>
          </cell>
          <cell r="D738" t="str">
            <v>Not Eligible</v>
          </cell>
          <cell r="E738" t="str">
            <v>Not Applicable</v>
          </cell>
          <cell r="F738" t="str">
            <v>Not Eligible Smelters</v>
          </cell>
        </row>
        <row r="739">
          <cell r="A739" t="str">
            <v>CID000801</v>
          </cell>
          <cell r="B739" t="str">
            <v>Gold</v>
          </cell>
          <cell r="C739" t="str">
            <v>Inner Mongolia Qiankun Gold and Silver Refinery Share Co., Ltd.</v>
          </cell>
          <cell r="D739" t="str">
            <v>Eligible</v>
          </cell>
          <cell r="E739" t="str">
            <v>Conformant</v>
          </cell>
          <cell r="F739"/>
        </row>
        <row r="740">
          <cell r="A740" t="str">
            <v>CID000802</v>
          </cell>
          <cell r="B740" t="str">
            <v>Tin</v>
          </cell>
          <cell r="C740" t="str">
            <v>Innovative Aluminum Co., Ltd. Guangdong Silver one hundred</v>
          </cell>
          <cell r="D740" t="str">
            <v>Not Eligible</v>
          </cell>
          <cell r="E740" t="str">
            <v>Not Applicable</v>
          </cell>
          <cell r="F740" t="str">
            <v>Not Eligible Smelters</v>
          </cell>
        </row>
        <row r="741">
          <cell r="A741" t="str">
            <v>CID000803</v>
          </cell>
          <cell r="B741" t="str">
            <v>Tungsten</v>
          </cell>
          <cell r="C741" t="str">
            <v>Innovative Aluminum Co., Ltd. Guangdong Silver one hundred</v>
          </cell>
          <cell r="D741" t="str">
            <v>Not Eligible</v>
          </cell>
          <cell r="E741" t="str">
            <v>Not Applicable</v>
          </cell>
          <cell r="F741" t="str">
            <v>Not Eligible Smelters</v>
          </cell>
        </row>
        <row r="742">
          <cell r="A742" t="str">
            <v>CID000804</v>
          </cell>
          <cell r="B742" t="str">
            <v>Tin</v>
          </cell>
          <cell r="C742" t="str">
            <v>International Wire Group, Inc</v>
          </cell>
          <cell r="D742" t="str">
            <v>Not Eligible</v>
          </cell>
          <cell r="E742" t="str">
            <v>Not Applicable</v>
          </cell>
          <cell r="F742" t="str">
            <v>Not Eligible Smelters</v>
          </cell>
        </row>
        <row r="743">
          <cell r="A743" t="str">
            <v>CID000805</v>
          </cell>
          <cell r="B743" t="str">
            <v>Gold</v>
          </cell>
          <cell r="C743" t="str">
            <v>I-PEX golden finger</v>
          </cell>
          <cell r="D743" t="str">
            <v>Not Eligible</v>
          </cell>
          <cell r="E743" t="str">
            <v>Not Applicable</v>
          </cell>
          <cell r="F743" t="str">
            <v>Not Eligible Smelters</v>
          </cell>
        </row>
        <row r="744">
          <cell r="A744" t="str">
            <v>CID000806</v>
          </cell>
          <cell r="B744" t="str">
            <v>Tin</v>
          </cell>
          <cell r="C744" t="str">
            <v>IPS New Material (Suzhou) Co., Ltd.</v>
          </cell>
          <cell r="D744" t="str">
            <v>Not Eligible</v>
          </cell>
          <cell r="E744" t="str">
            <v>Not Applicable</v>
          </cell>
          <cell r="F744" t="str">
            <v>Not Eligible Smelters</v>
          </cell>
        </row>
        <row r="745">
          <cell r="A745" t="str">
            <v>CID000807</v>
          </cell>
          <cell r="B745" t="str">
            <v>Gold</v>
          </cell>
          <cell r="C745" t="str">
            <v>Ishifuku Metal Industry Co., Ltd.</v>
          </cell>
          <cell r="D745" t="str">
            <v>Eligible</v>
          </cell>
          <cell r="E745" t="str">
            <v>Conformant</v>
          </cell>
          <cell r="F745"/>
        </row>
        <row r="746">
          <cell r="A746" t="str">
            <v>CID000808</v>
          </cell>
          <cell r="B746" t="str">
            <v>Tin</v>
          </cell>
          <cell r="C746" t="str">
            <v>Ishifuku Metal Industry Co., Ltd.</v>
          </cell>
          <cell r="D746" t="str">
            <v>Not Eligible</v>
          </cell>
          <cell r="E746" t="str">
            <v>Not Applicable</v>
          </cell>
          <cell r="F746" t="str">
            <v>Not Eligible Smelters</v>
          </cell>
        </row>
        <row r="747">
          <cell r="A747" t="str">
            <v>CID000809</v>
          </cell>
          <cell r="B747" t="str">
            <v>Tantalum</v>
          </cell>
          <cell r="C747" t="str">
            <v>Ishifuku Metal Industry Co., Ltd.</v>
          </cell>
          <cell r="D747" t="str">
            <v>Not Eligible</v>
          </cell>
          <cell r="E747" t="str">
            <v>Not Applicable</v>
          </cell>
          <cell r="F747" t="str">
            <v>Not Eligible Smelters</v>
          </cell>
        </row>
        <row r="748">
          <cell r="A748" t="str">
            <v>CID000810</v>
          </cell>
          <cell r="B748" t="str">
            <v>Tungsten</v>
          </cell>
          <cell r="C748" t="str">
            <v>Ishifuku Metal Industry Co., Ltd.</v>
          </cell>
          <cell r="D748" t="str">
            <v>Not Eligible</v>
          </cell>
          <cell r="E748" t="str">
            <v>Not Applicable</v>
          </cell>
          <cell r="F748" t="str">
            <v>Not Eligible Smelters</v>
          </cell>
        </row>
        <row r="749">
          <cell r="A749" t="str">
            <v>CID000811</v>
          </cell>
          <cell r="B749" t="str">
            <v>Tin</v>
          </cell>
          <cell r="C749" t="str">
            <v>ISHIHARA CHEMICAL CO., LTD.</v>
          </cell>
          <cell r="D749" t="str">
            <v>Not Eligible</v>
          </cell>
          <cell r="E749" t="str">
            <v>Not Applicable</v>
          </cell>
          <cell r="F749" t="str">
            <v>Not Eligible Smelters</v>
          </cell>
        </row>
        <row r="750">
          <cell r="A750" t="str">
            <v>CID000812</v>
          </cell>
          <cell r="B750" t="str">
            <v>Tin</v>
          </cell>
          <cell r="C750" t="str">
            <v>ISHIKAWA  METAL CO.,LTD.</v>
          </cell>
          <cell r="D750" t="str">
            <v>Not Eligible</v>
          </cell>
          <cell r="E750" t="str">
            <v>Not Applicable</v>
          </cell>
          <cell r="F750" t="str">
            <v>Not Eligible Smelters</v>
          </cell>
        </row>
        <row r="751">
          <cell r="A751" t="str">
            <v>CID000813</v>
          </cell>
          <cell r="B751" t="str">
            <v>Gold</v>
          </cell>
          <cell r="C751" t="str">
            <v>Island Gold Refinery</v>
          </cell>
          <cell r="D751" t="str">
            <v>Not Eligible</v>
          </cell>
          <cell r="E751" t="str">
            <v>Not Applicable</v>
          </cell>
          <cell r="F751" t="str">
            <v>Not Eligible Smelters</v>
          </cell>
        </row>
        <row r="752">
          <cell r="A752" t="str">
            <v>CID000814</v>
          </cell>
          <cell r="B752" t="str">
            <v>Gold</v>
          </cell>
          <cell r="C752" t="str">
            <v>Istanbul Gold Refinery</v>
          </cell>
          <cell r="D752" t="str">
            <v>Eligible</v>
          </cell>
          <cell r="E752" t="str">
            <v>Conformant</v>
          </cell>
          <cell r="F752"/>
        </row>
        <row r="753">
          <cell r="A753" t="str">
            <v>CID000815</v>
          </cell>
          <cell r="B753" t="str">
            <v>Gold</v>
          </cell>
          <cell r="C753" t="str">
            <v>ITSWELL</v>
          </cell>
          <cell r="D753" t="str">
            <v>Not Eligible</v>
          </cell>
          <cell r="E753" t="str">
            <v>Not Applicable</v>
          </cell>
          <cell r="F753" t="str">
            <v>Not Eligible Smelters</v>
          </cell>
        </row>
        <row r="754">
          <cell r="A754" t="str">
            <v>CID000816</v>
          </cell>
          <cell r="B754" t="str">
            <v>Gold</v>
          </cell>
          <cell r="C754" t="str">
            <v>Izawa metal Co.,Ltd</v>
          </cell>
          <cell r="D754" t="str">
            <v>Not Eligible</v>
          </cell>
          <cell r="E754" t="str">
            <v>Not Applicable</v>
          </cell>
          <cell r="F754" t="str">
            <v>Not Eligible Smelters</v>
          </cell>
        </row>
        <row r="755">
          <cell r="A755" t="str">
            <v>CID000817</v>
          </cell>
          <cell r="B755" t="str">
            <v>Tungsten</v>
          </cell>
          <cell r="C755" t="str">
            <v>Izawa metal Co.,Ltd</v>
          </cell>
          <cell r="D755" t="str">
            <v>Not Eligible</v>
          </cell>
          <cell r="E755" t="str">
            <v>Not Applicable</v>
          </cell>
          <cell r="F755" t="str">
            <v>Not Eligible Smelters</v>
          </cell>
        </row>
        <row r="756">
          <cell r="A756" t="str">
            <v>CID000818</v>
          </cell>
          <cell r="B756" t="str">
            <v>Tin</v>
          </cell>
          <cell r="C756" t="str">
            <v>Izumi Metal</v>
          </cell>
          <cell r="D756" t="str">
            <v>Not Eligible</v>
          </cell>
          <cell r="E756" t="str">
            <v>Not Applicable</v>
          </cell>
          <cell r="F756" t="str">
            <v>Not Eligible Smelters</v>
          </cell>
        </row>
        <row r="757">
          <cell r="A757" t="str">
            <v>CID000819</v>
          </cell>
          <cell r="B757" t="str">
            <v>Gold</v>
          </cell>
          <cell r="C757" t="str">
            <v>J.C. AAA (Holding) Ltd. (LuoYangTong)</v>
          </cell>
          <cell r="D757" t="str">
            <v>Not Eligible</v>
          </cell>
          <cell r="E757" t="str">
            <v>Not Applicable</v>
          </cell>
          <cell r="F757" t="str">
            <v>Not Eligible Smelters</v>
          </cell>
        </row>
        <row r="758">
          <cell r="A758" t="str">
            <v>CID000820</v>
          </cell>
          <cell r="B758" t="str">
            <v>Tin</v>
          </cell>
          <cell r="C758" t="str">
            <v>Jalan Pantai</v>
          </cell>
          <cell r="D758" t="str">
            <v>Not Eligible</v>
          </cell>
          <cell r="E758" t="str">
            <v>Not Applicable</v>
          </cell>
          <cell r="F758" t="str">
            <v>Not Eligible Smelters</v>
          </cell>
        </row>
        <row r="759">
          <cell r="A759" t="str">
            <v>CID000822</v>
          </cell>
          <cell r="B759" t="str">
            <v>Tin</v>
          </cell>
          <cell r="C759" t="str">
            <v>Jau Janq Enterprise Co., Ltd.</v>
          </cell>
          <cell r="D759" t="str">
            <v>Not Eligible</v>
          </cell>
          <cell r="E759" t="str">
            <v>Not Applicable</v>
          </cell>
          <cell r="F759" t="str">
            <v>Not Eligible Smelters</v>
          </cell>
        </row>
        <row r="760">
          <cell r="A760" t="str">
            <v>CID000823</v>
          </cell>
          <cell r="B760" t="str">
            <v>Gold</v>
          </cell>
          <cell r="C760" t="str">
            <v>Japan Mint</v>
          </cell>
          <cell r="D760" t="str">
            <v>Eligible</v>
          </cell>
          <cell r="E760" t="str">
            <v>Conformant</v>
          </cell>
          <cell r="F760"/>
        </row>
        <row r="761">
          <cell r="A761" t="str">
            <v>CID000824</v>
          </cell>
          <cell r="B761" t="str">
            <v>Tin</v>
          </cell>
          <cell r="C761" t="str">
            <v>Japan Mint</v>
          </cell>
          <cell r="D761" t="str">
            <v>Not Eligible</v>
          </cell>
          <cell r="E761" t="str">
            <v>Not Applicable</v>
          </cell>
          <cell r="F761" t="str">
            <v>Not Eligible Smelters</v>
          </cell>
        </row>
        <row r="762">
          <cell r="A762" t="str">
            <v>CID000825</v>
          </cell>
          <cell r="B762" t="str">
            <v>Tungsten</v>
          </cell>
          <cell r="C762" t="str">
            <v>Japan New Metals Co., Ltd.</v>
          </cell>
          <cell r="D762" t="str">
            <v>Eligible</v>
          </cell>
          <cell r="E762" t="str">
            <v>Conformant</v>
          </cell>
          <cell r="F762"/>
        </row>
        <row r="763">
          <cell r="A763" t="str">
            <v>CID000826</v>
          </cell>
          <cell r="B763" t="str">
            <v>Gold</v>
          </cell>
          <cell r="C763" t="str">
            <v>Japan New Metals Co., Ltd.</v>
          </cell>
          <cell r="D763" t="str">
            <v>Not Eligible</v>
          </cell>
          <cell r="E763" t="str">
            <v>Not Applicable</v>
          </cell>
          <cell r="F763" t="str">
            <v>Not Eligible Smelters</v>
          </cell>
        </row>
        <row r="764">
          <cell r="A764" t="str">
            <v>CID000827</v>
          </cell>
          <cell r="B764" t="str">
            <v>Tin</v>
          </cell>
          <cell r="C764" t="str">
            <v>Japan New Metals Co., Ltd.</v>
          </cell>
          <cell r="D764" t="str">
            <v>Not Eligible</v>
          </cell>
          <cell r="E764" t="str">
            <v>Not Applicable</v>
          </cell>
          <cell r="F764" t="str">
            <v>Not Eligible Smelters</v>
          </cell>
        </row>
        <row r="765">
          <cell r="A765" t="str">
            <v>CID000828</v>
          </cell>
          <cell r="B765" t="str">
            <v>Tantalum</v>
          </cell>
          <cell r="C765" t="str">
            <v>Japan New Metals Co., Ltd.</v>
          </cell>
          <cell r="D765" t="str">
            <v>Not Eligible</v>
          </cell>
          <cell r="E765" t="str">
            <v>Not Applicable</v>
          </cell>
          <cell r="F765" t="str">
            <v>Not Eligible Smelters</v>
          </cell>
        </row>
        <row r="766">
          <cell r="A766" t="str">
            <v>CID000829</v>
          </cell>
          <cell r="B766" t="str">
            <v>Gold</v>
          </cell>
          <cell r="C766" t="str">
            <v>Japan Pure Chemical</v>
          </cell>
          <cell r="D766" t="str">
            <v>Not Eligible</v>
          </cell>
          <cell r="E766" t="str">
            <v>Not Applicable</v>
          </cell>
          <cell r="F766" t="str">
            <v>Not Eligible Smelters</v>
          </cell>
        </row>
        <row r="767">
          <cell r="A767" t="str">
            <v>CID000830</v>
          </cell>
          <cell r="B767" t="str">
            <v>Tin</v>
          </cell>
          <cell r="C767" t="str">
            <v>Japan Pure Chemical</v>
          </cell>
          <cell r="D767" t="str">
            <v>Not Eligible</v>
          </cell>
          <cell r="E767" t="str">
            <v>Not Applicable</v>
          </cell>
          <cell r="F767" t="str">
            <v>Not Eligible Smelters</v>
          </cell>
        </row>
        <row r="768">
          <cell r="A768" t="str">
            <v>CID000831</v>
          </cell>
          <cell r="B768" t="str">
            <v>Tantalum</v>
          </cell>
          <cell r="C768" t="str">
            <v>Japan Pure Chemical</v>
          </cell>
          <cell r="D768" t="str">
            <v>Not Eligible</v>
          </cell>
          <cell r="E768" t="str">
            <v>Not Applicable</v>
          </cell>
          <cell r="F768" t="str">
            <v>Not Eligible Smelters</v>
          </cell>
        </row>
        <row r="769">
          <cell r="A769" t="str">
            <v>CID000832</v>
          </cell>
          <cell r="B769" t="str">
            <v>Tungsten</v>
          </cell>
          <cell r="C769" t="str">
            <v>Japan Pure Chemical</v>
          </cell>
          <cell r="D769" t="str">
            <v>Not Eligible</v>
          </cell>
          <cell r="E769" t="str">
            <v>Not Applicable</v>
          </cell>
          <cell r="F769" t="str">
            <v>Not Eligible Smelters</v>
          </cell>
        </row>
        <row r="770">
          <cell r="A770" t="str">
            <v>CID000835</v>
          </cell>
          <cell r="B770" t="str">
            <v>Tin</v>
          </cell>
          <cell r="C770" t="str">
            <v>Jean Goldschmidt International (JGI Hydrometal)</v>
          </cell>
          <cell r="D770" t="str">
            <v>Eligible</v>
          </cell>
          <cell r="E770" t="str">
            <v>Outreach Required</v>
          </cell>
          <cell r="F770" t="str">
            <v>Non Conformant</v>
          </cell>
        </row>
        <row r="771">
          <cell r="A771" t="str">
            <v>CID000836</v>
          </cell>
          <cell r="B771" t="str">
            <v>Tungsten</v>
          </cell>
          <cell r="C771" t="str">
            <v>Jean Goldschmidt International</v>
          </cell>
          <cell r="D771" t="str">
            <v>Not Eligible</v>
          </cell>
          <cell r="E771" t="str">
            <v>Not Applicable</v>
          </cell>
          <cell r="F771" t="str">
            <v>Not Eligible Smelters</v>
          </cell>
        </row>
        <row r="772">
          <cell r="A772" t="str">
            <v>CID000837</v>
          </cell>
          <cell r="B772" t="str">
            <v>Gold</v>
          </cell>
          <cell r="C772" t="str">
            <v>Jia Lung Corp</v>
          </cell>
          <cell r="D772" t="str">
            <v>Not Eligible</v>
          </cell>
          <cell r="E772" t="str">
            <v>Not Applicable</v>
          </cell>
          <cell r="F772" t="str">
            <v>Not Eligible Smelters</v>
          </cell>
        </row>
        <row r="773">
          <cell r="A773" t="str">
            <v>CID000838</v>
          </cell>
          <cell r="B773" t="str">
            <v>Tin</v>
          </cell>
          <cell r="C773" t="str">
            <v>Super Dragon Technology Co., Ltd.</v>
          </cell>
          <cell r="D773" t="str">
            <v>Not Eligible</v>
          </cell>
          <cell r="E773" t="str">
            <v>Not Applicable</v>
          </cell>
          <cell r="F773" t="str">
            <v>Not Eligible Smelters</v>
          </cell>
        </row>
        <row r="774">
          <cell r="A774" t="str">
            <v>CID000839</v>
          </cell>
          <cell r="B774" t="str">
            <v>Tungsten</v>
          </cell>
          <cell r="C774" t="str">
            <v>JIAN DE CITY HENGSHAN TUNGSTEN INDUSTRY</v>
          </cell>
          <cell r="D774" t="str">
            <v>Not Eligible</v>
          </cell>
          <cell r="E774" t="str">
            <v>Not Applicable</v>
          </cell>
          <cell r="F774" t="str">
            <v>Not Eligible Smelters</v>
          </cell>
        </row>
        <row r="775">
          <cell r="A775" t="str">
            <v>CID000841</v>
          </cell>
          <cell r="B775" t="str">
            <v>Tin</v>
          </cell>
          <cell r="C775" t="str">
            <v>Jiang Xi Jia Wang Technology Tin Products Environmental Ltd.</v>
          </cell>
          <cell r="D775" t="str">
            <v>Alleged</v>
          </cell>
          <cell r="E775" t="str">
            <v>Not Applicable</v>
          </cell>
          <cell r="F775" t="str">
            <v>Non Conformant</v>
          </cell>
        </row>
        <row r="776">
          <cell r="A776" t="str">
            <v>CID000842</v>
          </cell>
          <cell r="B776" t="str">
            <v>Tungsten</v>
          </cell>
          <cell r="C776" t="str">
            <v>Jiangsu Dongpu Tungsten &amp; Molybdenum  Co. Ltd</v>
          </cell>
          <cell r="D776" t="str">
            <v>Not Eligible</v>
          </cell>
          <cell r="E776" t="str">
            <v>Not Applicable</v>
          </cell>
          <cell r="F776" t="str">
            <v>Not Eligible Smelters</v>
          </cell>
        </row>
        <row r="777">
          <cell r="A777" t="str">
            <v>CID000843</v>
          </cell>
          <cell r="B777" t="str">
            <v>Tungsten</v>
          </cell>
          <cell r="C777" t="str">
            <v>Jiangsu Dongtai Fengfeng Tungsten &amp; Molybdenum Material Co. Ltd</v>
          </cell>
          <cell r="D777" t="str">
            <v>Not Eligible</v>
          </cell>
          <cell r="E777" t="str">
            <v>Not Applicable</v>
          </cell>
          <cell r="F777" t="str">
            <v>Not Eligible Smelters</v>
          </cell>
        </row>
        <row r="778">
          <cell r="A778" t="str">
            <v>CID000844</v>
          </cell>
          <cell r="B778" t="str">
            <v>Tungsten</v>
          </cell>
          <cell r="C778" t="str">
            <v>Jiangsu Hetian Sci-Tech Material Co., Ltd.</v>
          </cell>
          <cell r="D778" t="str">
            <v>Not Eligible</v>
          </cell>
          <cell r="E778" t="str">
            <v>Not Applicable</v>
          </cell>
          <cell r="F778" t="str">
            <v>Not Eligible Smelters</v>
          </cell>
        </row>
        <row r="779">
          <cell r="A779" t="str">
            <v>CID000845</v>
          </cell>
          <cell r="B779" t="str">
            <v>Gold</v>
          </cell>
          <cell r="C779" t="str">
            <v>JIANGSU HUAFENG ELECTRONICS CO. LTD</v>
          </cell>
          <cell r="D779" t="str">
            <v>Not Eligible</v>
          </cell>
          <cell r="E779" t="str">
            <v>Not Applicable</v>
          </cell>
          <cell r="F779" t="str">
            <v>Not Eligible Smelters</v>
          </cell>
        </row>
        <row r="780">
          <cell r="A780" t="str">
            <v>CID000846</v>
          </cell>
          <cell r="B780" t="str">
            <v>Gold</v>
          </cell>
          <cell r="C780" t="str">
            <v>Jiangsu large specialty chemicals Ltd.</v>
          </cell>
          <cell r="D780" t="str">
            <v>Not Eligible</v>
          </cell>
          <cell r="E780" t="str">
            <v>Not Applicable</v>
          </cell>
          <cell r="F780" t="str">
            <v>Not Eligible Smelters</v>
          </cell>
        </row>
        <row r="781">
          <cell r="A781" t="str">
            <v>CID000847</v>
          </cell>
          <cell r="B781" t="str">
            <v>Tin</v>
          </cell>
          <cell r="C781" t="str">
            <v>JiangSu Sinonic Precision Alloy Technology CO. LTD</v>
          </cell>
          <cell r="D781" t="str">
            <v>Not Eligible</v>
          </cell>
          <cell r="E781" t="str">
            <v>Not Applicable</v>
          </cell>
          <cell r="F781" t="str">
            <v>Not Eligible Smelters</v>
          </cell>
        </row>
        <row r="782">
          <cell r="A782" t="str">
            <v>CID000849</v>
          </cell>
          <cell r="B782" t="str">
            <v>Tin</v>
          </cell>
          <cell r="C782" t="str">
            <v>Jiangsu united tinplate Co., LTD</v>
          </cell>
          <cell r="D782" t="str">
            <v>Not Eligible</v>
          </cell>
          <cell r="E782" t="str">
            <v>Not Applicable</v>
          </cell>
          <cell r="F782" t="str">
            <v>Not Eligible Smelters</v>
          </cell>
        </row>
        <row r="783">
          <cell r="A783" t="str">
            <v>CID000850</v>
          </cell>
          <cell r="B783" t="str">
            <v>Tin</v>
          </cell>
          <cell r="C783" t="str">
            <v>Jiangsu voyage Precision Alloy Co., Ltd.</v>
          </cell>
          <cell r="D783" t="str">
            <v>Not Eligible</v>
          </cell>
          <cell r="E783" t="str">
            <v>Not Applicable</v>
          </cell>
          <cell r="F783" t="str">
            <v>Not Eligible Smelters</v>
          </cell>
        </row>
        <row r="784">
          <cell r="A784" t="str">
            <v>CID000851</v>
          </cell>
          <cell r="B784" t="str">
            <v>Tungsten</v>
          </cell>
          <cell r="C784" t="str">
            <v>Jiangsu voyage Precision Alloy Co., Ltd.</v>
          </cell>
          <cell r="D784" t="str">
            <v>Not Eligible</v>
          </cell>
          <cell r="E784" t="str">
            <v>Not Applicable</v>
          </cell>
          <cell r="F784" t="str">
            <v>Not Eligible Smelters</v>
          </cell>
        </row>
        <row r="785">
          <cell r="A785" t="str">
            <v>CID000852</v>
          </cell>
          <cell r="B785" t="str">
            <v>Tin</v>
          </cell>
          <cell r="C785" t="str">
            <v>Jiangxi</v>
          </cell>
          <cell r="D785" t="str">
            <v>Not Eligible</v>
          </cell>
          <cell r="E785" t="str">
            <v>Not Applicable</v>
          </cell>
          <cell r="F785" t="str">
            <v>Not Eligible Smelters</v>
          </cell>
        </row>
        <row r="786">
          <cell r="A786" t="str">
            <v>CID000853</v>
          </cell>
          <cell r="B786" t="str">
            <v>Tantalum</v>
          </cell>
          <cell r="C786" t="str">
            <v>Jiangxi</v>
          </cell>
          <cell r="D786" t="str">
            <v>Not Eligible</v>
          </cell>
          <cell r="E786" t="str">
            <v>Not Applicable</v>
          </cell>
          <cell r="F786" t="str">
            <v>Not Eligible Smelters</v>
          </cell>
        </row>
        <row r="787">
          <cell r="A787" t="str">
            <v>CID000854</v>
          </cell>
          <cell r="B787" t="str">
            <v>Tungsten</v>
          </cell>
          <cell r="C787" t="str">
            <v>Jiangxi</v>
          </cell>
          <cell r="D787" t="str">
            <v>Not Eligible</v>
          </cell>
          <cell r="E787" t="str">
            <v>Not Applicable</v>
          </cell>
          <cell r="F787" t="str">
            <v>Not Eligible Smelters</v>
          </cell>
        </row>
        <row r="788">
          <cell r="A788" t="str">
            <v>CID000855</v>
          </cell>
          <cell r="B788" t="str">
            <v>Gold</v>
          </cell>
          <cell r="C788" t="str">
            <v>Jiangxi Copper Co., Ltd.</v>
          </cell>
          <cell r="D788" t="str">
            <v>Eligible</v>
          </cell>
          <cell r="E788" t="str">
            <v>Conformant</v>
          </cell>
          <cell r="F788"/>
        </row>
        <row r="789">
          <cell r="A789" t="str">
            <v>CID000856</v>
          </cell>
          <cell r="B789" t="str">
            <v>Tin</v>
          </cell>
          <cell r="C789" t="str">
            <v>Jiangxi Copper Co., Ltd.</v>
          </cell>
          <cell r="D789" t="str">
            <v>Not Eligible</v>
          </cell>
          <cell r="E789" t="str">
            <v>Not Applicable</v>
          </cell>
          <cell r="F789" t="str">
            <v>Not Eligible Smelters</v>
          </cell>
        </row>
        <row r="790">
          <cell r="A790" t="str">
            <v>CID000857</v>
          </cell>
          <cell r="B790" t="str">
            <v>Tin</v>
          </cell>
          <cell r="C790" t="str">
            <v>Jiangxi Ganzhou Baita Non-Ferrous Metals Powder Co., Ltd.</v>
          </cell>
          <cell r="D790" t="str">
            <v>Alleged</v>
          </cell>
          <cell r="E790" t="str">
            <v>Not Applicable</v>
          </cell>
          <cell r="F790" t="str">
            <v>Non Conformant</v>
          </cell>
        </row>
        <row r="791">
          <cell r="A791" t="str">
            <v>CID000858</v>
          </cell>
          <cell r="B791" t="str">
            <v>Tin</v>
          </cell>
          <cell r="C791" t="str">
            <v>Jiangxi Guangzhou Qiye Co. Ltd</v>
          </cell>
          <cell r="D791" t="str">
            <v>Not Eligible</v>
          </cell>
          <cell r="E791" t="str">
            <v>Not Applicable</v>
          </cell>
          <cell r="F791" t="str">
            <v>Not Eligible Smelters</v>
          </cell>
        </row>
        <row r="792">
          <cell r="A792" t="str">
            <v>CID000859</v>
          </cell>
          <cell r="B792" t="str">
            <v>Tin</v>
          </cell>
          <cell r="C792" t="str">
            <v>JiangXi JiaWang</v>
          </cell>
          <cell r="D792" t="str">
            <v>Not Eligible</v>
          </cell>
          <cell r="E792" t="str">
            <v>Not Applicable</v>
          </cell>
          <cell r="F792" t="str">
            <v>Not Eligible Smelters</v>
          </cell>
        </row>
        <row r="793">
          <cell r="A793" t="str">
            <v>CID000860</v>
          </cell>
          <cell r="B793" t="str">
            <v>Tin</v>
          </cell>
          <cell r="C793" t="str">
            <v>Jiangxi jIlian</v>
          </cell>
          <cell r="D793" t="str">
            <v>Not Eligible</v>
          </cell>
          <cell r="E793" t="str">
            <v>Not Applicable</v>
          </cell>
          <cell r="F793" t="str">
            <v>Not Eligible Smelters</v>
          </cell>
        </row>
        <row r="794">
          <cell r="A794" t="str">
            <v>CID000862</v>
          </cell>
          <cell r="B794" t="str">
            <v>Tantalum</v>
          </cell>
          <cell r="C794" t="str">
            <v>Jiangxi Jintai Tantalum Industry Co., Ltd.</v>
          </cell>
          <cell r="D794" t="str">
            <v>Alleged</v>
          </cell>
          <cell r="E794" t="str">
            <v>Not Applicable</v>
          </cell>
          <cell r="F794" t="str">
            <v>Non Conformant</v>
          </cell>
        </row>
        <row r="795">
          <cell r="A795" t="str">
            <v>CID000863</v>
          </cell>
          <cell r="B795" t="str">
            <v>Tungsten</v>
          </cell>
          <cell r="C795" t="str">
            <v>Jiangxi Jutong Co. Ltd</v>
          </cell>
          <cell r="D795" t="str">
            <v>Not Eligible</v>
          </cell>
          <cell r="E795" t="str">
            <v>Not Applicable</v>
          </cell>
          <cell r="F795" t="str">
            <v>Not Eligible Smelters</v>
          </cell>
        </row>
        <row r="796">
          <cell r="A796" t="str">
            <v>CID000868</v>
          </cell>
          <cell r="B796" t="str">
            <v>Tungsten</v>
          </cell>
          <cell r="C796" t="str">
            <v>Ganzhou Non-ferrous Metals Smelting Co., Ltd.</v>
          </cell>
          <cell r="D796" t="str">
            <v>Not Eligible</v>
          </cell>
          <cell r="E796" t="str">
            <v>Not Applicable</v>
          </cell>
          <cell r="F796" t="str">
            <v>Not Eligible Smelters</v>
          </cell>
        </row>
        <row r="797">
          <cell r="A797" t="str">
            <v>CID000869</v>
          </cell>
          <cell r="B797" t="str">
            <v>Gold</v>
          </cell>
          <cell r="C797" t="str">
            <v>Ganzhou Non-ferrous Metals Smelting Co., Ltd.</v>
          </cell>
          <cell r="D797" t="str">
            <v>Not Eligible</v>
          </cell>
          <cell r="E797" t="str">
            <v>Not Applicable</v>
          </cell>
          <cell r="F797" t="str">
            <v>Not Eligible Smelters</v>
          </cell>
        </row>
        <row r="798">
          <cell r="A798" t="str">
            <v>CID000870</v>
          </cell>
          <cell r="B798" t="str">
            <v>Tin</v>
          </cell>
          <cell r="C798" t="str">
            <v>Ganzhou Non-ferrous Metals Smelting Co., Ltd.</v>
          </cell>
          <cell r="D798" t="str">
            <v>Not Eligible</v>
          </cell>
          <cell r="E798" t="str">
            <v>Not Applicable</v>
          </cell>
          <cell r="F798" t="str">
            <v>Not Eligible Smelters</v>
          </cell>
        </row>
        <row r="799">
          <cell r="A799" t="str">
            <v>CID000871</v>
          </cell>
          <cell r="B799" t="str">
            <v>Tantalum</v>
          </cell>
          <cell r="C799" t="str">
            <v>Ganzhou Non-ferrous Metals Smelting Co., Ltd.</v>
          </cell>
          <cell r="D799" t="str">
            <v>Not Eligible</v>
          </cell>
          <cell r="E799" t="str">
            <v>Not Applicable</v>
          </cell>
          <cell r="F799" t="str">
            <v>Not Eligible Smelters</v>
          </cell>
        </row>
        <row r="800">
          <cell r="A800" t="str">
            <v>CID000875</v>
          </cell>
          <cell r="B800" t="str">
            <v>Tungsten</v>
          </cell>
          <cell r="C800" t="str">
            <v>Ganzhou Huaxing Tungsten Products Co., Ltd.</v>
          </cell>
          <cell r="D800" t="str">
            <v>Not Eligible</v>
          </cell>
          <cell r="E800" t="str">
            <v>Not Applicable</v>
          </cell>
          <cell r="F800" t="str">
            <v>Not Eligible Smelters</v>
          </cell>
        </row>
        <row r="801">
          <cell r="A801" t="str">
            <v>CID000876</v>
          </cell>
          <cell r="B801" t="str">
            <v>Gold</v>
          </cell>
          <cell r="C801" t="str">
            <v>Ganzhou Huaxing Tungsten Products Co., Ltd.</v>
          </cell>
          <cell r="D801" t="str">
            <v>Not Eligible</v>
          </cell>
          <cell r="E801" t="str">
            <v>Not Applicable</v>
          </cell>
          <cell r="F801" t="str">
            <v>Not Eligible Smelters</v>
          </cell>
        </row>
        <row r="802">
          <cell r="A802" t="str">
            <v>CID000877</v>
          </cell>
          <cell r="B802" t="str">
            <v>Tin</v>
          </cell>
          <cell r="C802" t="str">
            <v>Ganzhou Huaxing Tungsten Products Co., Ltd.</v>
          </cell>
          <cell r="D802" t="str">
            <v>Not Eligible</v>
          </cell>
          <cell r="E802" t="str">
            <v>Not Applicable</v>
          </cell>
          <cell r="F802" t="str">
            <v>Not Eligible Smelters</v>
          </cell>
        </row>
        <row r="803">
          <cell r="A803" t="str">
            <v>CID000878</v>
          </cell>
          <cell r="B803" t="str">
            <v>Tantalum</v>
          </cell>
          <cell r="C803" t="str">
            <v>Ganzhou Huaxing Tungsten Products Co., Ltd.</v>
          </cell>
          <cell r="D803" t="str">
            <v>Not Eligible</v>
          </cell>
          <cell r="E803" t="str">
            <v>Not Applicable</v>
          </cell>
          <cell r="F803" t="str">
            <v>Not Eligible Smelters</v>
          </cell>
        </row>
        <row r="804">
          <cell r="A804" t="str">
            <v>CID000879</v>
          </cell>
          <cell r="B804" t="str">
            <v>Tin</v>
          </cell>
          <cell r="C804" t="str">
            <v>Jiangxi Yichun</v>
          </cell>
          <cell r="D804" t="str">
            <v>Not Eligible</v>
          </cell>
          <cell r="E804" t="str">
            <v>Not Applicable</v>
          </cell>
          <cell r="F804" t="str">
            <v>Not Eligible Smelters</v>
          </cell>
        </row>
        <row r="805">
          <cell r="A805" t="str">
            <v>CID000880</v>
          </cell>
          <cell r="B805" t="str">
            <v>Tantalum</v>
          </cell>
          <cell r="C805" t="str">
            <v>Jiangxi Yichun</v>
          </cell>
          <cell r="D805" t="str">
            <v>Not Eligible</v>
          </cell>
          <cell r="E805" t="str">
            <v>Not Applicable</v>
          </cell>
          <cell r="F805" t="str">
            <v>Not Eligible Smelters</v>
          </cell>
        </row>
        <row r="806">
          <cell r="A806" t="str">
            <v>CID000881</v>
          </cell>
          <cell r="B806" t="str">
            <v>Tungsten</v>
          </cell>
          <cell r="C806" t="str">
            <v>Jiangxi Yichun</v>
          </cell>
          <cell r="D806" t="str">
            <v>Not Eligible</v>
          </cell>
          <cell r="E806" t="str">
            <v>Not Applicable</v>
          </cell>
          <cell r="F806" t="str">
            <v>Not Eligible Smelters</v>
          </cell>
        </row>
        <row r="807">
          <cell r="A807" t="str">
            <v>CID000882</v>
          </cell>
          <cell r="B807" t="str">
            <v>GOLD</v>
          </cell>
          <cell r="C807" t="str">
            <v>JIE SHENG</v>
          </cell>
          <cell r="D807" t="str">
            <v>Not Eligible</v>
          </cell>
          <cell r="E807" t="str">
            <v>Not Applicable</v>
          </cell>
          <cell r="F807" t="str">
            <v>Not Eligible Smelters</v>
          </cell>
        </row>
        <row r="808">
          <cell r="A808" t="str">
            <v>CID000883</v>
          </cell>
          <cell r="B808" t="str">
            <v>Gold</v>
          </cell>
          <cell r="C808" t="str">
            <v>Jin Dong Heng</v>
          </cell>
          <cell r="D808" t="str">
            <v>Not Eligible</v>
          </cell>
          <cell r="E808" t="str">
            <v>Not Applicable</v>
          </cell>
          <cell r="F808" t="str">
            <v>Not Eligible Smelters</v>
          </cell>
        </row>
        <row r="809">
          <cell r="A809" t="str">
            <v>CID000885</v>
          </cell>
          <cell r="B809" t="str">
            <v>Tin</v>
          </cell>
          <cell r="C809" t="str">
            <v>Jin Lee Chang</v>
          </cell>
          <cell r="D809" t="str">
            <v>Not Eligible</v>
          </cell>
          <cell r="E809" t="str">
            <v>Not Applicable</v>
          </cell>
          <cell r="F809" t="str">
            <v>Not Eligible Smelters</v>
          </cell>
        </row>
        <row r="810">
          <cell r="A810" t="str">
            <v>CID000886</v>
          </cell>
          <cell r="B810" t="str">
            <v>Tin</v>
          </cell>
          <cell r="C810" t="str">
            <v>Jin Liang Sn CO. LTD</v>
          </cell>
          <cell r="D810" t="str">
            <v>Not Eligible</v>
          </cell>
          <cell r="E810" t="str">
            <v>Not Applicable</v>
          </cell>
          <cell r="F810" t="str">
            <v>Not Eligible Smelters</v>
          </cell>
        </row>
        <row r="811">
          <cell r="A811" t="str">
            <v>CID000887</v>
          </cell>
          <cell r="B811" t="str">
            <v>Tin</v>
          </cell>
          <cell r="C811" t="str">
            <v>Jin Tian</v>
          </cell>
          <cell r="D811" t="str">
            <v>Not Eligible</v>
          </cell>
          <cell r="E811" t="str">
            <v>Not Applicable</v>
          </cell>
          <cell r="F811" t="str">
            <v>Not Eligible Smelters</v>
          </cell>
        </row>
        <row r="812">
          <cell r="A812" t="str">
            <v>CID000888</v>
          </cell>
          <cell r="B812" t="str">
            <v>Tungsten</v>
          </cell>
          <cell r="C812" t="str">
            <v>Jin Tian</v>
          </cell>
          <cell r="D812" t="str">
            <v>Not Eligible</v>
          </cell>
          <cell r="E812" t="str">
            <v>Not Applicable</v>
          </cell>
          <cell r="F812" t="str">
            <v>Not Eligible Smelters</v>
          </cell>
        </row>
        <row r="813">
          <cell r="A813" t="str">
            <v>CID000889</v>
          </cell>
          <cell r="B813" t="str">
            <v>Gold</v>
          </cell>
          <cell r="C813" t="str">
            <v>jin yi group</v>
          </cell>
          <cell r="D813" t="str">
            <v>Not Eligible</v>
          </cell>
          <cell r="E813" t="str">
            <v>Not Applicable</v>
          </cell>
          <cell r="F813" t="str">
            <v>Not Eligible Smelters</v>
          </cell>
        </row>
        <row r="814">
          <cell r="A814" t="str">
            <v>CID000890</v>
          </cell>
          <cell r="B814" t="str">
            <v>Tin</v>
          </cell>
          <cell r="C814" t="str">
            <v>jin yi group</v>
          </cell>
          <cell r="D814" t="str">
            <v>Not Eligible</v>
          </cell>
          <cell r="E814" t="str">
            <v>Not Applicable</v>
          </cell>
          <cell r="F814" t="str">
            <v>Not Eligible Smelters</v>
          </cell>
        </row>
        <row r="815">
          <cell r="A815" t="str">
            <v>CID000891</v>
          </cell>
          <cell r="B815" t="str">
            <v>Gold</v>
          </cell>
          <cell r="C815" t="str">
            <v>Jin yuan mining co., LTD</v>
          </cell>
          <cell r="D815" t="str">
            <v>Not Eligible</v>
          </cell>
          <cell r="E815" t="str">
            <v>Not Applicable</v>
          </cell>
          <cell r="F815" t="str">
            <v>Not Eligible Smelters</v>
          </cell>
        </row>
        <row r="816">
          <cell r="A816" t="str">
            <v>CID000892</v>
          </cell>
          <cell r="B816" t="str">
            <v>Tin</v>
          </cell>
          <cell r="C816" t="str">
            <v>Jin Zhou</v>
          </cell>
          <cell r="D816" t="str">
            <v>Not Eligible</v>
          </cell>
          <cell r="E816" t="str">
            <v>Not Applicable</v>
          </cell>
          <cell r="F816" t="str">
            <v>Not Eligible Smelters</v>
          </cell>
        </row>
        <row r="817">
          <cell r="A817" t="str">
            <v>CID000893</v>
          </cell>
          <cell r="B817" t="str">
            <v>Tungsten</v>
          </cell>
          <cell r="C817" t="str">
            <v>Jin Zhou</v>
          </cell>
          <cell r="D817" t="str">
            <v>Not Eligible</v>
          </cell>
          <cell r="E817" t="str">
            <v>Not Applicable</v>
          </cell>
          <cell r="F817" t="str">
            <v>Not Eligible Smelters</v>
          </cell>
        </row>
        <row r="818">
          <cell r="A818" t="str">
            <v>CID000894</v>
          </cell>
          <cell r="B818" t="str">
            <v>Gold</v>
          </cell>
          <cell r="C818" t="str">
            <v>JinBao Electronic Co.,Ltd.</v>
          </cell>
          <cell r="D818" t="str">
            <v>Not Eligible</v>
          </cell>
          <cell r="E818" t="str">
            <v>Not Applicable</v>
          </cell>
          <cell r="F818" t="str">
            <v>Not Eligible Smelters</v>
          </cell>
        </row>
        <row r="819">
          <cell r="A819" t="str">
            <v>CID000895</v>
          </cell>
          <cell r="B819" t="str">
            <v>Gold</v>
          </cell>
          <cell r="C819" t="str">
            <v>Jincang Gold Melter</v>
          </cell>
          <cell r="D819" t="str">
            <v>Alleged</v>
          </cell>
          <cell r="E819" t="str">
            <v>Not Applicable</v>
          </cell>
          <cell r="F819" t="str">
            <v>Non Conformant</v>
          </cell>
        </row>
        <row r="820">
          <cell r="A820" t="str">
            <v>CID000896</v>
          </cell>
          <cell r="B820" t="str">
            <v>Gold</v>
          </cell>
          <cell r="C820" t="str">
            <v>Jinchang Gold Mine</v>
          </cell>
          <cell r="D820" t="str">
            <v>Not Eligible</v>
          </cell>
          <cell r="E820" t="str">
            <v>Not Applicable</v>
          </cell>
          <cell r="F820" t="str">
            <v>Not Eligible Smelters</v>
          </cell>
        </row>
        <row r="821">
          <cell r="A821" t="str">
            <v>CID000897</v>
          </cell>
          <cell r="B821" t="str">
            <v>Tin</v>
          </cell>
          <cell r="C821" t="str">
            <v>Jinchang Metal Surface Treatment Co., Ltd.</v>
          </cell>
          <cell r="D821" t="str">
            <v>Not Eligible</v>
          </cell>
          <cell r="E821" t="str">
            <v>Not Applicable</v>
          </cell>
          <cell r="F821" t="str">
            <v>Not Eligible Smelters</v>
          </cell>
        </row>
        <row r="822">
          <cell r="A822" t="str">
            <v>CID000898</v>
          </cell>
          <cell r="B822" t="str">
            <v>Multiple</v>
          </cell>
          <cell r="C822" t="str">
            <v>Jinchuan Group Co., Ltd.</v>
          </cell>
          <cell r="D822" t="str">
            <v>Group Company</v>
          </cell>
          <cell r="E822" t="str">
            <v>Not Applicable</v>
          </cell>
          <cell r="F822" t="str">
            <v>Non Conformant</v>
          </cell>
        </row>
        <row r="823">
          <cell r="A823" t="str">
            <v>CID000899</v>
          </cell>
          <cell r="B823" t="str">
            <v>Tin</v>
          </cell>
          <cell r="C823" t="str">
            <v>JinDa Metal .Co.Ltd</v>
          </cell>
          <cell r="D823" t="str">
            <v>Not Eligible</v>
          </cell>
          <cell r="E823" t="str">
            <v>Not Applicable</v>
          </cell>
          <cell r="F823" t="str">
            <v>Not Eligible Smelters</v>
          </cell>
        </row>
        <row r="824">
          <cell r="A824" t="str">
            <v>CID000900</v>
          </cell>
          <cell r="B824" t="str">
            <v>Gold</v>
          </cell>
          <cell r="C824" t="str">
            <v>jindidin</v>
          </cell>
          <cell r="D824" t="str">
            <v>Not Eligible</v>
          </cell>
          <cell r="E824" t="str">
            <v>Not Applicable</v>
          </cell>
          <cell r="F824" t="str">
            <v>Not Eligible Smelters</v>
          </cell>
        </row>
        <row r="825">
          <cell r="A825" t="str">
            <v>CID000901</v>
          </cell>
          <cell r="B825" t="str">
            <v>Gold</v>
          </cell>
          <cell r="C825" t="str">
            <v>Jinfeng Gold Mine Smelter</v>
          </cell>
          <cell r="D825" t="str">
            <v>Not Eligible</v>
          </cell>
          <cell r="E825" t="str">
            <v>Not Applicable</v>
          </cell>
          <cell r="F825" t="str">
            <v>Not Eligible Smelters</v>
          </cell>
        </row>
        <row r="826">
          <cell r="A826" t="str">
            <v>CID000902</v>
          </cell>
          <cell r="B826" t="str">
            <v>Gold</v>
          </cell>
          <cell r="C826" t="str">
            <v>Jingchang Copper</v>
          </cell>
          <cell r="D826" t="str">
            <v>Not Eligible</v>
          </cell>
          <cell r="E826" t="str">
            <v>Not Applicable</v>
          </cell>
          <cell r="F826" t="str">
            <v>Not Eligible Smelters</v>
          </cell>
        </row>
        <row r="827">
          <cell r="A827" t="str">
            <v>CID000903</v>
          </cell>
          <cell r="B827" t="str">
            <v>Tin</v>
          </cell>
          <cell r="C827" t="str">
            <v>Jingxi chemistry group</v>
          </cell>
          <cell r="D827" t="str">
            <v>Not Eligible</v>
          </cell>
          <cell r="E827" t="str">
            <v>Not Applicable</v>
          </cell>
          <cell r="F827" t="str">
            <v>Not Eligible Smelters</v>
          </cell>
        </row>
        <row r="828">
          <cell r="A828" t="str">
            <v>CID000904</v>
          </cell>
          <cell r="B828" t="str">
            <v>Tungsten</v>
          </cell>
          <cell r="C828" t="str">
            <v>Jingxi chemistry group</v>
          </cell>
          <cell r="D828" t="str">
            <v>Not Eligible</v>
          </cell>
          <cell r="E828" t="str">
            <v>Not Applicable</v>
          </cell>
          <cell r="F828" t="str">
            <v>Not Eligible Smelters</v>
          </cell>
        </row>
        <row r="829">
          <cell r="A829" t="str">
            <v>CID000905</v>
          </cell>
          <cell r="B829" t="str">
            <v>Gold</v>
          </cell>
          <cell r="C829" t="str">
            <v>Jingyuantong refine Ltd.</v>
          </cell>
          <cell r="D829" t="str">
            <v>Not Eligible</v>
          </cell>
          <cell r="E829" t="str">
            <v>Not Applicable</v>
          </cell>
          <cell r="F829" t="str">
            <v>Not Eligible Smelters</v>
          </cell>
        </row>
        <row r="830">
          <cell r="A830" t="str">
            <v>CID000906</v>
          </cell>
          <cell r="B830" t="str">
            <v>Tin</v>
          </cell>
          <cell r="C830" t="str">
            <v>Jingyuantong refine Ltd.</v>
          </cell>
          <cell r="D830" t="str">
            <v>Not Eligible</v>
          </cell>
          <cell r="E830" t="str">
            <v>Not Applicable</v>
          </cell>
          <cell r="F830" t="str">
            <v>Not Eligible Smelters</v>
          </cell>
        </row>
        <row r="831">
          <cell r="A831" t="str">
            <v>CID000907</v>
          </cell>
          <cell r="B831" t="str">
            <v>Tantalum</v>
          </cell>
          <cell r="C831" t="str">
            <v>Jingyuantong refine Ltd.</v>
          </cell>
          <cell r="D831" t="str">
            <v>Not Eligible</v>
          </cell>
          <cell r="E831" t="str">
            <v>Not Applicable</v>
          </cell>
          <cell r="F831" t="str">
            <v>Not Eligible Smelters</v>
          </cell>
        </row>
        <row r="832">
          <cell r="A832" t="str">
            <v>CID000908</v>
          </cell>
          <cell r="B832" t="str">
            <v>Tungsten</v>
          </cell>
          <cell r="C832" t="str">
            <v>Jingyuantong refine Ltd.</v>
          </cell>
          <cell r="D832" t="str">
            <v>Not Eligible</v>
          </cell>
          <cell r="E832" t="str">
            <v>Not Applicable</v>
          </cell>
          <cell r="F832" t="str">
            <v>Not Eligible Smelters</v>
          </cell>
        </row>
        <row r="833">
          <cell r="A833" t="str">
            <v>CID000909</v>
          </cell>
          <cell r="B833" t="str">
            <v>Gold</v>
          </cell>
          <cell r="C833" t="str">
            <v>Jinlong Copper Co., Ltd.</v>
          </cell>
          <cell r="D833" t="str">
            <v>Alleged</v>
          </cell>
          <cell r="E833" t="str">
            <v>Not Applicable</v>
          </cell>
          <cell r="F833" t="str">
            <v>Non Conformant</v>
          </cell>
        </row>
        <row r="834">
          <cell r="A834" t="str">
            <v>CID000910</v>
          </cell>
          <cell r="B834" t="str">
            <v>Tungsten</v>
          </cell>
          <cell r="C834" t="str">
            <v>Jinlong Copper Co., Ltd.</v>
          </cell>
          <cell r="D834" t="str">
            <v>Not Eligible</v>
          </cell>
          <cell r="E834" t="str">
            <v>Not Applicable</v>
          </cell>
          <cell r="F834" t="str">
            <v>Not Eligible Smelters</v>
          </cell>
        </row>
        <row r="835">
          <cell r="A835" t="str">
            <v>CID000911</v>
          </cell>
          <cell r="B835" t="str">
            <v>Gold</v>
          </cell>
          <cell r="C835" t="str">
            <v>JINSUNG METAL</v>
          </cell>
          <cell r="D835" t="str">
            <v>Alleged</v>
          </cell>
          <cell r="E835" t="str">
            <v>Not Applicable</v>
          </cell>
          <cell r="F835" t="str">
            <v>Non Conformant</v>
          </cell>
        </row>
        <row r="836">
          <cell r="A836" t="str">
            <v>CID000912</v>
          </cell>
          <cell r="B836" t="str">
            <v>Gold</v>
          </cell>
          <cell r="C836" t="str">
            <v>JinTai (Jiangmen) Chemical Trading Co. ,Ltd.</v>
          </cell>
          <cell r="D836" t="str">
            <v>Not Eligible</v>
          </cell>
          <cell r="E836" t="str">
            <v>Not Applicable</v>
          </cell>
          <cell r="F836" t="str">
            <v>Not Eligible Smelters</v>
          </cell>
        </row>
        <row r="837">
          <cell r="A837" t="str">
            <v>CID000913</v>
          </cell>
          <cell r="B837" t="str">
            <v>Tin</v>
          </cell>
          <cell r="C837" t="str">
            <v>JINYI</v>
          </cell>
          <cell r="D837" t="str">
            <v>Not Eligible</v>
          </cell>
          <cell r="E837" t="str">
            <v>Not Applicable</v>
          </cell>
          <cell r="F837" t="str">
            <v>Not Eligible Smelters</v>
          </cell>
        </row>
        <row r="838">
          <cell r="A838" t="str">
            <v>CID000914</v>
          </cell>
          <cell r="B838" t="str">
            <v>Tantalum</v>
          </cell>
          <cell r="C838" t="str">
            <v>JiuJiang JinXin Nonferrous Metals Co., Ltd.</v>
          </cell>
          <cell r="D838" t="str">
            <v>Eligible</v>
          </cell>
          <cell r="E838" t="str">
            <v>Conformant</v>
          </cell>
          <cell r="F838"/>
        </row>
        <row r="839">
          <cell r="A839" t="str">
            <v>CID000915</v>
          </cell>
          <cell r="B839" t="str">
            <v>Tin</v>
          </cell>
          <cell r="C839" t="str">
            <v>JiuJiang JinXin Nonferrous Metals Co., Ltd.</v>
          </cell>
          <cell r="D839" t="str">
            <v>Not Eligible</v>
          </cell>
          <cell r="E839" t="str">
            <v>Not Applicable</v>
          </cell>
          <cell r="F839" t="str">
            <v>Not Eligible Smelters</v>
          </cell>
        </row>
        <row r="840">
          <cell r="A840" t="str">
            <v>CID000916</v>
          </cell>
          <cell r="B840" t="str">
            <v>Tungsten</v>
          </cell>
          <cell r="C840" t="str">
            <v>JiuJiang JinXin Nonferrous Metals Co., Ltd.</v>
          </cell>
          <cell r="D840" t="str">
            <v>Not Eligible</v>
          </cell>
          <cell r="E840" t="str">
            <v>Not Applicable</v>
          </cell>
          <cell r="F840" t="str">
            <v>Not Eligible Smelters</v>
          </cell>
        </row>
        <row r="841">
          <cell r="A841" t="str">
            <v>CID000917</v>
          </cell>
          <cell r="B841" t="str">
            <v>Tantalum</v>
          </cell>
          <cell r="C841" t="str">
            <v>Jiujiang Tanbre Co., Ltd.</v>
          </cell>
          <cell r="D841" t="str">
            <v>Eligible</v>
          </cell>
          <cell r="E841" t="str">
            <v>Conformant</v>
          </cell>
          <cell r="F841"/>
        </row>
        <row r="842">
          <cell r="A842" t="str">
            <v>CID000918</v>
          </cell>
          <cell r="B842" t="str">
            <v>Tin</v>
          </cell>
          <cell r="C842" t="str">
            <v>Jiun Yuan</v>
          </cell>
          <cell r="D842" t="str">
            <v>Not Eligible</v>
          </cell>
          <cell r="E842" t="str">
            <v>Not Applicable</v>
          </cell>
          <cell r="F842" t="str">
            <v>Not Eligible Smelters</v>
          </cell>
        </row>
        <row r="843">
          <cell r="A843" t="str">
            <v>CID000919</v>
          </cell>
          <cell r="B843" t="str">
            <v>Gold</v>
          </cell>
          <cell r="C843" t="str">
            <v>Joe (Jonathan) Battershill</v>
          </cell>
          <cell r="D843" t="str">
            <v>Not Eligible</v>
          </cell>
          <cell r="E843" t="str">
            <v>Not Applicable</v>
          </cell>
          <cell r="F843" t="str">
            <v>Not Eligible Smelters</v>
          </cell>
        </row>
        <row r="844">
          <cell r="A844" t="str">
            <v>CID000920</v>
          </cell>
          <cell r="B844" t="str">
            <v>Gold</v>
          </cell>
          <cell r="C844" t="str">
            <v>Asahi Refining USA Inc.</v>
          </cell>
          <cell r="D844" t="str">
            <v>Eligible</v>
          </cell>
          <cell r="E844" t="str">
            <v>Conformant</v>
          </cell>
          <cell r="F844"/>
        </row>
        <row r="845">
          <cell r="A845" t="str">
            <v>CID000921</v>
          </cell>
          <cell r="B845" t="str">
            <v>Tin</v>
          </cell>
          <cell r="C845" t="str">
            <v>Asahi Refining USA Inc.</v>
          </cell>
          <cell r="D845" t="str">
            <v>Not Eligible</v>
          </cell>
          <cell r="E845" t="str">
            <v>Not Applicable</v>
          </cell>
          <cell r="F845" t="str">
            <v>Not Eligible Smelters</v>
          </cell>
        </row>
        <row r="846">
          <cell r="A846" t="str">
            <v>CID000922</v>
          </cell>
          <cell r="B846" t="str">
            <v>Tantalum</v>
          </cell>
          <cell r="C846" t="str">
            <v>Asahi Refining USA Inc.</v>
          </cell>
          <cell r="D846" t="str">
            <v>Not Eligible</v>
          </cell>
          <cell r="E846" t="str">
            <v>Not Applicable</v>
          </cell>
          <cell r="F846" t="str">
            <v>Not Eligible Smelters</v>
          </cell>
        </row>
        <row r="847">
          <cell r="A847" t="str">
            <v>CID000923</v>
          </cell>
          <cell r="B847" t="str">
            <v>Tungsten</v>
          </cell>
          <cell r="C847" t="str">
            <v>Asahi Refining USA Inc.</v>
          </cell>
          <cell r="D847" t="str">
            <v>Not Eligible</v>
          </cell>
          <cell r="E847" t="str">
            <v>Not Applicable</v>
          </cell>
          <cell r="F847" t="str">
            <v>Not Eligible Smelters</v>
          </cell>
        </row>
        <row r="848">
          <cell r="A848" t="str">
            <v>CID000924</v>
          </cell>
          <cell r="B848" t="str">
            <v>Gold</v>
          </cell>
          <cell r="C848" t="str">
            <v>Asahi Refining Canada Ltd.</v>
          </cell>
          <cell r="D848" t="str">
            <v>Eligible</v>
          </cell>
          <cell r="E848" t="str">
            <v>Conformant</v>
          </cell>
          <cell r="F848"/>
        </row>
        <row r="849">
          <cell r="A849" t="str">
            <v>CID000925</v>
          </cell>
          <cell r="B849" t="str">
            <v>Tin</v>
          </cell>
          <cell r="C849" t="str">
            <v>Asahi Refining Canada Ltd.</v>
          </cell>
          <cell r="D849" t="str">
            <v>Not Eligible</v>
          </cell>
          <cell r="E849" t="str">
            <v>Not Applicable</v>
          </cell>
          <cell r="F849" t="str">
            <v>Not Eligible Smelters</v>
          </cell>
        </row>
        <row r="850">
          <cell r="A850" t="str">
            <v>CID000926</v>
          </cell>
          <cell r="B850" t="str">
            <v>Tantalum</v>
          </cell>
          <cell r="C850" t="str">
            <v>Asahi Refining Canada Ltd.</v>
          </cell>
          <cell r="D850" t="str">
            <v>Not Eligible</v>
          </cell>
          <cell r="E850" t="str">
            <v>Not Applicable</v>
          </cell>
          <cell r="F850" t="str">
            <v>Not Eligible Smelters</v>
          </cell>
        </row>
        <row r="851">
          <cell r="A851" t="str">
            <v>CID000927</v>
          </cell>
          <cell r="B851" t="str">
            <v>Gold</v>
          </cell>
          <cell r="C851" t="str">
            <v>JSC Ekaterinburg Non-Ferrous Metal Processing Plant</v>
          </cell>
          <cell r="D851" t="str">
            <v>Eligible</v>
          </cell>
          <cell r="E851" t="str">
            <v>RMI Due Diligence Review - Unable to Proceed</v>
          </cell>
          <cell r="F851" t="str">
            <v>Russian Smelters</v>
          </cell>
        </row>
        <row r="852">
          <cell r="A852" t="str">
            <v>CID000928</v>
          </cell>
          <cell r="B852" t="str">
            <v>Tungsten</v>
          </cell>
          <cell r="C852" t="str">
            <v>JSC Ekaterinburg Non-Ferrous Metal Processing Plant</v>
          </cell>
          <cell r="D852" t="str">
            <v>Not Eligible</v>
          </cell>
          <cell r="E852" t="str">
            <v>Not Applicable</v>
          </cell>
          <cell r="F852" t="str">
            <v>Russian Smelters</v>
          </cell>
        </row>
        <row r="853">
          <cell r="A853" t="str">
            <v>CID000929</v>
          </cell>
          <cell r="B853" t="str">
            <v>Gold</v>
          </cell>
          <cell r="C853" t="str">
            <v>JSC Uralelectromed</v>
          </cell>
          <cell r="D853" t="str">
            <v>Eligible</v>
          </cell>
          <cell r="E853" t="str">
            <v>RMI Due Diligence Review - Unable to Proceed</v>
          </cell>
          <cell r="F853" t="str">
            <v>Russian Smelters</v>
          </cell>
        </row>
        <row r="854">
          <cell r="A854" t="str">
            <v>CID000930</v>
          </cell>
          <cell r="B854" t="str">
            <v>Gold</v>
          </cell>
          <cell r="C854" t="str">
            <v>JST</v>
          </cell>
          <cell r="D854" t="str">
            <v>Not Eligible</v>
          </cell>
          <cell r="E854" t="str">
            <v>Not Applicable</v>
          </cell>
          <cell r="F854" t="str">
            <v>Not Eligible Smelters</v>
          </cell>
        </row>
        <row r="855">
          <cell r="A855" t="str">
            <v>CID000931</v>
          </cell>
          <cell r="B855" t="str">
            <v>Tin</v>
          </cell>
          <cell r="C855" t="str">
            <v>JST</v>
          </cell>
          <cell r="D855" t="str">
            <v>Not Eligible</v>
          </cell>
          <cell r="E855" t="str">
            <v>Not Applicable</v>
          </cell>
          <cell r="F855" t="str">
            <v>Not Eligible Smelters</v>
          </cell>
        </row>
        <row r="856">
          <cell r="A856" t="str">
            <v>CID000932</v>
          </cell>
          <cell r="B856" t="str">
            <v>Tantalum</v>
          </cell>
          <cell r="C856" t="str">
            <v>JST</v>
          </cell>
          <cell r="D856" t="str">
            <v>Not Eligible</v>
          </cell>
          <cell r="E856" t="str">
            <v>Not Applicable</v>
          </cell>
          <cell r="F856" t="str">
            <v>Not Eligible Smelters</v>
          </cell>
        </row>
        <row r="857">
          <cell r="A857" t="str">
            <v>CID000933</v>
          </cell>
          <cell r="B857" t="str">
            <v>Tin</v>
          </cell>
          <cell r="C857" t="str">
            <v>J-Tech</v>
          </cell>
          <cell r="D857" t="str">
            <v>Not Eligible</v>
          </cell>
          <cell r="E857" t="str">
            <v>Not Applicable</v>
          </cell>
          <cell r="F857" t="str">
            <v>Not Eligible Smelters</v>
          </cell>
        </row>
        <row r="858">
          <cell r="A858" t="str">
            <v>CID000934</v>
          </cell>
          <cell r="B858" t="str">
            <v>Tin</v>
          </cell>
          <cell r="C858" t="str">
            <v>Ju Tai Industrial Co., Ltd.</v>
          </cell>
          <cell r="D858" t="str">
            <v>Not Eligible</v>
          </cell>
          <cell r="E858" t="str">
            <v>Not Applicable</v>
          </cell>
          <cell r="F858" t="str">
            <v>Not Eligible Smelters</v>
          </cell>
        </row>
        <row r="859">
          <cell r="A859" t="str">
            <v>CID000935</v>
          </cell>
          <cell r="B859" t="str">
            <v>Tin</v>
          </cell>
          <cell r="C859" t="str">
            <v>Jun Lin Electric</v>
          </cell>
          <cell r="D859" t="str">
            <v>Not Eligible</v>
          </cell>
          <cell r="E859" t="str">
            <v>Not Applicable</v>
          </cell>
          <cell r="F859" t="str">
            <v>Not Eligible Smelters</v>
          </cell>
        </row>
        <row r="860">
          <cell r="A860" t="str">
            <v>CID000936</v>
          </cell>
          <cell r="B860" t="str">
            <v>Tin</v>
          </cell>
          <cell r="C860" t="str">
            <v>Jun Yuan Co., Ltd</v>
          </cell>
          <cell r="D860" t="str">
            <v>Not Eligible</v>
          </cell>
          <cell r="E860" t="str">
            <v>Not Applicable</v>
          </cell>
          <cell r="F860" t="str">
            <v>Not Eligible Smelters</v>
          </cell>
        </row>
        <row r="861">
          <cell r="A861" t="str">
            <v>CID000937</v>
          </cell>
          <cell r="B861" t="str">
            <v>Gold</v>
          </cell>
          <cell r="C861" t="str">
            <v>JX Nippon Mining &amp; Metals Co., Ltd.</v>
          </cell>
          <cell r="D861" t="str">
            <v>Eligible</v>
          </cell>
          <cell r="E861" t="str">
            <v>Conformant</v>
          </cell>
          <cell r="F861"/>
        </row>
        <row r="862">
          <cell r="A862" t="str">
            <v>CID000938</v>
          </cell>
          <cell r="B862" t="str">
            <v>Tin</v>
          </cell>
          <cell r="C862" t="str">
            <v>JX Nippon Mining &amp; Metals Co., Ltd.</v>
          </cell>
          <cell r="D862" t="str">
            <v>Not Eligible</v>
          </cell>
          <cell r="E862" t="str">
            <v>Not Applicable</v>
          </cell>
          <cell r="F862" t="str">
            <v>Not Eligible Smelters</v>
          </cell>
        </row>
        <row r="863">
          <cell r="A863" t="str">
            <v>CID000939</v>
          </cell>
          <cell r="B863" t="str">
            <v>Tantalum</v>
          </cell>
          <cell r="C863" t="str">
            <v>JX Nippon Mining &amp; Metals Co., Ltd.</v>
          </cell>
          <cell r="D863" t="str">
            <v>Not Eligible</v>
          </cell>
          <cell r="E863" t="str">
            <v>Not Applicable</v>
          </cell>
          <cell r="F863" t="str">
            <v>Not Eligible Smelters</v>
          </cell>
        </row>
        <row r="864">
          <cell r="A864" t="str">
            <v>CID000940</v>
          </cell>
          <cell r="B864" t="str">
            <v>Tungsten</v>
          </cell>
          <cell r="C864" t="str">
            <v>JX Nippon Mining &amp; Metals Co., Ltd.</v>
          </cell>
          <cell r="D864" t="str">
            <v>Not Eligible</v>
          </cell>
          <cell r="E864" t="str">
            <v>Not Applicable</v>
          </cell>
          <cell r="F864" t="str">
            <v>Not Eligible Smelters</v>
          </cell>
        </row>
        <row r="865">
          <cell r="A865" t="str">
            <v>CID000941</v>
          </cell>
          <cell r="B865" t="str">
            <v>Gold</v>
          </cell>
          <cell r="C865" t="str">
            <v>Kagoshima</v>
          </cell>
          <cell r="D865" t="str">
            <v>Not Eligible</v>
          </cell>
          <cell r="E865" t="str">
            <v>Not Applicable</v>
          </cell>
          <cell r="F865" t="str">
            <v>Not Eligible Smelters</v>
          </cell>
        </row>
        <row r="866">
          <cell r="A866" t="str">
            <v>CID000942</v>
          </cell>
          <cell r="B866" t="str">
            <v>Tin</v>
          </cell>
          <cell r="C866" t="str">
            <v>Gejiu Kai Meng Industry and Trade LLC</v>
          </cell>
          <cell r="D866" t="str">
            <v>Eligible</v>
          </cell>
          <cell r="E866" t="str">
            <v>Non Conformant</v>
          </cell>
          <cell r="F866" t="str">
            <v>Non Conformant</v>
          </cell>
        </row>
        <row r="867">
          <cell r="A867" t="str">
            <v>CID000944</v>
          </cell>
          <cell r="B867" t="str">
            <v>Tin</v>
          </cell>
          <cell r="C867" t="str">
            <v>Kalas Wire</v>
          </cell>
          <cell r="D867" t="str">
            <v>Not Eligible</v>
          </cell>
          <cell r="E867" t="str">
            <v>Not Applicable</v>
          </cell>
          <cell r="F867" t="str">
            <v>Not Eligible Smelters</v>
          </cell>
        </row>
        <row r="868">
          <cell r="A868" t="str">
            <v>CID000945</v>
          </cell>
          <cell r="B868" t="str">
            <v>Gold</v>
          </cell>
          <cell r="C868" t="str">
            <v>Kanakura Gold</v>
          </cell>
          <cell r="D868" t="str">
            <v>Not Eligible</v>
          </cell>
          <cell r="E868" t="str">
            <v>Not Applicable</v>
          </cell>
          <cell r="F868" t="str">
            <v>Not Eligible Smelters</v>
          </cell>
        </row>
        <row r="869">
          <cell r="A869" t="str">
            <v>CID000946</v>
          </cell>
          <cell r="B869" t="str">
            <v>Tin</v>
          </cell>
          <cell r="C869" t="str">
            <v>Kaneda Jin Tian</v>
          </cell>
          <cell r="D869" t="str">
            <v>Not Eligible</v>
          </cell>
          <cell r="E869" t="str">
            <v>Not Applicable</v>
          </cell>
          <cell r="F869" t="str">
            <v>Not Eligible Smelters</v>
          </cell>
        </row>
        <row r="870">
          <cell r="A870" t="str">
            <v>CID000947</v>
          </cell>
          <cell r="B870" t="str">
            <v>Tungsten</v>
          </cell>
          <cell r="C870" t="str">
            <v>Kaneda Jin Tian</v>
          </cell>
          <cell r="D870" t="str">
            <v>Not Eligible</v>
          </cell>
          <cell r="E870" t="str">
            <v>Not Applicable</v>
          </cell>
          <cell r="F870" t="str">
            <v>Not Eligible Smelters</v>
          </cell>
        </row>
        <row r="871">
          <cell r="A871" t="str">
            <v>CID000948</v>
          </cell>
          <cell r="B871" t="str">
            <v>Gold</v>
          </cell>
          <cell r="C871" t="str">
            <v>Yantai Zhaojin Lifu Precious Metals Co., Ltd.</v>
          </cell>
          <cell r="D871" t="str">
            <v>Not Eligible</v>
          </cell>
          <cell r="E871" t="str">
            <v>Not Applicable</v>
          </cell>
          <cell r="F871" t="str">
            <v>Not Eligible Smelters</v>
          </cell>
        </row>
        <row r="872">
          <cell r="A872" t="str">
            <v>CID000949</v>
          </cell>
          <cell r="B872" t="str">
            <v>Tin</v>
          </cell>
          <cell r="C872" t="str">
            <v>Yantai Zhaojin Lifu Precious Metals Co., Ltd.</v>
          </cell>
          <cell r="D872" t="str">
            <v>Not Eligible</v>
          </cell>
          <cell r="E872" t="str">
            <v>Not Applicable</v>
          </cell>
          <cell r="F872" t="str">
            <v>Not Eligible Smelters</v>
          </cell>
        </row>
        <row r="873">
          <cell r="A873" t="str">
            <v>CID000950</v>
          </cell>
          <cell r="B873" t="str">
            <v>Tantalum</v>
          </cell>
          <cell r="C873" t="str">
            <v>Yantai Zhaojin Lifu Precious Metals Co., Ltd.</v>
          </cell>
          <cell r="D873" t="str">
            <v>Not Eligible</v>
          </cell>
          <cell r="E873" t="str">
            <v>Not Applicable</v>
          </cell>
          <cell r="F873" t="str">
            <v>Not Eligible Smelters</v>
          </cell>
        </row>
        <row r="874">
          <cell r="A874" t="str">
            <v>CID000951</v>
          </cell>
          <cell r="B874" t="str">
            <v>Gold</v>
          </cell>
          <cell r="C874" t="str">
            <v>KANG QIANG</v>
          </cell>
          <cell r="D874" t="str">
            <v>Not Eligible</v>
          </cell>
          <cell r="E874" t="str">
            <v>Not Applicable</v>
          </cell>
          <cell r="F874" t="str">
            <v>Not Eligible Smelters</v>
          </cell>
        </row>
        <row r="875">
          <cell r="A875" t="str">
            <v>CID000952</v>
          </cell>
          <cell r="B875" t="str">
            <v>Gold</v>
          </cell>
          <cell r="C875" t="str">
            <v>Kanto Denka Kogyo Co., Ltd.</v>
          </cell>
          <cell r="D875" t="str">
            <v>Not Eligible</v>
          </cell>
          <cell r="E875" t="str">
            <v>Not Applicable</v>
          </cell>
          <cell r="F875" t="str">
            <v>Not Eligible Smelters</v>
          </cell>
        </row>
        <row r="876">
          <cell r="A876" t="str">
            <v>CID000953</v>
          </cell>
          <cell r="B876" t="str">
            <v>Tungsten</v>
          </cell>
          <cell r="C876" t="str">
            <v>Kanto Denka Kogyo Co., Ltd.</v>
          </cell>
          <cell r="D876" t="str">
            <v>Not Eligible</v>
          </cell>
          <cell r="E876" t="str">
            <v>Not Applicable</v>
          </cell>
          <cell r="F876" t="str">
            <v>Not Eligible Smelters</v>
          </cell>
        </row>
        <row r="877">
          <cell r="A877" t="str">
            <v>CID000954</v>
          </cell>
          <cell r="B877" t="str">
            <v>TANTALUM</v>
          </cell>
          <cell r="C877" t="str">
            <v>Kanto Denka Kogyo Co., Ltd.</v>
          </cell>
          <cell r="D877" t="str">
            <v>Not Eligible</v>
          </cell>
          <cell r="E877" t="str">
            <v>Not Applicable</v>
          </cell>
          <cell r="F877" t="str">
            <v>Not Eligible Smelters</v>
          </cell>
        </row>
        <row r="878">
          <cell r="A878" t="str">
            <v>CID000955</v>
          </cell>
          <cell r="B878" t="str">
            <v>Tin</v>
          </cell>
          <cell r="C878" t="str">
            <v>Kaohsiung Taiwan R.O.C.</v>
          </cell>
          <cell r="D878" t="str">
            <v>Not Eligible</v>
          </cell>
          <cell r="E878" t="str">
            <v>Not Applicable</v>
          </cell>
          <cell r="F878" t="str">
            <v>Not Eligible Smelters</v>
          </cell>
        </row>
        <row r="879">
          <cell r="A879" t="str">
            <v>CID000956</v>
          </cell>
          <cell r="B879" t="str">
            <v>Gold</v>
          </cell>
          <cell r="C879" t="str">
            <v>Kazakhmys Smelting LLC</v>
          </cell>
          <cell r="D879" t="str">
            <v>Eligible</v>
          </cell>
          <cell r="E879" t="str">
            <v>Outreach required</v>
          </cell>
          <cell r="F879" t="str">
            <v>Non Conformant</v>
          </cell>
        </row>
        <row r="880">
          <cell r="A880" t="str">
            <v>CID000957</v>
          </cell>
          <cell r="B880" t="str">
            <v>Gold</v>
          </cell>
          <cell r="C880" t="str">
            <v>Kazzinc</v>
          </cell>
          <cell r="D880" t="str">
            <v>Eligible</v>
          </cell>
          <cell r="E880" t="str">
            <v>Conformant</v>
          </cell>
          <cell r="F880"/>
        </row>
        <row r="881">
          <cell r="A881" t="str">
            <v>CID000958</v>
          </cell>
          <cell r="B881" t="str">
            <v>Gold</v>
          </cell>
          <cell r="C881" t="str">
            <v>KDBA</v>
          </cell>
          <cell r="D881" t="str">
            <v>Not Eligible</v>
          </cell>
          <cell r="E881" t="str">
            <v>Not Applicable</v>
          </cell>
          <cell r="F881" t="str">
            <v>Not Eligible Smelters</v>
          </cell>
        </row>
        <row r="882">
          <cell r="A882" t="str">
            <v>CID000959</v>
          </cell>
          <cell r="B882" t="str">
            <v>Tin</v>
          </cell>
          <cell r="C882" t="str">
            <v>KDBA</v>
          </cell>
          <cell r="D882" t="str">
            <v>Not Eligible</v>
          </cell>
          <cell r="E882" t="str">
            <v>Not Applicable</v>
          </cell>
          <cell r="F882" t="str">
            <v>Not Eligible Smelters</v>
          </cell>
        </row>
        <row r="883">
          <cell r="A883" t="str">
            <v>CID000960</v>
          </cell>
          <cell r="B883" t="str">
            <v>Gold</v>
          </cell>
          <cell r="C883" t="str">
            <v>Kee Shing</v>
          </cell>
          <cell r="D883" t="str">
            <v>Not Eligible</v>
          </cell>
          <cell r="E883" t="str">
            <v>Not Applicable</v>
          </cell>
          <cell r="F883" t="str">
            <v>Not Eligible Smelters</v>
          </cell>
        </row>
        <row r="884">
          <cell r="A884" t="str">
            <v>CID000961</v>
          </cell>
          <cell r="B884" t="str">
            <v>Tantalum</v>
          </cell>
          <cell r="C884" t="str">
            <v>Kee Shing</v>
          </cell>
          <cell r="D884" t="str">
            <v>Not Eligible</v>
          </cell>
          <cell r="E884" t="str">
            <v>Not Applicable</v>
          </cell>
          <cell r="F884" t="str">
            <v>Not Eligible Smelters</v>
          </cell>
        </row>
        <row r="885">
          <cell r="A885" t="str">
            <v>CID000962</v>
          </cell>
          <cell r="B885" t="str">
            <v>Tin</v>
          </cell>
          <cell r="C885" t="str">
            <v>Keeling &amp; Walker</v>
          </cell>
          <cell r="D885" t="str">
            <v>Not Eligible</v>
          </cell>
          <cell r="E885" t="str">
            <v>Not Applicable</v>
          </cell>
          <cell r="F885" t="str">
            <v>Not Eligible Smelters</v>
          </cell>
        </row>
        <row r="886">
          <cell r="A886" t="str">
            <v>CID000963</v>
          </cell>
          <cell r="B886" t="str">
            <v>Tantalum</v>
          </cell>
          <cell r="C886" t="str">
            <v>KEMET Corp.</v>
          </cell>
          <cell r="D886" t="str">
            <v>Group Company</v>
          </cell>
          <cell r="E886" t="str">
            <v>Not Applicable</v>
          </cell>
          <cell r="F886" t="str">
            <v>Non Conformant</v>
          </cell>
        </row>
        <row r="887">
          <cell r="A887" t="str">
            <v>CID000964</v>
          </cell>
          <cell r="B887" t="str">
            <v>Gold</v>
          </cell>
          <cell r="C887" t="str">
            <v>Kemet Blue Powder</v>
          </cell>
          <cell r="D887" t="str">
            <v>Not Eligible</v>
          </cell>
          <cell r="E887" t="str">
            <v>Not Applicable</v>
          </cell>
          <cell r="F887" t="str">
            <v>Not Eligible Smelters</v>
          </cell>
        </row>
        <row r="888">
          <cell r="A888" t="str">
            <v>CID000965</v>
          </cell>
          <cell r="B888" t="str">
            <v>Tin</v>
          </cell>
          <cell r="C888" t="str">
            <v>Kemet Blue Powder</v>
          </cell>
          <cell r="D888" t="str">
            <v>Not Eligible</v>
          </cell>
          <cell r="E888" t="str">
            <v>Not Applicable</v>
          </cell>
          <cell r="F888" t="str">
            <v>Not Eligible Smelters</v>
          </cell>
        </row>
        <row r="889">
          <cell r="A889" t="str">
            <v>CID000966</v>
          </cell>
          <cell r="B889" t="str">
            <v>Tungsten</v>
          </cell>
          <cell r="C889" t="str">
            <v>Kennametal Fallon</v>
          </cell>
          <cell r="D889" t="str">
            <v>Eligible</v>
          </cell>
          <cell r="E889" t="str">
            <v>Conformant</v>
          </cell>
          <cell r="F889"/>
        </row>
        <row r="890">
          <cell r="A890" t="str">
            <v>CID000967</v>
          </cell>
          <cell r="B890" t="str">
            <v>Gold</v>
          </cell>
          <cell r="C890" t="str">
            <v>Kennametal Fallon</v>
          </cell>
          <cell r="D890" t="str">
            <v>Not Eligible</v>
          </cell>
          <cell r="E890" t="str">
            <v>Not Applicable</v>
          </cell>
          <cell r="F890" t="str">
            <v>Not Eligible Smelters</v>
          </cell>
        </row>
        <row r="891">
          <cell r="A891" t="str">
            <v>CID000968</v>
          </cell>
          <cell r="B891" t="str">
            <v>Tin</v>
          </cell>
          <cell r="C891" t="str">
            <v>Kennametal Fallon</v>
          </cell>
          <cell r="D891" t="str">
            <v>Not Eligible</v>
          </cell>
          <cell r="E891" t="str">
            <v>Not Applicable</v>
          </cell>
          <cell r="F891" t="str">
            <v>Not Eligible Smelters</v>
          </cell>
        </row>
        <row r="892">
          <cell r="A892" t="str">
            <v>CID000969</v>
          </cell>
          <cell r="B892" t="str">
            <v>Gold</v>
          </cell>
          <cell r="C892" t="str">
            <v>Kennecott Utah Copper LLC</v>
          </cell>
          <cell r="D892" t="str">
            <v>Eligible</v>
          </cell>
          <cell r="E892" t="str">
            <v>Conformant</v>
          </cell>
          <cell r="F892"/>
        </row>
        <row r="893">
          <cell r="A893" t="str">
            <v>CID000970</v>
          </cell>
          <cell r="B893" t="str">
            <v>Gold</v>
          </cell>
          <cell r="C893" t="str">
            <v>KIHONG T &amp; G</v>
          </cell>
          <cell r="D893" t="str">
            <v>Not Eligible</v>
          </cell>
          <cell r="E893" t="str">
            <v>Not Applicable</v>
          </cell>
          <cell r="F893" t="str">
            <v>Not Eligible Smelters</v>
          </cell>
        </row>
        <row r="894">
          <cell r="A894" t="str">
            <v>CID000971</v>
          </cell>
          <cell r="B894" t="str">
            <v>Tin</v>
          </cell>
          <cell r="C894" t="str">
            <v>KIHONG T &amp; G</v>
          </cell>
          <cell r="D894" t="str">
            <v>Not Eligible</v>
          </cell>
          <cell r="E894" t="str">
            <v>Not Applicable</v>
          </cell>
          <cell r="F894" t="str">
            <v>Not Eligible Smelters</v>
          </cell>
        </row>
        <row r="895">
          <cell r="A895" t="str">
            <v>CID000972</v>
          </cell>
          <cell r="B895" t="str">
            <v>Tin</v>
          </cell>
          <cell r="C895" t="str">
            <v>Kim Sung Electronics (Dongguan) Co., Ltd.</v>
          </cell>
          <cell r="D895" t="str">
            <v>Not Eligible</v>
          </cell>
          <cell r="E895" t="str">
            <v>Not Applicable</v>
          </cell>
          <cell r="F895" t="str">
            <v>Not Eligible Smelters</v>
          </cell>
        </row>
        <row r="896">
          <cell r="A896" t="str">
            <v>CID000973</v>
          </cell>
          <cell r="B896" t="str">
            <v>Tantalum</v>
          </cell>
          <cell r="C896" t="str">
            <v>King-Tan Tantalum Industry Ltd.</v>
          </cell>
          <cell r="D896" t="str">
            <v>Not Eligible</v>
          </cell>
          <cell r="E896" t="str">
            <v>Not Applicable</v>
          </cell>
          <cell r="F896" t="str">
            <v>Not Eligible Smelters</v>
          </cell>
        </row>
        <row r="897">
          <cell r="A897" t="str">
            <v>CID000974</v>
          </cell>
          <cell r="B897" t="str">
            <v>Tin</v>
          </cell>
          <cell r="C897" t="str">
            <v>Kiyomine Metal Industry</v>
          </cell>
          <cell r="D897" t="str">
            <v>Not Eligible</v>
          </cell>
          <cell r="E897" t="str">
            <v>Not Applicable</v>
          </cell>
          <cell r="F897" t="str">
            <v>Not Eligible Smelters</v>
          </cell>
        </row>
        <row r="898">
          <cell r="A898" t="str">
            <v>CID000975</v>
          </cell>
          <cell r="B898" t="str">
            <v>Tin</v>
          </cell>
          <cell r="C898" t="str">
            <v>Qinggao Enterprise Co., Ltd.</v>
          </cell>
          <cell r="D898" t="str">
            <v>Not Eligible</v>
          </cell>
          <cell r="E898" t="str">
            <v>Not Applicable</v>
          </cell>
          <cell r="F898" t="str">
            <v>Not Eligible Smelters</v>
          </cell>
        </row>
        <row r="899">
          <cell r="A899" t="str">
            <v>CID000976</v>
          </cell>
          <cell r="B899" t="str">
            <v>Gold</v>
          </cell>
          <cell r="C899" t="str">
            <v>KJ Iron and steel group</v>
          </cell>
          <cell r="D899" t="str">
            <v>Alleged</v>
          </cell>
          <cell r="E899" t="str">
            <v>Not Applicable</v>
          </cell>
          <cell r="F899" t="str">
            <v>Non Conformant</v>
          </cell>
        </row>
        <row r="900">
          <cell r="A900" t="str">
            <v>CID000977</v>
          </cell>
          <cell r="B900" t="str">
            <v>Tin</v>
          </cell>
          <cell r="C900" t="str">
            <v>Knight Rider</v>
          </cell>
          <cell r="D900" t="str">
            <v>Not Eligible</v>
          </cell>
          <cell r="E900" t="str">
            <v>Not Applicable</v>
          </cell>
          <cell r="F900" t="str">
            <v>Not Eligible Smelters</v>
          </cell>
        </row>
        <row r="901">
          <cell r="A901" t="str">
            <v>CID000978</v>
          </cell>
          <cell r="B901" t="str">
            <v>Tungsten</v>
          </cell>
          <cell r="C901" t="str">
            <v>Kobe Steel, Ltd.</v>
          </cell>
          <cell r="D901" t="str">
            <v>Not Eligible</v>
          </cell>
          <cell r="E901" t="str">
            <v>Not Applicable</v>
          </cell>
          <cell r="F901" t="str">
            <v>Not Eligible Smelters</v>
          </cell>
        </row>
        <row r="902">
          <cell r="A902" t="str">
            <v>CID000979</v>
          </cell>
          <cell r="B902" t="str">
            <v>Gold</v>
          </cell>
          <cell r="C902" t="str">
            <v>Kohoku kogyo Co.,Ltd</v>
          </cell>
          <cell r="D902" t="str">
            <v>Not Eligible</v>
          </cell>
          <cell r="E902" t="str">
            <v>Not Applicable</v>
          </cell>
          <cell r="F902" t="str">
            <v>Not Eligible Smelters</v>
          </cell>
        </row>
        <row r="903">
          <cell r="A903" t="str">
            <v>CID000980</v>
          </cell>
          <cell r="B903" t="str">
            <v>Tin</v>
          </cell>
          <cell r="C903" t="str">
            <v>Kohoku kogyo Co.,Ltd</v>
          </cell>
          <cell r="D903" t="str">
            <v>Not Eligible</v>
          </cell>
          <cell r="E903" t="str">
            <v>Not Applicable</v>
          </cell>
          <cell r="F903" t="str">
            <v>Not Eligible Smelters</v>
          </cell>
        </row>
        <row r="904">
          <cell r="A904" t="str">
            <v>CID000981</v>
          </cell>
          <cell r="B904" t="str">
            <v>Gold</v>
          </cell>
          <cell r="C904" t="str">
            <v>Kojima Chemicals Co., Ltd.</v>
          </cell>
          <cell r="D904" t="str">
            <v>Eligible</v>
          </cell>
          <cell r="E904" t="str">
            <v>Conformant</v>
          </cell>
          <cell r="F904"/>
        </row>
        <row r="905">
          <cell r="A905" t="str">
            <v>CID000982</v>
          </cell>
          <cell r="B905" t="str">
            <v>Tin</v>
          </cell>
          <cell r="C905" t="str">
            <v>Kojima Chemicals Co., Ltd.</v>
          </cell>
          <cell r="D905" t="str">
            <v>Not Eligible</v>
          </cell>
          <cell r="E905" t="str">
            <v>Not Applicable</v>
          </cell>
          <cell r="F905" t="str">
            <v>Not Eligible Smelters</v>
          </cell>
        </row>
        <row r="906">
          <cell r="A906" t="str">
            <v>CID000983</v>
          </cell>
          <cell r="B906" t="str">
            <v>Tantalum</v>
          </cell>
          <cell r="C906" t="str">
            <v>Kojima Chemicals Co., Ltd.</v>
          </cell>
          <cell r="D906" t="str">
            <v>Not Eligible</v>
          </cell>
          <cell r="E906" t="str">
            <v>Not Applicable</v>
          </cell>
          <cell r="F906" t="str">
            <v>Not Eligible Smelters</v>
          </cell>
        </row>
        <row r="907">
          <cell r="A907" t="str">
            <v>CID000984</v>
          </cell>
          <cell r="B907" t="str">
            <v>Tungsten</v>
          </cell>
          <cell r="C907" t="str">
            <v>Kojima Chemicals Co., Ltd.</v>
          </cell>
          <cell r="D907" t="str">
            <v>Not Eligible</v>
          </cell>
          <cell r="E907" t="str">
            <v>Not Applicable</v>
          </cell>
          <cell r="F907" t="str">
            <v>Not Eligible Smelters</v>
          </cell>
        </row>
        <row r="908">
          <cell r="A908" t="str">
            <v>CID000985</v>
          </cell>
          <cell r="B908" t="str">
            <v>Gold</v>
          </cell>
          <cell r="C908" t="str">
            <v>KOKI Company Limited</v>
          </cell>
          <cell r="D908" t="str">
            <v>Not Eligible</v>
          </cell>
          <cell r="E908" t="str">
            <v>Not Applicable</v>
          </cell>
          <cell r="F908" t="str">
            <v>Not Eligible Smelters</v>
          </cell>
        </row>
        <row r="909">
          <cell r="A909" t="str">
            <v>CID000986</v>
          </cell>
          <cell r="B909" t="str">
            <v>Tin</v>
          </cell>
          <cell r="C909" t="str">
            <v>Koki Products Co.,Ltd</v>
          </cell>
          <cell r="D909" t="str">
            <v>Not Eligible</v>
          </cell>
          <cell r="E909" t="str">
            <v>Not Applicable</v>
          </cell>
          <cell r="F909" t="str">
            <v>Not Eligible Smelters</v>
          </cell>
        </row>
        <row r="910">
          <cell r="A910" t="str">
            <v>CID000987</v>
          </cell>
          <cell r="B910" t="str">
            <v>Tungsten</v>
          </cell>
          <cell r="C910" t="str">
            <v>Koki Products Co.,Ltd</v>
          </cell>
          <cell r="D910" t="str">
            <v>Not Eligible</v>
          </cell>
          <cell r="E910" t="str">
            <v>Not Applicable</v>
          </cell>
          <cell r="F910" t="str">
            <v>Not Eligible Smelters</v>
          </cell>
        </row>
        <row r="911">
          <cell r="A911" t="str">
            <v>CID000988</v>
          </cell>
          <cell r="B911" t="str">
            <v>Gold</v>
          </cell>
          <cell r="C911" t="str">
            <v>Korea Metal Co., Ltd.</v>
          </cell>
          <cell r="D911" t="str">
            <v>Not Eligible</v>
          </cell>
          <cell r="E911" t="str">
            <v>Not Applicable</v>
          </cell>
          <cell r="F911" t="str">
            <v>Not Eligible Smelters</v>
          </cell>
        </row>
        <row r="912">
          <cell r="A912" t="str">
            <v>CID000989</v>
          </cell>
          <cell r="B912" t="str">
            <v>Tin</v>
          </cell>
          <cell r="C912" t="str">
            <v>Korea Metal Co., Ltd.</v>
          </cell>
          <cell r="D912" t="str">
            <v>Not Eligible</v>
          </cell>
          <cell r="E912" t="str">
            <v>Not Applicable</v>
          </cell>
          <cell r="F912" t="str">
            <v>Not Eligible Smelters</v>
          </cell>
        </row>
        <row r="913">
          <cell r="A913" t="str">
            <v>CID000990</v>
          </cell>
          <cell r="B913" t="str">
            <v>Tantalum</v>
          </cell>
          <cell r="C913" t="str">
            <v>Korea Metal Co., Ltd.</v>
          </cell>
          <cell r="D913" t="str">
            <v>Not Eligible</v>
          </cell>
          <cell r="E913" t="str">
            <v>Not Applicable</v>
          </cell>
          <cell r="F913" t="str">
            <v>Not Eligible Smelters</v>
          </cell>
        </row>
        <row r="914">
          <cell r="A914" t="str">
            <v>CID000992</v>
          </cell>
          <cell r="B914" t="str">
            <v>Tin</v>
          </cell>
          <cell r="C914" t="str">
            <v>KOVOHUTE PRIBRAM NASTUPNICKA, A.S.</v>
          </cell>
          <cell r="D914" t="str">
            <v>Not Eligible</v>
          </cell>
          <cell r="E914" t="str">
            <v>Not Applicable</v>
          </cell>
          <cell r="F914" t="str">
            <v>Not Eligible Smelters</v>
          </cell>
        </row>
        <row r="915">
          <cell r="A915" t="str">
            <v>CID000993</v>
          </cell>
          <cell r="B915" t="str">
            <v>Tungsten</v>
          </cell>
          <cell r="C915" t="str">
            <v>KOVOHUTE PRIBRAM NASTUPNICKA, A.S.</v>
          </cell>
          <cell r="D915" t="str">
            <v>Not Eligible</v>
          </cell>
          <cell r="E915" t="str">
            <v>Not Applicable</v>
          </cell>
          <cell r="F915" t="str">
            <v>Not Eligible Smelters</v>
          </cell>
        </row>
        <row r="916">
          <cell r="A916" t="str">
            <v>CID000994</v>
          </cell>
          <cell r="B916" t="str">
            <v>Gold</v>
          </cell>
          <cell r="C916" t="str">
            <v>KSIP (Singapore) Pte Ltd</v>
          </cell>
          <cell r="D916" t="str">
            <v>Not Eligible</v>
          </cell>
          <cell r="E916" t="str">
            <v>Not Applicable</v>
          </cell>
          <cell r="F916" t="str">
            <v>Not Eligible Smelters</v>
          </cell>
        </row>
        <row r="917">
          <cell r="A917" t="str">
            <v>CID000995</v>
          </cell>
          <cell r="B917" t="str">
            <v>Tin</v>
          </cell>
          <cell r="C917" t="str">
            <v>k-Tech</v>
          </cell>
          <cell r="D917" t="str">
            <v>Not Eligible</v>
          </cell>
          <cell r="E917" t="str">
            <v>Not Applicable</v>
          </cell>
          <cell r="F917" t="str">
            <v>Not Eligible Smelters</v>
          </cell>
        </row>
        <row r="918">
          <cell r="A918" t="str">
            <v>CID000996</v>
          </cell>
          <cell r="B918" t="str">
            <v>Tin</v>
          </cell>
          <cell r="C918" t="str">
            <v>KU PING ENTERPRISE CO., LTD.</v>
          </cell>
          <cell r="D918" t="str">
            <v>Not Eligible</v>
          </cell>
          <cell r="E918" t="str">
            <v>Not Applicable</v>
          </cell>
          <cell r="F918" t="str">
            <v>Not Eligible Smelters</v>
          </cell>
        </row>
        <row r="919">
          <cell r="A919" t="str">
            <v>CID000997</v>
          </cell>
          <cell r="B919" t="str">
            <v>Tantalum</v>
          </cell>
          <cell r="C919" t="str">
            <v>KU PING ENTERPRISE CO., LTD.</v>
          </cell>
          <cell r="D919" t="str">
            <v>Not Eligible</v>
          </cell>
          <cell r="E919" t="str">
            <v>Not Applicable</v>
          </cell>
          <cell r="F919" t="str">
            <v>Not Eligible Smelters</v>
          </cell>
        </row>
        <row r="920">
          <cell r="A920" t="str">
            <v>CID000998</v>
          </cell>
          <cell r="B920" t="str">
            <v>Tin</v>
          </cell>
          <cell r="C920" t="str">
            <v>Kuan Shuo Ind. Co. Ltd</v>
          </cell>
          <cell r="D920" t="str">
            <v>Not Eligible</v>
          </cell>
          <cell r="E920" t="str">
            <v>Not Applicable</v>
          </cell>
          <cell r="F920" t="str">
            <v>Not Eligible Smelters</v>
          </cell>
        </row>
        <row r="921">
          <cell r="A921" t="str">
            <v>CID000999</v>
          </cell>
          <cell r="B921" t="str">
            <v>Gold</v>
          </cell>
          <cell r="C921" t="str">
            <v>Kuan Shuo Ind. Co. Ltd</v>
          </cell>
          <cell r="D921" t="str">
            <v>Not Eligible</v>
          </cell>
          <cell r="E921" t="str">
            <v>Not Applicable</v>
          </cell>
          <cell r="F921" t="str">
            <v>Not Eligible Smelters</v>
          </cell>
        </row>
        <row r="922">
          <cell r="A922" t="str">
            <v>CID001000</v>
          </cell>
          <cell r="B922" t="str">
            <v>Tin</v>
          </cell>
          <cell r="C922" t="str">
            <v>Kun Shan Ai Sen Semi-conductor materials company</v>
          </cell>
          <cell r="D922" t="str">
            <v>Not Eligible</v>
          </cell>
          <cell r="E922" t="str">
            <v>Not Applicable</v>
          </cell>
          <cell r="F922" t="str">
            <v>Not Eligible Smelters</v>
          </cell>
        </row>
        <row r="923">
          <cell r="A923" t="str">
            <v>CID001001</v>
          </cell>
          <cell r="B923" t="str">
            <v>Tin</v>
          </cell>
          <cell r="C923" t="str">
            <v>kubo</v>
          </cell>
          <cell r="D923" t="str">
            <v>Not Eligible</v>
          </cell>
          <cell r="E923" t="str">
            <v>Not Applicable</v>
          </cell>
          <cell r="F923" t="str">
            <v>Not Eligible Smelters</v>
          </cell>
        </row>
        <row r="924">
          <cell r="A924" t="str">
            <v>CID001002</v>
          </cell>
          <cell r="B924" t="str">
            <v>Gold</v>
          </cell>
          <cell r="C924" t="str">
            <v>kuki-si</v>
          </cell>
          <cell r="D924" t="str">
            <v>Not Eligible</v>
          </cell>
          <cell r="E924" t="str">
            <v>Not Applicable</v>
          </cell>
          <cell r="F924" t="str">
            <v>Not Eligible Smelters</v>
          </cell>
        </row>
        <row r="925">
          <cell r="A925" t="str">
            <v>CID001006</v>
          </cell>
          <cell r="B925" t="str">
            <v>Tin</v>
          </cell>
          <cell r="C925" t="str">
            <v>Kunshan Chiun Precision Electronic Industry Co., Ltd.</v>
          </cell>
          <cell r="D925" t="str">
            <v>Not Eligible</v>
          </cell>
          <cell r="E925" t="str">
            <v>Not Applicable</v>
          </cell>
          <cell r="F925" t="str">
            <v>Not Eligible Smelters</v>
          </cell>
        </row>
        <row r="926">
          <cell r="A926" t="str">
            <v>CID001007</v>
          </cell>
          <cell r="B926" t="str">
            <v>Gold</v>
          </cell>
          <cell r="C926" t="str">
            <v>Kunshan concentric electroplating</v>
          </cell>
          <cell r="D926" t="str">
            <v>Not Eligible</v>
          </cell>
          <cell r="E926" t="str">
            <v>Not Applicable</v>
          </cell>
          <cell r="F926" t="str">
            <v>Not Eligible Smelters</v>
          </cell>
        </row>
        <row r="927">
          <cell r="A927" t="str">
            <v>CID001009</v>
          </cell>
          <cell r="B927" t="str">
            <v>Gold</v>
          </cell>
          <cell r="C927" t="str">
            <v>Kunshan Jinli chemical industry reagents co.,Ltd.</v>
          </cell>
          <cell r="D927" t="str">
            <v>Not Eligible</v>
          </cell>
          <cell r="E927" t="str">
            <v>Not Applicable</v>
          </cell>
          <cell r="F927" t="str">
            <v>Not Eligible Smelters</v>
          </cell>
        </row>
        <row r="928">
          <cell r="A928" t="str">
            <v>CID001010</v>
          </cell>
          <cell r="B928" t="str">
            <v>Tantalum</v>
          </cell>
          <cell r="C928" t="str">
            <v>Kunshan Jinli chemical industry reagents co.,Ltd.</v>
          </cell>
          <cell r="D928" t="str">
            <v>Not Eligible</v>
          </cell>
          <cell r="E928" t="str">
            <v>Not Applicable</v>
          </cell>
          <cell r="F928" t="str">
            <v>Not Eligible Smelters</v>
          </cell>
        </row>
        <row r="929">
          <cell r="A929" t="str">
            <v>CID001011</v>
          </cell>
          <cell r="B929" t="str">
            <v>Tin</v>
          </cell>
          <cell r="C929" t="str">
            <v>Kunshan Metals Manufacture Ltd. Co.</v>
          </cell>
          <cell r="D929" t="str">
            <v>Not Eligible</v>
          </cell>
          <cell r="E929" t="str">
            <v>Not Applicable</v>
          </cell>
          <cell r="F929" t="str">
            <v>Not Eligible Smelters</v>
          </cell>
        </row>
        <row r="930">
          <cell r="A930" t="str">
            <v>CID001012</v>
          </cell>
          <cell r="B930" t="str">
            <v>Gold</v>
          </cell>
          <cell r="C930" t="str">
            <v>Kunshan Metals Manufacture Ltd. Co.</v>
          </cell>
          <cell r="D930" t="str">
            <v>Not Eligible</v>
          </cell>
          <cell r="E930" t="str">
            <v>Not Applicable</v>
          </cell>
          <cell r="F930" t="str">
            <v>Not Eligible Smelters</v>
          </cell>
        </row>
        <row r="931">
          <cell r="A931" t="str">
            <v>CID001013</v>
          </cell>
          <cell r="B931" t="str">
            <v>Tin</v>
          </cell>
          <cell r="C931" t="str">
            <v>Kunshan SLH solder Manufacturing Co., Ltd.</v>
          </cell>
          <cell r="D931" t="str">
            <v>Not Eligible</v>
          </cell>
          <cell r="E931" t="str">
            <v>Not Applicable</v>
          </cell>
          <cell r="F931" t="str">
            <v>Not Eligible Smelters</v>
          </cell>
        </row>
        <row r="932">
          <cell r="A932" t="str">
            <v>CID001014</v>
          </cell>
          <cell r="B932" t="str">
            <v>Tin</v>
          </cell>
          <cell r="C932" t="str">
            <v>Kunshan tianhe solder manufacturing Co. LTD</v>
          </cell>
          <cell r="D932" t="str">
            <v>Not Eligible</v>
          </cell>
          <cell r="E932" t="str">
            <v>Not Applicable</v>
          </cell>
          <cell r="F932" t="str">
            <v>Not Eligible Smelters</v>
          </cell>
        </row>
        <row r="933">
          <cell r="A933" t="str">
            <v>CID001015</v>
          </cell>
          <cell r="B933" t="str">
            <v>Tin</v>
          </cell>
          <cell r="C933" t="str">
            <v>KunShan ShingLee Solder Manufacture Co., Ltd.</v>
          </cell>
          <cell r="D933" t="str">
            <v>Not Eligible</v>
          </cell>
          <cell r="E933" t="str">
            <v>Not Applicable</v>
          </cell>
          <cell r="F933" t="str">
            <v>Not Eligible Smelters</v>
          </cell>
        </row>
        <row r="934">
          <cell r="A934" t="str">
            <v>CID001017</v>
          </cell>
          <cell r="B934" t="str">
            <v>Tin</v>
          </cell>
          <cell r="C934" t="str">
            <v>Kunshan xingtongding metal material Co. Ltd</v>
          </cell>
          <cell r="D934" t="str">
            <v>Not Eligible</v>
          </cell>
          <cell r="E934" t="str">
            <v>Not Applicable</v>
          </cell>
          <cell r="F934" t="str">
            <v>Not Eligible Smelters</v>
          </cell>
        </row>
        <row r="935">
          <cell r="A935" t="str">
            <v>CID001018</v>
          </cell>
          <cell r="B935" t="str">
            <v>Tin</v>
          </cell>
          <cell r="C935" t="str">
            <v>Kunshan xiubo</v>
          </cell>
          <cell r="D935" t="str">
            <v>Not Eligible</v>
          </cell>
          <cell r="E935" t="str">
            <v>Not Applicable</v>
          </cell>
          <cell r="F935" t="str">
            <v>Not Eligible Smelters</v>
          </cell>
        </row>
        <row r="936">
          <cell r="A936" t="str">
            <v>CID001019</v>
          </cell>
          <cell r="B936" t="str">
            <v>Tin</v>
          </cell>
          <cell r="C936" t="str">
            <v>Kuntai</v>
          </cell>
          <cell r="D936" t="str">
            <v>Not Eligible</v>
          </cell>
          <cell r="E936" t="str">
            <v>Not Applicable</v>
          </cell>
          <cell r="F936" t="str">
            <v>Not Eligible Smelters</v>
          </cell>
        </row>
        <row r="937">
          <cell r="A937" t="str">
            <v>CID001020</v>
          </cell>
          <cell r="B937" t="str">
            <v>Tin</v>
          </cell>
          <cell r="C937" t="str">
            <v>Kupol</v>
          </cell>
          <cell r="D937" t="str">
            <v>Not Eligible</v>
          </cell>
          <cell r="E937" t="str">
            <v>Not Applicable</v>
          </cell>
          <cell r="F937" t="str">
            <v>Russian Smelters</v>
          </cell>
        </row>
        <row r="938">
          <cell r="A938" t="str">
            <v>CID001022</v>
          </cell>
          <cell r="B938" t="str">
            <v>Tin</v>
          </cell>
          <cell r="C938" t="str">
            <v>KWANGMYUNG METAL</v>
          </cell>
          <cell r="D938" t="str">
            <v>Alleged</v>
          </cell>
          <cell r="E938" t="str">
            <v>Not Applicable</v>
          </cell>
          <cell r="F938" t="str">
            <v>Non Conformant</v>
          </cell>
        </row>
        <row r="939">
          <cell r="A939" t="str">
            <v>CID001023</v>
          </cell>
          <cell r="B939" t="str">
            <v>Tin</v>
          </cell>
          <cell r="C939" t="str">
            <v>Kwong Tin</v>
          </cell>
          <cell r="D939" t="str">
            <v>Not Eligible</v>
          </cell>
          <cell r="E939" t="str">
            <v>Not Applicable</v>
          </cell>
          <cell r="F939" t="str">
            <v>Not Eligible Smelters</v>
          </cell>
        </row>
        <row r="940">
          <cell r="A940" t="str">
            <v>CID001024</v>
          </cell>
          <cell r="B940" t="str">
            <v>Gold</v>
          </cell>
          <cell r="C940" t="str">
            <v>KYOCERA</v>
          </cell>
          <cell r="D940" t="str">
            <v>Not Eligible</v>
          </cell>
          <cell r="E940" t="str">
            <v>Not Applicable</v>
          </cell>
          <cell r="F940" t="str">
            <v>Not Eligible Smelters</v>
          </cell>
        </row>
        <row r="941">
          <cell r="A941" t="str">
            <v>CID001025</v>
          </cell>
          <cell r="B941" t="str">
            <v>Tin</v>
          </cell>
          <cell r="C941" t="str">
            <v>KYOCERA</v>
          </cell>
          <cell r="D941" t="str">
            <v>Not Eligible</v>
          </cell>
          <cell r="E941" t="str">
            <v>Not Applicable</v>
          </cell>
          <cell r="F941" t="str">
            <v>Not Eligible Smelters</v>
          </cell>
        </row>
        <row r="942">
          <cell r="A942" t="str">
            <v>CID001026</v>
          </cell>
          <cell r="B942" t="str">
            <v>Tantalum</v>
          </cell>
          <cell r="C942" t="str">
            <v>KYOCERA</v>
          </cell>
          <cell r="D942" t="str">
            <v>Not Eligible</v>
          </cell>
          <cell r="E942" t="str">
            <v>Not Applicable</v>
          </cell>
          <cell r="F942" t="str">
            <v>Not Eligible Smelters</v>
          </cell>
        </row>
        <row r="943">
          <cell r="A943" t="str">
            <v>CID001027</v>
          </cell>
          <cell r="B943" t="str">
            <v>Tungsten</v>
          </cell>
          <cell r="C943" t="str">
            <v>KYOCERA</v>
          </cell>
          <cell r="D943" t="str">
            <v>Not Eligible</v>
          </cell>
          <cell r="E943" t="str">
            <v>Not Applicable</v>
          </cell>
          <cell r="F943" t="str">
            <v>Not Eligible Smelters</v>
          </cell>
        </row>
        <row r="944">
          <cell r="A944" t="str">
            <v>CID001028</v>
          </cell>
          <cell r="B944" t="str">
            <v>Tungsten</v>
          </cell>
          <cell r="C944" t="str">
            <v>KYORITSU GOKIN CO. LTD</v>
          </cell>
          <cell r="D944" t="str">
            <v>Not Eligible</v>
          </cell>
          <cell r="E944" t="str">
            <v>Not Applicable</v>
          </cell>
          <cell r="F944" t="str">
            <v>Not Eligible Smelters</v>
          </cell>
        </row>
        <row r="945">
          <cell r="A945" t="str">
            <v>CID001029</v>
          </cell>
          <cell r="B945" t="str">
            <v>Gold</v>
          </cell>
          <cell r="C945" t="str">
            <v>Kyrgyzaltyn JSC</v>
          </cell>
          <cell r="D945" t="str">
            <v>Eligible</v>
          </cell>
          <cell r="E945" t="str">
            <v>Non Conformant</v>
          </cell>
          <cell r="F945" t="str">
            <v>Non Conformant</v>
          </cell>
        </row>
        <row r="946">
          <cell r="A946" t="str">
            <v>CID001030</v>
          </cell>
          <cell r="B946" t="str">
            <v>Tin</v>
          </cell>
          <cell r="C946" t="str">
            <v>Kyrgyzaltyn JSC</v>
          </cell>
          <cell r="D946" t="str">
            <v>Not Eligible</v>
          </cell>
          <cell r="E946" t="str">
            <v>Not Applicable</v>
          </cell>
          <cell r="F946" t="str">
            <v>Not Eligible Smelters</v>
          </cell>
        </row>
        <row r="947">
          <cell r="A947" t="str">
            <v>CID001031</v>
          </cell>
          <cell r="B947" t="str">
            <v>Tantalum</v>
          </cell>
          <cell r="C947" t="str">
            <v>Kyrgyzaltyn JSC</v>
          </cell>
          <cell r="D947" t="str">
            <v>Not Eligible</v>
          </cell>
          <cell r="E947" t="str">
            <v>Not Applicable</v>
          </cell>
          <cell r="F947" t="str">
            <v>Not Eligible Smelters</v>
          </cell>
        </row>
        <row r="948">
          <cell r="A948" t="str">
            <v>CID001032</v>
          </cell>
          <cell r="B948" t="str">
            <v>Gold</v>
          </cell>
          <cell r="C948" t="str">
            <v>L'azurde Company For Jewelry</v>
          </cell>
          <cell r="D948" t="str">
            <v>Eligible</v>
          </cell>
          <cell r="E948" t="str">
            <v>RMI Due Diligence Review - Unable to Proceed</v>
          </cell>
          <cell r="F948" t="str">
            <v>OFAC Sanctioned</v>
          </cell>
        </row>
        <row r="949">
          <cell r="A949" t="str">
            <v>CID001033</v>
          </cell>
          <cell r="B949" t="str">
            <v>Tin</v>
          </cell>
          <cell r="C949" t="str">
            <v>L' azurde Company For Jewelry</v>
          </cell>
          <cell r="D949" t="str">
            <v>Not Eligible</v>
          </cell>
          <cell r="E949" t="str">
            <v>Not Applicable</v>
          </cell>
          <cell r="F949" t="str">
            <v>Not Eligible Smelters</v>
          </cell>
        </row>
        <row r="950">
          <cell r="A950" t="str">
            <v>CID001034</v>
          </cell>
          <cell r="B950" t="str">
            <v>Tin</v>
          </cell>
          <cell r="C950" t="str">
            <v>LASON</v>
          </cell>
          <cell r="D950" t="str">
            <v>Not Eligible</v>
          </cell>
          <cell r="E950" t="str">
            <v>Not Applicable</v>
          </cell>
          <cell r="F950" t="str">
            <v>Not Eligible Smelters</v>
          </cell>
        </row>
        <row r="951">
          <cell r="A951" t="str">
            <v>CID001036</v>
          </cell>
          <cell r="B951" t="str">
            <v>Gold</v>
          </cell>
          <cell r="C951" t="str">
            <v>LBMA</v>
          </cell>
          <cell r="D951" t="str">
            <v>Not Eligible</v>
          </cell>
          <cell r="E951" t="str">
            <v>Not Applicable</v>
          </cell>
          <cell r="F951" t="str">
            <v>Not Eligible Smelters</v>
          </cell>
        </row>
        <row r="952">
          <cell r="A952" t="str">
            <v>CID001037</v>
          </cell>
          <cell r="B952" t="str">
            <v>Tin</v>
          </cell>
          <cell r="C952" t="str">
            <v>LBMA</v>
          </cell>
          <cell r="D952" t="str">
            <v>Not Eligible</v>
          </cell>
          <cell r="E952" t="str">
            <v>Not Applicable</v>
          </cell>
          <cell r="F952" t="str">
            <v>Not Eligible Smelters</v>
          </cell>
        </row>
        <row r="953">
          <cell r="A953" t="str">
            <v>CID001039</v>
          </cell>
          <cell r="B953" t="str">
            <v>Tin</v>
          </cell>
          <cell r="C953" t="str">
            <v>Lee Cheong Gold</v>
          </cell>
          <cell r="D953" t="str">
            <v>Not Eligible</v>
          </cell>
          <cell r="E953" t="str">
            <v>Not Applicable</v>
          </cell>
          <cell r="F953" t="str">
            <v>Not Eligible Smelters</v>
          </cell>
        </row>
        <row r="954">
          <cell r="A954" t="str">
            <v>CID001040</v>
          </cell>
          <cell r="B954" t="str">
            <v>Tin</v>
          </cell>
          <cell r="C954" t="str">
            <v>Leqing City Honored Metal Co.,Ltd</v>
          </cell>
          <cell r="D954" t="str">
            <v>Not Eligible</v>
          </cell>
          <cell r="E954" t="str">
            <v>Not Applicable</v>
          </cell>
          <cell r="F954" t="str">
            <v>Not Eligible Smelters</v>
          </cell>
        </row>
        <row r="955">
          <cell r="A955" t="str">
            <v>CID001041</v>
          </cell>
          <cell r="B955" t="str">
            <v>Tin</v>
          </cell>
          <cell r="C955" t="str">
            <v>LESHAN EP TECHNOLOGY CO., LTD.</v>
          </cell>
          <cell r="D955" t="str">
            <v>Alleged</v>
          </cell>
          <cell r="E955" t="str">
            <v>Not Applicable</v>
          </cell>
          <cell r="F955" t="str">
            <v>Non Conformant</v>
          </cell>
        </row>
        <row r="956">
          <cell r="A956" t="str">
            <v>CID001042</v>
          </cell>
          <cell r="B956" t="str">
            <v>Tin</v>
          </cell>
          <cell r="C956" t="str">
            <v>Levitra can Shenzhen Electronic Technology Co. Ltd.</v>
          </cell>
          <cell r="D956" t="str">
            <v>Not Eligible</v>
          </cell>
          <cell r="E956" t="str">
            <v>Not Applicable</v>
          </cell>
          <cell r="F956" t="str">
            <v>Not Eligible Smelters</v>
          </cell>
        </row>
        <row r="957">
          <cell r="A957" t="str">
            <v>CID001043</v>
          </cell>
          <cell r="B957" t="str">
            <v>Tin</v>
          </cell>
          <cell r="C957" t="str">
            <v>LG international corp</v>
          </cell>
          <cell r="D957" t="str">
            <v>Not Eligible</v>
          </cell>
          <cell r="E957" t="str">
            <v>Not Applicable</v>
          </cell>
          <cell r="F957" t="str">
            <v>Not Eligible Smelters</v>
          </cell>
        </row>
        <row r="958">
          <cell r="A958" t="str">
            <v>CID001044</v>
          </cell>
          <cell r="B958" t="str">
            <v>Tin</v>
          </cell>
          <cell r="C958" t="str">
            <v>LI CHUN METALS CO. LTD.</v>
          </cell>
          <cell r="D958" t="str">
            <v>Not Eligible</v>
          </cell>
          <cell r="E958" t="str">
            <v>Not Applicable</v>
          </cell>
          <cell r="F958" t="str">
            <v>Not Eligible Smelters</v>
          </cell>
        </row>
        <row r="959">
          <cell r="A959" t="str">
            <v>CID001045</v>
          </cell>
          <cell r="B959" t="str">
            <v>Tin</v>
          </cell>
          <cell r="C959" t="str">
            <v>Li Hong, Wuxi Electronic Materials Co.,Ltd</v>
          </cell>
          <cell r="D959" t="str">
            <v>Not Eligible</v>
          </cell>
          <cell r="E959" t="str">
            <v>Not Applicable</v>
          </cell>
          <cell r="F959" t="str">
            <v>Not Eligible Smelters</v>
          </cell>
        </row>
        <row r="960">
          <cell r="A960" t="str">
            <v>CID001046</v>
          </cell>
          <cell r="B960" t="str">
            <v>Gold</v>
          </cell>
          <cell r="C960" t="str">
            <v>Liaoning Xindu Gold Co.</v>
          </cell>
          <cell r="D960" t="str">
            <v>Alleged</v>
          </cell>
          <cell r="E960" t="str">
            <v>Not Applicable</v>
          </cell>
          <cell r="F960" t="str">
            <v>Non Conformant</v>
          </cell>
        </row>
        <row r="961">
          <cell r="A961" t="str">
            <v>CID001047</v>
          </cell>
          <cell r="B961" t="str">
            <v>Tin</v>
          </cell>
          <cell r="C961" t="str">
            <v>Lichung Soldering Manufacturing Co.,Ltd</v>
          </cell>
          <cell r="D961" t="str">
            <v>Not Eligible</v>
          </cell>
          <cell r="E961" t="str">
            <v>Not Applicable</v>
          </cell>
          <cell r="F961" t="str">
            <v>Not Eligible Smelters</v>
          </cell>
        </row>
        <row r="962">
          <cell r="A962" t="str">
            <v>CID001049</v>
          </cell>
          <cell r="B962" t="str">
            <v>Tungsten</v>
          </cell>
          <cell r="C962" t="str">
            <v>Lin Feng Camp</v>
          </cell>
          <cell r="D962" t="str">
            <v>Not Eligible</v>
          </cell>
          <cell r="E962" t="str">
            <v>Not Applicable</v>
          </cell>
          <cell r="F962" t="str">
            <v>Not Eligible Smelters</v>
          </cell>
        </row>
        <row r="963">
          <cell r="A963" t="str">
            <v>CID001052</v>
          </cell>
          <cell r="B963" t="str">
            <v>Gold</v>
          </cell>
          <cell r="C963" t="str">
            <v>Linde Electronics</v>
          </cell>
          <cell r="D963" t="str">
            <v>Not Eligible</v>
          </cell>
          <cell r="E963" t="str">
            <v>Not Applicable</v>
          </cell>
          <cell r="F963" t="str">
            <v>Not Eligible Smelters</v>
          </cell>
        </row>
        <row r="964">
          <cell r="A964" t="str">
            <v>CID001053</v>
          </cell>
          <cell r="B964" t="str">
            <v>Tungsten</v>
          </cell>
          <cell r="C964" t="str">
            <v>Linde Electronics</v>
          </cell>
          <cell r="D964" t="str">
            <v>Not Eligible</v>
          </cell>
          <cell r="E964" t="str">
            <v>Not Applicable</v>
          </cell>
          <cell r="F964" t="str">
            <v>Not Eligible Smelters</v>
          </cell>
        </row>
        <row r="965">
          <cell r="A965" t="str">
            <v>CID001054</v>
          </cell>
          <cell r="B965" t="str">
            <v>Tin</v>
          </cell>
          <cell r="C965" t="str">
            <v>Linetech</v>
          </cell>
          <cell r="D965" t="str">
            <v>Not Eligible</v>
          </cell>
          <cell r="E965" t="str">
            <v>Not Applicable</v>
          </cell>
          <cell r="F965" t="str">
            <v>Not Eligible Smelters</v>
          </cell>
        </row>
        <row r="966">
          <cell r="A966" t="str">
            <v>CID001056</v>
          </cell>
          <cell r="B966" t="str">
            <v>Gold</v>
          </cell>
          <cell r="C966" t="str">
            <v>Lingbao Gold Co., Ltd.</v>
          </cell>
          <cell r="D966" t="str">
            <v>Eligible</v>
          </cell>
          <cell r="E966" t="str">
            <v>Outreach Required</v>
          </cell>
          <cell r="F966" t="str">
            <v>Forced Labor</v>
          </cell>
        </row>
        <row r="967">
          <cell r="A967" t="str">
            <v>CID001057</v>
          </cell>
          <cell r="B967" t="str">
            <v>Tantalum</v>
          </cell>
          <cell r="C967" t="str">
            <v>Lingbao Gold Co., Ltd.</v>
          </cell>
          <cell r="D967" t="str">
            <v>Not Eligible</v>
          </cell>
          <cell r="E967" t="str">
            <v>Not Applicable</v>
          </cell>
          <cell r="F967" t="str">
            <v>Not Eligible Smelters</v>
          </cell>
        </row>
        <row r="968">
          <cell r="A968" t="str">
            <v>CID001058</v>
          </cell>
          <cell r="B968" t="str">
            <v>Gold</v>
          </cell>
          <cell r="C968" t="str">
            <v>Lingbao Jinyuan Tonghui Refinery Co., Ltd.</v>
          </cell>
          <cell r="D968" t="str">
            <v>Eligible</v>
          </cell>
          <cell r="E968" t="str">
            <v>Outreach Required</v>
          </cell>
          <cell r="F968" t="str">
            <v>Non Conformant</v>
          </cell>
        </row>
        <row r="969">
          <cell r="A969" t="str">
            <v>CID001059</v>
          </cell>
          <cell r="B969" t="str">
            <v>Tin</v>
          </cell>
          <cell r="C969" t="str">
            <v>Lingbao Jinyuan Tonghui Refinery Co., Ltd.</v>
          </cell>
          <cell r="D969" t="str">
            <v>Not Eligible</v>
          </cell>
          <cell r="E969" t="str">
            <v>Not Applicable</v>
          </cell>
          <cell r="F969" t="str">
            <v>Not Eligible Smelters</v>
          </cell>
        </row>
        <row r="970">
          <cell r="A970" t="str">
            <v>CID001060</v>
          </cell>
          <cell r="B970" t="str">
            <v>Tungsten</v>
          </cell>
          <cell r="C970" t="str">
            <v>Lingbao Jinyuan Tonghui Refinery Co., Ltd.</v>
          </cell>
          <cell r="D970" t="str">
            <v>Not Eligible</v>
          </cell>
          <cell r="E970" t="str">
            <v>Not Applicable</v>
          </cell>
          <cell r="F970" t="str">
            <v>Not Eligible Smelters</v>
          </cell>
        </row>
        <row r="971">
          <cell r="A971" t="str">
            <v>CID001061</v>
          </cell>
          <cell r="B971" t="str">
            <v>Gold</v>
          </cell>
          <cell r="C971" t="str">
            <v>Linglong Gold</v>
          </cell>
          <cell r="D971" t="str">
            <v>Not Eligible</v>
          </cell>
          <cell r="E971" t="str">
            <v>Not Applicable</v>
          </cell>
          <cell r="F971" t="str">
            <v>Not Eligible Smelters</v>
          </cell>
        </row>
        <row r="972">
          <cell r="A972" t="str">
            <v>CID001063</v>
          </cell>
          <cell r="B972" t="str">
            <v>Tin</v>
          </cell>
          <cell r="C972" t="str">
            <v>Linqu Xianggui Smelter Co., Ltd.</v>
          </cell>
          <cell r="D972" t="str">
            <v>Not Eligible</v>
          </cell>
          <cell r="E972" t="str">
            <v>Not Applicable</v>
          </cell>
          <cell r="F972" t="str">
            <v>Not Eligible Smelters</v>
          </cell>
        </row>
        <row r="973">
          <cell r="A973" t="str">
            <v>CID001064</v>
          </cell>
          <cell r="B973" t="str">
            <v>Gold</v>
          </cell>
          <cell r="C973" t="str">
            <v>Linwu Xianggui Ore Smelting Co., Ltd.</v>
          </cell>
          <cell r="D973" t="str">
            <v>Not Eligible</v>
          </cell>
          <cell r="E973" t="str">
            <v>Not Applicable</v>
          </cell>
          <cell r="F973" t="str">
            <v>Not Eligible Smelters</v>
          </cell>
        </row>
        <row r="974">
          <cell r="A974" t="str">
            <v>CID001065</v>
          </cell>
          <cell r="B974" t="str">
            <v>Gold</v>
          </cell>
          <cell r="C974" t="str">
            <v>LINXENS</v>
          </cell>
          <cell r="D974" t="str">
            <v>Not Eligible</v>
          </cell>
          <cell r="E974" t="str">
            <v>Not Applicable</v>
          </cell>
          <cell r="F974" t="str">
            <v>Not Eligible Smelters</v>
          </cell>
        </row>
        <row r="975">
          <cell r="A975" t="str">
            <v>CID001066</v>
          </cell>
          <cell r="B975" t="str">
            <v>TIN</v>
          </cell>
          <cell r="C975" t="str">
            <v>LIQIAO PLATING</v>
          </cell>
          <cell r="D975" t="str">
            <v>Not Eligible</v>
          </cell>
          <cell r="E975" t="str">
            <v>Not Applicable</v>
          </cell>
          <cell r="F975" t="str">
            <v>Not Eligible Smelters</v>
          </cell>
        </row>
        <row r="976">
          <cell r="A976" t="str">
            <v>CID001067</v>
          </cell>
          <cell r="B976" t="str">
            <v>Gold</v>
          </cell>
          <cell r="C976" t="str">
            <v>LITTELFUSE</v>
          </cell>
          <cell r="D976" t="str">
            <v>Not Eligible</v>
          </cell>
          <cell r="E976" t="str">
            <v>Not Applicable</v>
          </cell>
          <cell r="F976" t="str">
            <v>Not Eligible Smelters</v>
          </cell>
        </row>
        <row r="977">
          <cell r="A977" t="str">
            <v>CID001068</v>
          </cell>
          <cell r="B977" t="str">
            <v>Tin</v>
          </cell>
          <cell r="C977" t="str">
            <v>LITTELFUSE</v>
          </cell>
          <cell r="D977" t="str">
            <v>Not Eligible</v>
          </cell>
          <cell r="E977" t="str">
            <v>Not Applicable</v>
          </cell>
          <cell r="F977" t="str">
            <v>Not Eligible Smelters</v>
          </cell>
        </row>
        <row r="978">
          <cell r="A978" t="str">
            <v>CID001069</v>
          </cell>
          <cell r="B978" t="str">
            <v>Tin</v>
          </cell>
          <cell r="C978" t="str">
            <v>Liu Ye Xi Fen Chang</v>
          </cell>
          <cell r="D978" t="str">
            <v>Alleged</v>
          </cell>
          <cell r="E978" t="str">
            <v>Not Applicable</v>
          </cell>
          <cell r="F978" t="str">
            <v>Non Conformant</v>
          </cell>
        </row>
        <row r="979">
          <cell r="A979" t="str">
            <v>CID001070</v>
          </cell>
          <cell r="B979" t="str">
            <v>Tin</v>
          </cell>
          <cell r="C979" t="str">
            <v>China Tin Group Co., Ltd.</v>
          </cell>
          <cell r="D979" t="str">
            <v>Eligible</v>
          </cell>
          <cell r="E979" t="str">
            <v>Conformant</v>
          </cell>
          <cell r="F979"/>
        </row>
        <row r="980">
          <cell r="A980" t="str">
            <v>CID001071</v>
          </cell>
          <cell r="B980" t="str">
            <v>Gold</v>
          </cell>
          <cell r="C980" t="str">
            <v>China Tin Group Co., Ltd.</v>
          </cell>
          <cell r="D980" t="str">
            <v>Not Eligible</v>
          </cell>
          <cell r="E980" t="str">
            <v>Not Applicable</v>
          </cell>
          <cell r="F980" t="str">
            <v>Not Eligible Smelters</v>
          </cell>
        </row>
        <row r="981">
          <cell r="A981" t="str">
            <v>CID001072</v>
          </cell>
          <cell r="B981" t="str">
            <v>Tantalum</v>
          </cell>
          <cell r="C981" t="str">
            <v>China Tin Group Co., Ltd.</v>
          </cell>
          <cell r="D981" t="str">
            <v>Not Eligible</v>
          </cell>
          <cell r="E981" t="str">
            <v>Not Applicable</v>
          </cell>
          <cell r="F981" t="str">
            <v>Not Eligible Smelters</v>
          </cell>
        </row>
        <row r="982">
          <cell r="A982" t="str">
            <v>CID001073</v>
          </cell>
          <cell r="B982" t="str">
            <v>Tungsten</v>
          </cell>
          <cell r="C982" t="str">
            <v>China Tin Group Co., Ltd.</v>
          </cell>
          <cell r="D982" t="str">
            <v>Not Eligible</v>
          </cell>
          <cell r="E982" t="str">
            <v>Not Applicable</v>
          </cell>
          <cell r="F982" t="str">
            <v>Not Eligible Smelters</v>
          </cell>
        </row>
        <row r="983">
          <cell r="A983" t="str">
            <v>CID001074</v>
          </cell>
          <cell r="B983" t="str">
            <v>Gold</v>
          </cell>
          <cell r="C983" t="str">
            <v>LME</v>
          </cell>
          <cell r="D983" t="str">
            <v>Not Eligible</v>
          </cell>
          <cell r="E983" t="str">
            <v>Not Applicable</v>
          </cell>
          <cell r="F983" t="str">
            <v>Not Eligible Smelters</v>
          </cell>
        </row>
        <row r="984">
          <cell r="A984" t="str">
            <v>CID001075</v>
          </cell>
          <cell r="B984" t="str">
            <v>Tin</v>
          </cell>
          <cell r="C984" t="str">
            <v>LME</v>
          </cell>
          <cell r="D984" t="str">
            <v>Not Eligible</v>
          </cell>
          <cell r="E984" t="str">
            <v>Not Applicable</v>
          </cell>
          <cell r="F984" t="str">
            <v>Not Eligible Smelters</v>
          </cell>
        </row>
        <row r="985">
          <cell r="A985" t="str">
            <v>CID001076</v>
          </cell>
          <cell r="B985" t="str">
            <v>Tantalum</v>
          </cell>
          <cell r="C985" t="str">
            <v>AMG Brasil</v>
          </cell>
          <cell r="D985" t="str">
            <v>Eligible</v>
          </cell>
          <cell r="E985" t="str">
            <v>Conformant</v>
          </cell>
          <cell r="F985"/>
        </row>
        <row r="986">
          <cell r="A986" t="str">
            <v>CID001077</v>
          </cell>
          <cell r="B986" t="str">
            <v>Gold</v>
          </cell>
          <cell r="C986" t="str">
            <v>LONG CHIN ELECTRONIC(SHEN ZHEN) CO.,LTD.</v>
          </cell>
          <cell r="D986" t="str">
            <v>Not Eligible</v>
          </cell>
          <cell r="E986" t="str">
            <v>Not Applicable</v>
          </cell>
          <cell r="F986" t="str">
            <v>Not Eligible Smelters</v>
          </cell>
        </row>
        <row r="987">
          <cell r="A987" t="str">
            <v>CID001078</v>
          </cell>
          <cell r="B987" t="str">
            <v>Gold</v>
          </cell>
          <cell r="C987" t="str">
            <v>LS MnM Inc.</v>
          </cell>
          <cell r="D987" t="str">
            <v>Eligible</v>
          </cell>
          <cell r="E987" t="str">
            <v>Conformant</v>
          </cell>
          <cell r="F987"/>
        </row>
        <row r="988">
          <cell r="A988" t="str">
            <v>CID001079</v>
          </cell>
          <cell r="B988" t="str">
            <v>Tin</v>
          </cell>
          <cell r="C988" t="str">
            <v>LS-NIKKO Copper Inc.</v>
          </cell>
          <cell r="D988" t="str">
            <v>Not Eligible</v>
          </cell>
          <cell r="E988" t="str">
            <v>Not Applicable</v>
          </cell>
          <cell r="F988" t="str">
            <v>Not Eligible Smelters</v>
          </cell>
        </row>
        <row r="989">
          <cell r="A989" t="str">
            <v>CID001080</v>
          </cell>
          <cell r="B989" t="str">
            <v>Tantalum</v>
          </cell>
          <cell r="C989" t="str">
            <v>LS-NIKKO Copper Inc.</v>
          </cell>
          <cell r="D989" t="str">
            <v>Not Eligible</v>
          </cell>
          <cell r="E989" t="str">
            <v>Not Applicable</v>
          </cell>
          <cell r="F989" t="str">
            <v>Not Eligible Smelters</v>
          </cell>
        </row>
        <row r="990">
          <cell r="A990" t="str">
            <v>CID001081</v>
          </cell>
          <cell r="B990" t="str">
            <v>Tungsten</v>
          </cell>
          <cell r="C990" t="str">
            <v>LS-NIKKO Copper Inc.</v>
          </cell>
          <cell r="D990" t="str">
            <v>Not Eligible</v>
          </cell>
          <cell r="E990" t="str">
            <v>Not Applicable</v>
          </cell>
          <cell r="F990" t="str">
            <v>Not Eligible Smelters</v>
          </cell>
        </row>
        <row r="991">
          <cell r="A991" t="str">
            <v>CID001082</v>
          </cell>
          <cell r="B991" t="str">
            <v>Tin</v>
          </cell>
          <cell r="C991" t="str">
            <v>Lübeck GmbH</v>
          </cell>
          <cell r="D991" t="str">
            <v>Not Eligible</v>
          </cell>
          <cell r="E991" t="str">
            <v>Not Applicable</v>
          </cell>
          <cell r="F991" t="str">
            <v>Not Eligible Smelters</v>
          </cell>
        </row>
        <row r="992">
          <cell r="A992" t="str">
            <v>CID001083</v>
          </cell>
          <cell r="B992" t="str">
            <v>Tin</v>
          </cell>
          <cell r="C992" t="str">
            <v>Lung Fu Surface Technology Co., Ltd. Suzhou</v>
          </cell>
          <cell r="D992" t="str">
            <v>Not Eligible</v>
          </cell>
          <cell r="E992" t="str">
            <v>Not Applicable</v>
          </cell>
          <cell r="F992" t="str">
            <v>Not Eligible Smelters</v>
          </cell>
        </row>
        <row r="993">
          <cell r="A993" t="str">
            <v>CID001084</v>
          </cell>
          <cell r="B993" t="str">
            <v>Gold</v>
          </cell>
          <cell r="C993" t="str">
            <v>Rohm &amp; Haas (China)</v>
          </cell>
          <cell r="D993" t="str">
            <v>Not Eligible</v>
          </cell>
          <cell r="E993" t="str">
            <v>Not Applicable</v>
          </cell>
          <cell r="F993" t="str">
            <v>Not Eligible Smelters</v>
          </cell>
        </row>
        <row r="994">
          <cell r="A994" t="str">
            <v>CID001086</v>
          </cell>
          <cell r="B994" t="str">
            <v>Tin</v>
          </cell>
          <cell r="C994" t="str">
            <v>Luo Yang ZIJIN YINHUI Gold Smelting Co., Ltd</v>
          </cell>
          <cell r="D994" t="str">
            <v>Not Eligible</v>
          </cell>
          <cell r="E994" t="str">
            <v>Not Applicable</v>
          </cell>
          <cell r="F994" t="str">
            <v>Not Eligible Smelters</v>
          </cell>
        </row>
        <row r="995">
          <cell r="A995" t="str">
            <v>CID001088</v>
          </cell>
          <cell r="B995" t="str">
            <v>Tungsten</v>
          </cell>
          <cell r="C995" t="str">
            <v>Luoyang Kefa Non-ferrous Metals &amp; Materials Co. Ltd</v>
          </cell>
          <cell r="D995" t="str">
            <v>Not Eligible</v>
          </cell>
          <cell r="E995" t="str">
            <v>Not Applicable</v>
          </cell>
          <cell r="F995" t="str">
            <v>Not Eligible Smelters</v>
          </cell>
        </row>
        <row r="996">
          <cell r="A996" t="str">
            <v>CID001089</v>
          </cell>
          <cell r="B996" t="str">
            <v>Tin</v>
          </cell>
          <cell r="C996" t="str">
            <v>Luoyang Kewei Molybdenum &amp; Tungsten Co. LTD</v>
          </cell>
          <cell r="D996" t="str">
            <v>Not Eligible</v>
          </cell>
          <cell r="E996" t="str">
            <v>Not Applicable</v>
          </cell>
          <cell r="F996" t="str">
            <v>Not Eligible Smelters</v>
          </cell>
        </row>
        <row r="997">
          <cell r="A997" t="str">
            <v>CID001090</v>
          </cell>
          <cell r="B997" t="str">
            <v>Tantalum</v>
          </cell>
          <cell r="C997" t="str">
            <v>Luoyang Kewei Molybdenum &amp; Tungsten Co. LTD</v>
          </cell>
          <cell r="D997" t="str">
            <v>Not Eligible</v>
          </cell>
          <cell r="E997" t="str">
            <v>Not Applicable</v>
          </cell>
          <cell r="F997" t="str">
            <v>Not Eligible Smelters</v>
          </cell>
        </row>
        <row r="998">
          <cell r="A998" t="str">
            <v>CID001091</v>
          </cell>
          <cell r="B998" t="str">
            <v>Tungsten</v>
          </cell>
          <cell r="C998" t="str">
            <v>Luoyang Mudu Tungsten &amp; Molybdenum Technology Co., Ltd.</v>
          </cell>
          <cell r="D998" t="str">
            <v>Not Eligible</v>
          </cell>
          <cell r="E998" t="str">
            <v>Not Applicable</v>
          </cell>
          <cell r="F998" t="str">
            <v>Not Eligible Smelters</v>
          </cell>
        </row>
        <row r="999">
          <cell r="A999" t="str">
            <v>CID001092</v>
          </cell>
          <cell r="B999" t="str">
            <v>Tungsten</v>
          </cell>
          <cell r="C999" t="str">
            <v>Luoyang Tongxing Tungsten &amp; Molybdenum Co., Ltd.</v>
          </cell>
          <cell r="D999" t="str">
            <v>Alleged</v>
          </cell>
          <cell r="E999" t="str">
            <v>Not Applicable</v>
          </cell>
          <cell r="F999" t="str">
            <v>Non Conformant</v>
          </cell>
        </row>
        <row r="1000">
          <cell r="A1000" t="str">
            <v>CID001093</v>
          </cell>
          <cell r="B1000" t="str">
            <v>Gold</v>
          </cell>
          <cell r="C1000" t="str">
            <v>Luoyang Zijin Yinhui Gold Refinery Co., Ltd.</v>
          </cell>
          <cell r="D1000" t="str">
            <v>Eligible</v>
          </cell>
          <cell r="E1000" t="str">
            <v>Outreach Required</v>
          </cell>
          <cell r="F1000" t="str">
            <v>Forced Labor</v>
          </cell>
        </row>
        <row r="1001">
          <cell r="A1001" t="str">
            <v>CID001094</v>
          </cell>
          <cell r="B1001" t="str">
            <v>Tungsten</v>
          </cell>
          <cell r="C1001" t="str">
            <v>Luoyang Yongzhuo Tungsten &amp; Molybdenum Material Co., Ltd.</v>
          </cell>
          <cell r="D1001" t="str">
            <v>Alleged</v>
          </cell>
          <cell r="E1001" t="str">
            <v>Not Applicable</v>
          </cell>
          <cell r="F1001" t="str">
            <v>Non Conformant</v>
          </cell>
        </row>
        <row r="1002">
          <cell r="A1002" t="str">
            <v>CID001095</v>
          </cell>
          <cell r="B1002" t="str">
            <v>Tungsten</v>
          </cell>
          <cell r="C1002" t="str">
            <v>Luoyang Zhihang Tungsten &amp; Molybdenum Co., Ltd.</v>
          </cell>
          <cell r="D1002" t="str">
            <v>Alleged</v>
          </cell>
          <cell r="E1002" t="str">
            <v>Not Applicable</v>
          </cell>
          <cell r="F1002" t="str">
            <v>Non Conformant</v>
          </cell>
        </row>
        <row r="1003">
          <cell r="A1003" t="str">
            <v>CID001096</v>
          </cell>
          <cell r="B1003" t="str">
            <v>Tin</v>
          </cell>
          <cell r="C1003" t="str">
            <v>LUPON ENTERPRISE CO., LTD</v>
          </cell>
          <cell r="D1003" t="str">
            <v>Not Eligible</v>
          </cell>
          <cell r="E1003" t="str">
            <v>Not Applicable</v>
          </cell>
          <cell r="F1003" t="str">
            <v>Not Eligible Smelters</v>
          </cell>
        </row>
        <row r="1004">
          <cell r="A1004" t="str">
            <v>CID001097</v>
          </cell>
          <cell r="B1004" t="str">
            <v>Gold</v>
          </cell>
          <cell r="C1004" t="str">
            <v>LUPON ENTERPRISE CO., LTD</v>
          </cell>
          <cell r="D1004" t="str">
            <v>Not Eligible</v>
          </cell>
          <cell r="E1004" t="str">
            <v>Not Applicable</v>
          </cell>
          <cell r="F1004" t="str">
            <v>Not Eligible Smelters</v>
          </cell>
        </row>
        <row r="1005">
          <cell r="A1005" t="str">
            <v>CID001098</v>
          </cell>
          <cell r="B1005" t="str">
            <v>Tin</v>
          </cell>
          <cell r="C1005" t="str">
            <v>Ma An Shan Shu Guang Smelter Corp.</v>
          </cell>
          <cell r="D1005" t="str">
            <v>Alleged</v>
          </cell>
          <cell r="E1005" t="str">
            <v>Not Applicable</v>
          </cell>
          <cell r="F1005" t="str">
            <v>Non Conformant</v>
          </cell>
        </row>
        <row r="1006">
          <cell r="A1006" t="str">
            <v>CID001100</v>
          </cell>
          <cell r="B1006" t="str">
            <v>Tin</v>
          </cell>
          <cell r="C1006" t="str">
            <v>Ma Steel (Guangzhou) Processing &amp; Distribution Co., Ltd.</v>
          </cell>
          <cell r="D1006" t="str">
            <v>Not Eligible</v>
          </cell>
          <cell r="E1006" t="str">
            <v>Not Applicable</v>
          </cell>
          <cell r="F1006" t="str">
            <v>Not Eligible Smelters</v>
          </cell>
        </row>
        <row r="1007">
          <cell r="A1007" t="str">
            <v>CID001101</v>
          </cell>
          <cell r="B1007" t="str">
            <v>Tantalum</v>
          </cell>
          <cell r="C1007" t="str">
            <v>Ma Ta Phut</v>
          </cell>
          <cell r="D1007" t="str">
            <v>Not Eligible</v>
          </cell>
          <cell r="E1007" t="str">
            <v>Not Applicable</v>
          </cell>
          <cell r="F1007" t="str">
            <v>Not Eligible Smelters</v>
          </cell>
        </row>
        <row r="1008">
          <cell r="A1008" t="str">
            <v>CID001102</v>
          </cell>
          <cell r="B1008" t="str">
            <v>Tin</v>
          </cell>
          <cell r="C1008" t="str">
            <v>Maanshan Dongshen electronic material factory</v>
          </cell>
          <cell r="D1008" t="str">
            <v>Not Eligible</v>
          </cell>
          <cell r="E1008" t="str">
            <v>Not Applicable</v>
          </cell>
          <cell r="F1008" t="str">
            <v>Not Eligible Smelters</v>
          </cell>
        </row>
        <row r="1009">
          <cell r="A1009" t="str">
            <v>CID001103</v>
          </cell>
          <cell r="B1009" t="str">
            <v>Gold</v>
          </cell>
          <cell r="C1009" t="str">
            <v>Magnequench (Tianjin) Co., Ltd.</v>
          </cell>
          <cell r="D1009" t="str">
            <v>Alleged</v>
          </cell>
          <cell r="E1009" t="str">
            <v>Not Applicable</v>
          </cell>
          <cell r="F1009" t="str">
            <v>Non Conformant</v>
          </cell>
        </row>
        <row r="1010">
          <cell r="A1010" t="str">
            <v>CID001104</v>
          </cell>
          <cell r="B1010" t="str">
            <v>Tin</v>
          </cell>
          <cell r="C1010" t="str">
            <v>Malaysia Aluminium &amp; Alloy Sdn.Bhd</v>
          </cell>
          <cell r="D1010" t="str">
            <v>Not Eligible</v>
          </cell>
          <cell r="E1010" t="str">
            <v>Not Applicable</v>
          </cell>
          <cell r="F1010" t="str">
            <v>Not Eligible Smelters</v>
          </cell>
        </row>
        <row r="1011">
          <cell r="A1011" t="str">
            <v>CID001105</v>
          </cell>
          <cell r="B1011" t="str">
            <v>Tin</v>
          </cell>
          <cell r="C1011" t="str">
            <v>Malaysia Smelting Corporation (MSC)</v>
          </cell>
          <cell r="D1011" t="str">
            <v>Eligible</v>
          </cell>
          <cell r="E1011" t="str">
            <v>Conformant</v>
          </cell>
          <cell r="F1011"/>
        </row>
        <row r="1012">
          <cell r="A1012" t="str">
            <v>CID001107</v>
          </cell>
          <cell r="B1012" t="str">
            <v>Gold</v>
          </cell>
          <cell r="C1012" t="str">
            <v>Malaysia Smelting Corporation (MSC)</v>
          </cell>
          <cell r="D1012" t="str">
            <v>Not Eligible</v>
          </cell>
          <cell r="E1012" t="str">
            <v>Not Applicable</v>
          </cell>
          <cell r="F1012" t="str">
            <v>Not Eligible Smelters</v>
          </cell>
        </row>
        <row r="1013">
          <cell r="A1013" t="str">
            <v>CID001108</v>
          </cell>
          <cell r="B1013" t="str">
            <v>Tantalum</v>
          </cell>
          <cell r="C1013" t="str">
            <v>Malaysia Smelting Corporation (MSC)</v>
          </cell>
          <cell r="D1013" t="str">
            <v>Not Eligible</v>
          </cell>
          <cell r="E1013" t="str">
            <v>Not Applicable</v>
          </cell>
          <cell r="F1013" t="str">
            <v>Not Eligible Smelters</v>
          </cell>
        </row>
        <row r="1014">
          <cell r="A1014" t="str">
            <v>CID001109</v>
          </cell>
          <cell r="B1014" t="str">
            <v>Tungsten</v>
          </cell>
          <cell r="C1014" t="str">
            <v>Malaysia Smelting Corporation (MSC)</v>
          </cell>
          <cell r="D1014" t="str">
            <v>Not Eligible</v>
          </cell>
          <cell r="E1014" t="str">
            <v>Not Applicable</v>
          </cell>
          <cell r="F1014" t="str">
            <v>Not Eligible Smelters</v>
          </cell>
        </row>
        <row r="1015">
          <cell r="A1015" t="str">
            <v>CID001110</v>
          </cell>
          <cell r="B1015" t="str">
            <v>Gold</v>
          </cell>
          <cell r="C1015" t="str">
            <v>Maruwa Malaysia</v>
          </cell>
          <cell r="D1015" t="str">
            <v>Not Eligible</v>
          </cell>
          <cell r="E1015" t="str">
            <v>Not Applicable</v>
          </cell>
          <cell r="F1015" t="str">
            <v>Not Eligible Smelters</v>
          </cell>
        </row>
        <row r="1016">
          <cell r="A1016" t="str">
            <v>CID001111</v>
          </cell>
          <cell r="B1016" t="str">
            <v>Tantalum</v>
          </cell>
          <cell r="C1016" t="str">
            <v>Maruwa Malaysia</v>
          </cell>
          <cell r="D1016" t="str">
            <v>Not Eligible</v>
          </cell>
          <cell r="E1016" t="str">
            <v>Not Applicable</v>
          </cell>
          <cell r="F1016" t="str">
            <v>Not Eligible Smelters</v>
          </cell>
        </row>
        <row r="1017">
          <cell r="A1017" t="str">
            <v>CID001112</v>
          </cell>
          <cell r="B1017" t="str">
            <v>Tin</v>
          </cell>
          <cell r="C1017" t="str">
            <v>Materials Eco-Refining Co., Ltd.</v>
          </cell>
          <cell r="D1017" t="str">
            <v>Alleged</v>
          </cell>
          <cell r="E1017" t="str">
            <v>Not Applicable</v>
          </cell>
          <cell r="F1017" t="str">
            <v>Non Conformant</v>
          </cell>
        </row>
        <row r="1018">
          <cell r="A1018" t="str">
            <v>CID001113</v>
          </cell>
          <cell r="B1018" t="str">
            <v>Gold</v>
          </cell>
          <cell r="C1018" t="str">
            <v>Materion</v>
          </cell>
          <cell r="D1018" t="str">
            <v>Eligible</v>
          </cell>
          <cell r="E1018" t="str">
            <v>Conformant</v>
          </cell>
          <cell r="F1018"/>
        </row>
        <row r="1019">
          <cell r="A1019" t="str">
            <v>CID001114</v>
          </cell>
          <cell r="B1019" t="str">
            <v>Tin</v>
          </cell>
          <cell r="C1019" t="str">
            <v>Materion</v>
          </cell>
          <cell r="D1019" t="str">
            <v>Not Eligible</v>
          </cell>
          <cell r="E1019" t="str">
            <v>Not Applicable</v>
          </cell>
          <cell r="F1019" t="str">
            <v>Not Eligible Smelters</v>
          </cell>
        </row>
        <row r="1020">
          <cell r="A1020" t="str">
            <v>CID001115</v>
          </cell>
          <cell r="B1020" t="str">
            <v>Tantalum</v>
          </cell>
          <cell r="C1020" t="str">
            <v>Materion</v>
          </cell>
          <cell r="D1020" t="str">
            <v>Not Eligible</v>
          </cell>
          <cell r="E1020" t="str">
            <v>Not Applicable</v>
          </cell>
          <cell r="F1020" t="str">
            <v>Not Eligible Smelters</v>
          </cell>
        </row>
        <row r="1021">
          <cell r="A1021" t="str">
            <v>CID001116</v>
          </cell>
          <cell r="B1021" t="str">
            <v>Tungsten</v>
          </cell>
          <cell r="C1021" t="str">
            <v>Materion</v>
          </cell>
          <cell r="D1021" t="str">
            <v>Not Eligible</v>
          </cell>
          <cell r="E1021" t="str">
            <v>Not Applicable</v>
          </cell>
          <cell r="F1021" t="str">
            <v>Not Eligible Smelters</v>
          </cell>
        </row>
        <row r="1022">
          <cell r="A1022" t="str">
            <v>CID001117</v>
          </cell>
          <cell r="B1022" t="str">
            <v>Gold</v>
          </cell>
          <cell r="C1022" t="str">
            <v>Matheson Trigas</v>
          </cell>
          <cell r="D1022" t="str">
            <v>Not Eligible</v>
          </cell>
          <cell r="E1022" t="str">
            <v>Not Applicable</v>
          </cell>
          <cell r="F1022" t="str">
            <v>Not Eligible Smelters</v>
          </cell>
        </row>
        <row r="1023">
          <cell r="A1023" t="str">
            <v>CID001118</v>
          </cell>
          <cell r="B1023" t="str">
            <v>Tungsten</v>
          </cell>
          <cell r="C1023" t="str">
            <v>Matheson Trigas</v>
          </cell>
          <cell r="D1023" t="str">
            <v>Not Eligible</v>
          </cell>
          <cell r="E1023" t="str">
            <v>Not Applicable</v>
          </cell>
          <cell r="F1023" t="str">
            <v>Not Eligible Smelters</v>
          </cell>
        </row>
        <row r="1024">
          <cell r="A1024" t="str">
            <v>CID001119</v>
          </cell>
          <cell r="B1024" t="str">
            <v>Gold</v>
          </cell>
          <cell r="C1024" t="str">
            <v>Matsuda Sangyo Co., Ltd.</v>
          </cell>
          <cell r="D1024" t="str">
            <v>Eligible</v>
          </cell>
          <cell r="E1024" t="str">
            <v>Conformant</v>
          </cell>
          <cell r="F1024"/>
        </row>
        <row r="1025">
          <cell r="A1025" t="str">
            <v>CID001120</v>
          </cell>
          <cell r="B1025" t="str">
            <v>Tin</v>
          </cell>
          <cell r="C1025" t="str">
            <v>Matsuda Sangyo Co., Ltd.</v>
          </cell>
          <cell r="D1025" t="str">
            <v>Not Eligible</v>
          </cell>
          <cell r="E1025" t="str">
            <v>Not Applicable</v>
          </cell>
          <cell r="F1025" t="str">
            <v>Not Eligible Smelters</v>
          </cell>
        </row>
        <row r="1026">
          <cell r="A1026" t="str">
            <v>CID001121</v>
          </cell>
          <cell r="B1026" t="str">
            <v>Tantalum</v>
          </cell>
          <cell r="C1026" t="str">
            <v>Matsuda Sangyo Co., Ltd.</v>
          </cell>
          <cell r="D1026" t="str">
            <v>Not Eligible</v>
          </cell>
          <cell r="E1026" t="str">
            <v>Not Applicable</v>
          </cell>
          <cell r="F1026" t="str">
            <v>Not Eligible Smelters</v>
          </cell>
        </row>
        <row r="1027">
          <cell r="A1027" t="str">
            <v>CID001122</v>
          </cell>
          <cell r="B1027" t="str">
            <v>Tungsten</v>
          </cell>
          <cell r="C1027" t="str">
            <v>Matsuda Sangyo Co., Ltd.</v>
          </cell>
          <cell r="D1027" t="str">
            <v>Not Eligible</v>
          </cell>
          <cell r="E1027" t="str">
            <v>Not Applicable</v>
          </cell>
          <cell r="F1027" t="str">
            <v>Not Eligible Smelters</v>
          </cell>
        </row>
        <row r="1028">
          <cell r="A1028" t="str">
            <v>CID001123</v>
          </cell>
          <cell r="B1028" t="str">
            <v>Gold</v>
          </cell>
          <cell r="C1028" t="str">
            <v>Matsudfa Industrial Corporation</v>
          </cell>
          <cell r="D1028" t="str">
            <v>Not Eligible</v>
          </cell>
          <cell r="E1028" t="str">
            <v>Not Applicable</v>
          </cell>
          <cell r="F1028" t="str">
            <v>Not Eligible Smelters</v>
          </cell>
        </row>
        <row r="1029">
          <cell r="A1029" t="str">
            <v>CID001124</v>
          </cell>
          <cell r="B1029" t="str">
            <v>Gold</v>
          </cell>
          <cell r="C1029" t="str">
            <v>Matsuo Electric</v>
          </cell>
          <cell r="D1029" t="str">
            <v>Not Eligible</v>
          </cell>
          <cell r="E1029" t="str">
            <v>Not Applicable</v>
          </cell>
          <cell r="F1029" t="str">
            <v>Not Eligible Smelters</v>
          </cell>
        </row>
        <row r="1030">
          <cell r="A1030" t="str">
            <v>CID001125</v>
          </cell>
          <cell r="B1030" t="str">
            <v>Tin</v>
          </cell>
          <cell r="C1030" t="str">
            <v>Matsuo Electric</v>
          </cell>
          <cell r="D1030" t="str">
            <v>Not Eligible</v>
          </cell>
          <cell r="E1030" t="str">
            <v>Not Applicable</v>
          </cell>
          <cell r="F1030" t="str">
            <v>Not Eligible Smelters</v>
          </cell>
        </row>
        <row r="1031">
          <cell r="A1031" t="str">
            <v>CID001126</v>
          </cell>
          <cell r="B1031" t="str">
            <v>Tantalum</v>
          </cell>
          <cell r="C1031" t="str">
            <v>Matsuo Electric</v>
          </cell>
          <cell r="D1031" t="str">
            <v>Not Eligible</v>
          </cell>
          <cell r="E1031" t="str">
            <v>Not Applicable</v>
          </cell>
          <cell r="F1031" t="str">
            <v>Not Eligible Smelters</v>
          </cell>
        </row>
        <row r="1032">
          <cell r="A1032" t="str">
            <v>CID001127</v>
          </cell>
          <cell r="B1032" t="str">
            <v>Tin</v>
          </cell>
          <cell r="C1032" t="str">
            <v>Matsuo tension</v>
          </cell>
          <cell r="D1032" t="str">
            <v>Not Eligible</v>
          </cell>
          <cell r="E1032" t="str">
            <v>Not Applicable</v>
          </cell>
          <cell r="F1032" t="str">
            <v>Not Eligible Smelters</v>
          </cell>
        </row>
        <row r="1033">
          <cell r="A1033" t="str">
            <v>CID001128</v>
          </cell>
          <cell r="B1033" t="str">
            <v>Tin</v>
          </cell>
          <cell r="C1033" t="str">
            <v>Matsushima Metal Corporation</v>
          </cell>
          <cell r="D1033" t="str">
            <v>Not Eligible</v>
          </cell>
          <cell r="E1033" t="str">
            <v>Not Applicable</v>
          </cell>
          <cell r="F1033" t="str">
            <v>Not Eligible Smelters</v>
          </cell>
        </row>
        <row r="1034">
          <cell r="A1034" t="str">
            <v>CID001129</v>
          </cell>
          <cell r="B1034" t="str">
            <v>Gold</v>
          </cell>
          <cell r="C1034" t="str">
            <v>MCP Metalspecialties, Inc</v>
          </cell>
          <cell r="D1034" t="str">
            <v>Not Eligible</v>
          </cell>
          <cell r="E1034" t="str">
            <v>Not Applicable</v>
          </cell>
          <cell r="F1034" t="str">
            <v>Not Eligible Smelters</v>
          </cell>
        </row>
        <row r="1035">
          <cell r="A1035" t="str">
            <v>CID001130</v>
          </cell>
          <cell r="B1035" t="str">
            <v>Tin</v>
          </cell>
          <cell r="C1035" t="str">
            <v>MCP Metalspecialties, Inc</v>
          </cell>
          <cell r="D1035" t="str">
            <v>Not Eligible</v>
          </cell>
          <cell r="E1035" t="str">
            <v>Not Applicable</v>
          </cell>
          <cell r="F1035" t="str">
            <v>Not Eligible Smelters</v>
          </cell>
        </row>
        <row r="1036">
          <cell r="A1036" t="str">
            <v>CID001131</v>
          </cell>
          <cell r="B1036" t="str">
            <v>Tantalum</v>
          </cell>
          <cell r="C1036" t="str">
            <v>MCP Metalspecialties, Inc</v>
          </cell>
          <cell r="D1036" t="str">
            <v>Not Eligible</v>
          </cell>
          <cell r="E1036" t="str">
            <v>Not Applicable</v>
          </cell>
          <cell r="F1036" t="str">
            <v>Not Eligible Smelters</v>
          </cell>
        </row>
        <row r="1037">
          <cell r="A1037" t="str">
            <v>CID001132</v>
          </cell>
          <cell r="B1037" t="str">
            <v>Tungsten</v>
          </cell>
          <cell r="C1037" t="str">
            <v>MCP Metalspecialties, Inc</v>
          </cell>
          <cell r="D1037" t="str">
            <v>Not Eligible</v>
          </cell>
          <cell r="E1037" t="str">
            <v>Not Applicable</v>
          </cell>
          <cell r="F1037" t="str">
            <v>Not Eligible Smelters</v>
          </cell>
        </row>
        <row r="1038">
          <cell r="A1038" t="str">
            <v>CID001133</v>
          </cell>
          <cell r="B1038" t="str">
            <v>Tantalum</v>
          </cell>
          <cell r="C1038" t="str">
            <v>Meet-You Carbide Co. Ltd</v>
          </cell>
          <cell r="D1038" t="str">
            <v>Not Eligible</v>
          </cell>
          <cell r="E1038" t="str">
            <v>Not Applicable</v>
          </cell>
          <cell r="F1038" t="str">
            <v>Not Eligible Smelters</v>
          </cell>
        </row>
        <row r="1039">
          <cell r="A1039" t="str">
            <v>CID001134</v>
          </cell>
          <cell r="B1039" t="str">
            <v>TIN</v>
          </cell>
          <cell r="C1039" t="str">
            <v>MENG NENG</v>
          </cell>
          <cell r="D1039" t="str">
            <v>Not Eligible</v>
          </cell>
          <cell r="E1039" t="str">
            <v>Not Applicable</v>
          </cell>
          <cell r="F1039" t="str">
            <v>Not Eligible Smelters</v>
          </cell>
        </row>
        <row r="1040">
          <cell r="A1040" t="str">
            <v>CID001135</v>
          </cell>
          <cell r="B1040" t="str">
            <v>Tin</v>
          </cell>
          <cell r="C1040" t="str">
            <v>Mengzi Bofa Mining &amp; Smelting Co., Ltd.</v>
          </cell>
          <cell r="D1040" t="str">
            <v>Alleged</v>
          </cell>
          <cell r="E1040" t="str">
            <v>Not Applicable</v>
          </cell>
          <cell r="F1040" t="str">
            <v>Non Conformant</v>
          </cell>
        </row>
        <row r="1041">
          <cell r="A1041" t="str">
            <v>CID001136</v>
          </cell>
          <cell r="B1041" t="str">
            <v>Tin</v>
          </cell>
          <cell r="C1041" t="str">
            <v>Metahub Industries Sdn. Bhd.</v>
          </cell>
          <cell r="D1041" t="str">
            <v>Alleged</v>
          </cell>
          <cell r="E1041" t="str">
            <v>Not Applicable</v>
          </cell>
          <cell r="F1041" t="str">
            <v>Non Conformant</v>
          </cell>
        </row>
        <row r="1042">
          <cell r="A1042" t="str">
            <v>CID001137</v>
          </cell>
          <cell r="B1042" t="str">
            <v>Gold</v>
          </cell>
          <cell r="C1042" t="str">
            <v>Metal Do</v>
          </cell>
          <cell r="D1042" t="str">
            <v>Not Eligible</v>
          </cell>
          <cell r="E1042" t="str">
            <v>Not Applicable</v>
          </cell>
          <cell r="F1042" t="str">
            <v>Not Eligible Smelters</v>
          </cell>
        </row>
        <row r="1043">
          <cell r="A1043" t="str">
            <v>CID001138</v>
          </cell>
          <cell r="B1043" t="str">
            <v>Tungsten</v>
          </cell>
          <cell r="C1043" t="str">
            <v>Metal Do</v>
          </cell>
          <cell r="D1043" t="str">
            <v>Not Eligible</v>
          </cell>
          <cell r="E1043" t="str">
            <v>Not Applicable</v>
          </cell>
          <cell r="F1043" t="str">
            <v>Not Eligible Smelters</v>
          </cell>
        </row>
        <row r="1044">
          <cell r="A1044" t="str">
            <v>CID001139</v>
          </cell>
          <cell r="B1044" t="str">
            <v>Tin</v>
          </cell>
          <cell r="C1044" t="str">
            <v>Metal Do</v>
          </cell>
          <cell r="D1044" t="str">
            <v>Not Eligible</v>
          </cell>
          <cell r="E1044" t="str">
            <v>Not Applicable</v>
          </cell>
          <cell r="F1044" t="str">
            <v>Not Eligible Smelters</v>
          </cell>
        </row>
        <row r="1045">
          <cell r="A1045" t="str">
            <v>CID001140</v>
          </cell>
          <cell r="B1045" t="str">
            <v>Tantalum</v>
          </cell>
          <cell r="C1045" t="str">
            <v>Metal Do</v>
          </cell>
          <cell r="D1045" t="str">
            <v>Not Eligible</v>
          </cell>
          <cell r="E1045" t="str">
            <v>Not Applicable</v>
          </cell>
          <cell r="F1045" t="str">
            <v>Not Eligible Smelters</v>
          </cell>
        </row>
        <row r="1046">
          <cell r="A1046" t="str">
            <v>CID001141</v>
          </cell>
          <cell r="B1046" t="str">
            <v>Gold</v>
          </cell>
          <cell r="C1046" t="str">
            <v>Metallic Resources, Inc.</v>
          </cell>
          <cell r="D1046" t="str">
            <v>Not Eligible</v>
          </cell>
          <cell r="E1046" t="str">
            <v>Not Applicable</v>
          </cell>
          <cell r="F1046" t="str">
            <v>Not Eligible Smelters</v>
          </cell>
        </row>
        <row r="1047">
          <cell r="A1047" t="str">
            <v>CID001142</v>
          </cell>
          <cell r="B1047" t="str">
            <v>Tin</v>
          </cell>
          <cell r="C1047" t="str">
            <v>Metallic Resources, Inc.</v>
          </cell>
          <cell r="D1047" t="str">
            <v>Eligible</v>
          </cell>
          <cell r="E1047" t="str">
            <v>Conformant</v>
          </cell>
          <cell r="F1047"/>
        </row>
        <row r="1048">
          <cell r="A1048" t="str">
            <v>CID001143</v>
          </cell>
          <cell r="B1048" t="str">
            <v>Tin</v>
          </cell>
          <cell r="C1048" t="str">
            <v>Metallum Group Holding NV</v>
          </cell>
          <cell r="D1048" t="str">
            <v>Group Company</v>
          </cell>
          <cell r="E1048" t="str">
            <v>Not Applicable</v>
          </cell>
          <cell r="F1048" t="str">
            <v>Non Conformant</v>
          </cell>
        </row>
        <row r="1049">
          <cell r="A1049" t="str">
            <v>CID001144</v>
          </cell>
          <cell r="B1049" t="str">
            <v>Gold</v>
          </cell>
          <cell r="C1049" t="str">
            <v>Metallo Chimique</v>
          </cell>
          <cell r="D1049" t="str">
            <v>Not Eligible</v>
          </cell>
          <cell r="E1049" t="str">
            <v>Not Applicable</v>
          </cell>
          <cell r="F1049" t="str">
            <v>Not Eligible Smelters</v>
          </cell>
        </row>
        <row r="1050">
          <cell r="A1050" t="str">
            <v>CID001145</v>
          </cell>
          <cell r="B1050" t="str">
            <v>Tantalum</v>
          </cell>
          <cell r="C1050" t="str">
            <v>Metallo Chimique</v>
          </cell>
          <cell r="D1050" t="str">
            <v>Not Eligible</v>
          </cell>
          <cell r="E1050" t="str">
            <v>Not Applicable</v>
          </cell>
          <cell r="F1050" t="str">
            <v>Not Eligible Smelters</v>
          </cell>
        </row>
        <row r="1051">
          <cell r="A1051" t="str">
            <v>CID001146</v>
          </cell>
          <cell r="B1051" t="str">
            <v>Tungsten</v>
          </cell>
          <cell r="C1051" t="str">
            <v>Metallo Chimique</v>
          </cell>
          <cell r="D1051" t="str">
            <v>Not Eligible</v>
          </cell>
          <cell r="E1051" t="str">
            <v>Not Applicable</v>
          </cell>
          <cell r="F1051" t="str">
            <v>Not Eligible Smelters</v>
          </cell>
        </row>
        <row r="1052">
          <cell r="A1052" t="str">
            <v>CID001147</v>
          </cell>
          <cell r="B1052" t="str">
            <v>Gold</v>
          </cell>
          <cell r="C1052" t="str">
            <v>Metalor Technologies (Suzhou) Ltd.</v>
          </cell>
          <cell r="D1052" t="str">
            <v>Eligible</v>
          </cell>
          <cell r="E1052" t="str">
            <v>Conformant</v>
          </cell>
          <cell r="F1052"/>
        </row>
        <row r="1053">
          <cell r="A1053" t="str">
            <v>CID001148</v>
          </cell>
          <cell r="B1053" t="str">
            <v>Tin</v>
          </cell>
          <cell r="C1053" t="str">
            <v>Metalor Suzhou</v>
          </cell>
          <cell r="D1053" t="str">
            <v>Not Eligible</v>
          </cell>
          <cell r="E1053" t="str">
            <v>Not Applicable</v>
          </cell>
          <cell r="F1053" t="str">
            <v>Not Eligible Smelters</v>
          </cell>
        </row>
        <row r="1054">
          <cell r="A1054" t="str">
            <v>CID001149</v>
          </cell>
          <cell r="B1054" t="str">
            <v>Gold</v>
          </cell>
          <cell r="C1054" t="str">
            <v>Metalor Technologies (Hong Kong) Ltd.</v>
          </cell>
          <cell r="D1054" t="str">
            <v>Eligible</v>
          </cell>
          <cell r="E1054" t="str">
            <v>Conformant</v>
          </cell>
          <cell r="F1054"/>
        </row>
        <row r="1055">
          <cell r="A1055" t="str">
            <v>CID001150</v>
          </cell>
          <cell r="B1055" t="str">
            <v>Tin</v>
          </cell>
          <cell r="C1055" t="str">
            <v>Metalor Technologies (Hong Kong) Ltd.</v>
          </cell>
          <cell r="D1055" t="str">
            <v>Not Eligible</v>
          </cell>
          <cell r="E1055" t="str">
            <v>Not Applicable</v>
          </cell>
          <cell r="F1055" t="str">
            <v>Not Eligible Smelters</v>
          </cell>
        </row>
        <row r="1056">
          <cell r="A1056" t="str">
            <v>CID001151</v>
          </cell>
          <cell r="B1056" t="str">
            <v>Tantalum</v>
          </cell>
          <cell r="C1056" t="str">
            <v>Metalor Technologies (Hong Kong) Ltd.</v>
          </cell>
          <cell r="D1056" t="str">
            <v>Not Eligible</v>
          </cell>
          <cell r="E1056" t="str">
            <v>Not Applicable</v>
          </cell>
          <cell r="F1056" t="str">
            <v>Not Eligible Smelters</v>
          </cell>
        </row>
        <row r="1057">
          <cell r="A1057" t="str">
            <v>CID001152</v>
          </cell>
          <cell r="B1057" t="str">
            <v>Gold</v>
          </cell>
          <cell r="C1057" t="str">
            <v>Metalor Technologies (Singapore) Pte., Ltd.</v>
          </cell>
          <cell r="D1057" t="str">
            <v>Eligible</v>
          </cell>
          <cell r="E1057" t="str">
            <v>Conformant</v>
          </cell>
          <cell r="F1057"/>
        </row>
        <row r="1058">
          <cell r="A1058" t="str">
            <v>CID001153</v>
          </cell>
          <cell r="B1058" t="str">
            <v>Gold</v>
          </cell>
          <cell r="C1058" t="str">
            <v>Metalor Technologies S.A.</v>
          </cell>
          <cell r="D1058" t="str">
            <v>Eligible</v>
          </cell>
          <cell r="E1058" t="str">
            <v>Conformant</v>
          </cell>
          <cell r="F1058"/>
        </row>
        <row r="1059">
          <cell r="A1059" t="str">
            <v>CID001154</v>
          </cell>
          <cell r="B1059" t="str">
            <v>Tin</v>
          </cell>
          <cell r="C1059" t="str">
            <v>Metalor Technologies S.A.</v>
          </cell>
          <cell r="D1059" t="str">
            <v>Not Eligible</v>
          </cell>
          <cell r="E1059" t="str">
            <v>Not Applicable</v>
          </cell>
          <cell r="F1059" t="str">
            <v>Not Eligible Smelters</v>
          </cell>
        </row>
        <row r="1060">
          <cell r="A1060" t="str">
            <v>CID001155</v>
          </cell>
          <cell r="B1060" t="str">
            <v>Tantalum</v>
          </cell>
          <cell r="C1060" t="str">
            <v>Metalor Technologies SA</v>
          </cell>
          <cell r="D1060" t="str">
            <v>Not Eligible</v>
          </cell>
          <cell r="E1060" t="str">
            <v>Not Applicable</v>
          </cell>
          <cell r="F1060" t="str">
            <v>Not Eligible Smelters</v>
          </cell>
        </row>
        <row r="1061">
          <cell r="A1061" t="str">
            <v>CID001156</v>
          </cell>
          <cell r="B1061" t="str">
            <v>Tungsten</v>
          </cell>
          <cell r="C1061" t="str">
            <v>Metalor Technologies SA</v>
          </cell>
          <cell r="D1061" t="str">
            <v>Not Eligible</v>
          </cell>
          <cell r="E1061" t="str">
            <v>Not Applicable</v>
          </cell>
          <cell r="F1061" t="str">
            <v>Not Eligible Smelters</v>
          </cell>
        </row>
        <row r="1062">
          <cell r="A1062" t="str">
            <v>CID001157</v>
          </cell>
          <cell r="B1062" t="str">
            <v>Gold</v>
          </cell>
          <cell r="C1062" t="str">
            <v>Metalor USA Refining Corporation</v>
          </cell>
          <cell r="D1062" t="str">
            <v>Eligible</v>
          </cell>
          <cell r="E1062" t="str">
            <v>Conformant</v>
          </cell>
          <cell r="F1062"/>
        </row>
        <row r="1063">
          <cell r="A1063" t="str">
            <v>CID001158</v>
          </cell>
          <cell r="B1063" t="str">
            <v>Tin</v>
          </cell>
          <cell r="C1063" t="str">
            <v>Metalor USA Refining Corporation</v>
          </cell>
          <cell r="D1063" t="str">
            <v>Not Eligible</v>
          </cell>
          <cell r="E1063" t="str">
            <v>Not Applicable</v>
          </cell>
          <cell r="F1063" t="str">
            <v>Not Eligible Smelters</v>
          </cell>
        </row>
        <row r="1064">
          <cell r="A1064" t="str">
            <v>CID001159</v>
          </cell>
          <cell r="B1064" t="str">
            <v>Tin</v>
          </cell>
          <cell r="C1064" t="str">
            <v>Metech Alu Ind Sdn. Bhd.</v>
          </cell>
          <cell r="D1064" t="str">
            <v>Not Eligible</v>
          </cell>
          <cell r="E1064" t="str">
            <v>Not Applicable</v>
          </cell>
          <cell r="F1064" t="str">
            <v>Not Eligible Smelters</v>
          </cell>
        </row>
        <row r="1065">
          <cell r="A1065" t="str">
            <v>CID001160</v>
          </cell>
          <cell r="B1065" t="str">
            <v>Tungsten</v>
          </cell>
          <cell r="C1065" t="str">
            <v>Metech Alu Ind Sdn. Bhd.</v>
          </cell>
          <cell r="D1065" t="str">
            <v>Not Eligible</v>
          </cell>
          <cell r="E1065" t="str">
            <v>Not Applicable</v>
          </cell>
          <cell r="F1065" t="str">
            <v>Not Eligible Smelters</v>
          </cell>
        </row>
        <row r="1066">
          <cell r="A1066" t="str">
            <v>CID001161</v>
          </cell>
          <cell r="B1066" t="str">
            <v>Gold</v>
          </cell>
          <cell r="C1066" t="str">
            <v>Metalurgica Met-Mex Penoles S.A. De C.V.</v>
          </cell>
          <cell r="D1066" t="str">
            <v>Eligible</v>
          </cell>
          <cell r="E1066" t="str">
            <v>Conformant</v>
          </cell>
          <cell r="F1066"/>
        </row>
        <row r="1067">
          <cell r="A1067" t="str">
            <v>CID001162</v>
          </cell>
          <cell r="B1067" t="str">
            <v>Tin</v>
          </cell>
          <cell r="C1067" t="str">
            <v>Met-Mex Penoles, S.A.</v>
          </cell>
          <cell r="D1067" t="str">
            <v>Not Eligible</v>
          </cell>
          <cell r="E1067" t="str">
            <v>Not Applicable</v>
          </cell>
          <cell r="F1067" t="str">
            <v>Not Eligible Smelters</v>
          </cell>
        </row>
        <row r="1068">
          <cell r="A1068" t="str">
            <v>CID001163</v>
          </cell>
          <cell r="B1068" t="str">
            <v>Tantalum</v>
          </cell>
          <cell r="C1068" t="str">
            <v>Metallurgical Products India Pvt., Ltd.</v>
          </cell>
          <cell r="D1068" t="str">
            <v>Eligible</v>
          </cell>
          <cell r="E1068" t="str">
            <v>Conformant</v>
          </cell>
          <cell r="F1068"/>
        </row>
        <row r="1069">
          <cell r="A1069" t="str">
            <v>CID001164</v>
          </cell>
          <cell r="B1069" t="str">
            <v>Gold</v>
          </cell>
          <cell r="C1069" t="str">
            <v>Metallurgical Products India Pvt., Ltd.</v>
          </cell>
          <cell r="D1069" t="str">
            <v>Not Eligible</v>
          </cell>
          <cell r="E1069" t="str">
            <v>Not Applicable</v>
          </cell>
          <cell r="F1069" t="str">
            <v>Not Eligible Smelters</v>
          </cell>
        </row>
        <row r="1070">
          <cell r="A1070" t="str">
            <v>CID001165</v>
          </cell>
          <cell r="B1070" t="str">
            <v>Gold</v>
          </cell>
          <cell r="C1070" t="str">
            <v>Midwest Tungsten Wire Co.</v>
          </cell>
          <cell r="D1070" t="str">
            <v>Not Eligible</v>
          </cell>
          <cell r="E1070" t="str">
            <v>Not Applicable</v>
          </cell>
          <cell r="F1070" t="str">
            <v>Not Eligible Smelters</v>
          </cell>
        </row>
        <row r="1071">
          <cell r="A1071" t="str">
            <v>CID001166</v>
          </cell>
          <cell r="B1071" t="str">
            <v>Tin</v>
          </cell>
          <cell r="C1071" t="str">
            <v>Midwest Tungsten Wire Co.</v>
          </cell>
          <cell r="D1071" t="str">
            <v>Not Eligible</v>
          </cell>
          <cell r="E1071" t="str">
            <v>Not Applicable</v>
          </cell>
          <cell r="F1071" t="str">
            <v>Not Eligible Smelters</v>
          </cell>
        </row>
        <row r="1072">
          <cell r="A1072" t="str">
            <v>CID001167</v>
          </cell>
          <cell r="B1072" t="str">
            <v>Tungsten</v>
          </cell>
          <cell r="C1072" t="str">
            <v>Midwest Tungsten Wire Co.</v>
          </cell>
          <cell r="D1072" t="str">
            <v>Not Eligible</v>
          </cell>
          <cell r="E1072" t="str">
            <v>Not Applicable</v>
          </cell>
          <cell r="F1072" t="str">
            <v>Not Eligible Smelters</v>
          </cell>
        </row>
        <row r="1073">
          <cell r="A1073" t="str">
            <v>CID001168</v>
          </cell>
          <cell r="B1073" t="str">
            <v>Tantalum</v>
          </cell>
          <cell r="C1073" t="str">
            <v>Miike Smelting CO.,LTD.</v>
          </cell>
          <cell r="D1073" t="str">
            <v>Not Eligible</v>
          </cell>
          <cell r="E1073" t="str">
            <v>Not Applicable</v>
          </cell>
          <cell r="F1073" t="str">
            <v>Not Eligible Smelters</v>
          </cell>
        </row>
        <row r="1074">
          <cell r="A1074" t="str">
            <v>CID001169</v>
          </cell>
          <cell r="B1074" t="str">
            <v>Tin</v>
          </cell>
          <cell r="C1074" t="str">
            <v>Millard Wire</v>
          </cell>
          <cell r="D1074" t="str">
            <v>Not Eligible</v>
          </cell>
          <cell r="E1074" t="str">
            <v>Not Applicable</v>
          </cell>
          <cell r="F1074" t="str">
            <v>Not Eligible Smelters</v>
          </cell>
        </row>
        <row r="1075">
          <cell r="A1075" t="str">
            <v>CID001171</v>
          </cell>
          <cell r="B1075" t="str">
            <v>Gold</v>
          </cell>
          <cell r="C1075" t="str">
            <v>Minchali Metal Industry Co., Ltd.</v>
          </cell>
          <cell r="D1075" t="str">
            <v>Not Eligible</v>
          </cell>
          <cell r="E1075" t="str">
            <v>Not Applicable</v>
          </cell>
          <cell r="F1075" t="str">
            <v>Not Eligible Smelters</v>
          </cell>
        </row>
        <row r="1076">
          <cell r="A1076" t="str">
            <v>CID001172</v>
          </cell>
          <cell r="B1076" t="str">
            <v>Tin</v>
          </cell>
          <cell r="C1076" t="str">
            <v>Minchali Metal Industry Co., Ltd.</v>
          </cell>
          <cell r="D1076" t="str">
            <v>Alleged</v>
          </cell>
          <cell r="E1076" t="str">
            <v>Not Applicable</v>
          </cell>
          <cell r="F1076" t="str">
            <v>Non Conformant</v>
          </cell>
        </row>
        <row r="1077">
          <cell r="A1077" t="str">
            <v>CID001173</v>
          </cell>
          <cell r="B1077" t="str">
            <v>Tin</v>
          </cell>
          <cell r="C1077" t="str">
            <v>Mineracao Taboca S.A.</v>
          </cell>
          <cell r="D1077" t="str">
            <v>Eligible</v>
          </cell>
          <cell r="E1077" t="str">
            <v>Conformant</v>
          </cell>
          <cell r="F1077"/>
        </row>
        <row r="1078">
          <cell r="A1078" t="str">
            <v>CID001174</v>
          </cell>
          <cell r="B1078" t="str">
            <v>Gold</v>
          </cell>
          <cell r="C1078" t="str">
            <v>Mineracao Taboca S.A.</v>
          </cell>
          <cell r="D1078" t="str">
            <v>Not Eligible</v>
          </cell>
          <cell r="E1078" t="str">
            <v>Not Applicable</v>
          </cell>
          <cell r="F1078" t="str">
            <v>Not Eligible Smelters</v>
          </cell>
        </row>
        <row r="1079">
          <cell r="A1079" t="str">
            <v>CID001175</v>
          </cell>
          <cell r="B1079" t="str">
            <v>Tantalum</v>
          </cell>
          <cell r="C1079" t="str">
            <v>Mineracao Taboca S.A.</v>
          </cell>
          <cell r="D1079" t="str">
            <v>Eligible</v>
          </cell>
          <cell r="E1079" t="str">
            <v>Conformant</v>
          </cell>
          <cell r="F1079"/>
        </row>
        <row r="1080">
          <cell r="A1080" t="str">
            <v>CID001176</v>
          </cell>
          <cell r="B1080" t="str">
            <v>Tungsten</v>
          </cell>
          <cell r="C1080" t="str">
            <v>Mineracao Taboca S.A.</v>
          </cell>
          <cell r="D1080" t="str">
            <v>Not Eligible</v>
          </cell>
          <cell r="E1080" t="str">
            <v>Not Applicable</v>
          </cell>
          <cell r="F1080" t="str">
            <v>Not Eligible Smelters</v>
          </cell>
        </row>
        <row r="1081">
          <cell r="A1081" t="str">
            <v>CID001177</v>
          </cell>
          <cell r="B1081" t="str">
            <v>Tin</v>
          </cell>
          <cell r="C1081" t="str">
            <v>Ming Li Jia smelt Metal Factory</v>
          </cell>
          <cell r="D1081" t="str">
            <v>Alleged</v>
          </cell>
          <cell r="E1081" t="str">
            <v>Not Applicable</v>
          </cell>
          <cell r="F1081" t="str">
            <v>Non Conformant</v>
          </cell>
        </row>
        <row r="1082">
          <cell r="A1082" t="str">
            <v>CID001178</v>
          </cell>
          <cell r="B1082" t="str">
            <v>Tin</v>
          </cell>
          <cell r="C1082" t="str">
            <v>Mining &amp; Chemical Products Ltd</v>
          </cell>
          <cell r="D1082" t="str">
            <v>Not Eligible</v>
          </cell>
          <cell r="E1082" t="str">
            <v>Not Applicable</v>
          </cell>
          <cell r="F1082" t="str">
            <v>Not Eligible Smelters</v>
          </cell>
        </row>
        <row r="1083">
          <cell r="A1083" t="str">
            <v>CID001179</v>
          </cell>
          <cell r="B1083" t="str">
            <v>Tin</v>
          </cell>
          <cell r="C1083" t="str">
            <v>Minmetals Ganzhou Tin Co. Ltd.</v>
          </cell>
          <cell r="D1083" t="str">
            <v>Not Eligible</v>
          </cell>
          <cell r="E1083" t="str">
            <v>Not Applicable</v>
          </cell>
          <cell r="F1083" t="str">
            <v>Not Eligible Smelters</v>
          </cell>
        </row>
        <row r="1084">
          <cell r="A1084" t="str">
            <v>CID001180</v>
          </cell>
          <cell r="B1084" t="str">
            <v>Gold</v>
          </cell>
          <cell r="C1084" t="str">
            <v>Minmetals Ganzhou Tin Co. Ltd.</v>
          </cell>
          <cell r="D1084" t="str">
            <v>Not Eligible</v>
          </cell>
          <cell r="E1084" t="str">
            <v>Not Applicable</v>
          </cell>
          <cell r="F1084" t="str">
            <v>Not Eligible Smelters</v>
          </cell>
        </row>
        <row r="1085">
          <cell r="A1085" t="str">
            <v>CID001181</v>
          </cell>
          <cell r="B1085" t="str">
            <v>Tungsten</v>
          </cell>
          <cell r="C1085" t="str">
            <v>Minmetals Ganzhou Tin Co. Ltd.</v>
          </cell>
          <cell r="D1085" t="str">
            <v>Not Eligible</v>
          </cell>
          <cell r="E1085" t="str">
            <v>Not Applicable</v>
          </cell>
          <cell r="F1085" t="str">
            <v>Not Eligible Smelters</v>
          </cell>
        </row>
        <row r="1086">
          <cell r="A1086" t="str">
            <v>CID001182</v>
          </cell>
          <cell r="B1086" t="str">
            <v>Tin</v>
          </cell>
          <cell r="C1086" t="str">
            <v>Minsur</v>
          </cell>
          <cell r="D1086" t="str">
            <v>Eligible</v>
          </cell>
          <cell r="E1086" t="str">
            <v>Conformant</v>
          </cell>
          <cell r="F1086"/>
        </row>
        <row r="1087">
          <cell r="A1087" t="str">
            <v>CID001183</v>
          </cell>
          <cell r="B1087" t="str">
            <v>Gold</v>
          </cell>
          <cell r="C1087" t="str">
            <v>Minsur</v>
          </cell>
          <cell r="D1087" t="str">
            <v>Not Eligible</v>
          </cell>
          <cell r="E1087" t="str">
            <v>Not Applicable</v>
          </cell>
          <cell r="F1087" t="str">
            <v>Not Eligible Smelters</v>
          </cell>
        </row>
        <row r="1088">
          <cell r="A1088" t="str">
            <v>CID001184</v>
          </cell>
          <cell r="B1088" t="str">
            <v>Tantalum</v>
          </cell>
          <cell r="C1088" t="str">
            <v>Minsur</v>
          </cell>
          <cell r="D1088" t="str">
            <v>Not Eligible</v>
          </cell>
          <cell r="E1088" t="str">
            <v>Not Applicable</v>
          </cell>
          <cell r="F1088" t="str">
            <v>Not Eligible Smelters</v>
          </cell>
        </row>
        <row r="1089">
          <cell r="A1089" t="str">
            <v>CID001185</v>
          </cell>
          <cell r="B1089" t="str">
            <v>Tungsten</v>
          </cell>
          <cell r="C1089" t="str">
            <v>Minsur</v>
          </cell>
          <cell r="D1089" t="str">
            <v>Not Eligible</v>
          </cell>
          <cell r="E1089" t="str">
            <v>Not Applicable</v>
          </cell>
          <cell r="F1089" t="str">
            <v>Not Eligible Smelters</v>
          </cell>
        </row>
        <row r="1090">
          <cell r="A1090" t="str">
            <v>CID001186</v>
          </cell>
          <cell r="B1090" t="str">
            <v>Tin</v>
          </cell>
          <cell r="C1090" t="str">
            <v>Minter</v>
          </cell>
          <cell r="D1090" t="str">
            <v>Not Eligible</v>
          </cell>
          <cell r="E1090" t="str">
            <v>Not Applicable</v>
          </cell>
          <cell r="F1090" t="str">
            <v>Not Eligible Smelters</v>
          </cell>
        </row>
        <row r="1091">
          <cell r="A1091" t="str">
            <v>CID001187</v>
          </cell>
          <cell r="B1091" t="str">
            <v>Tin</v>
          </cell>
          <cell r="C1091" t="str">
            <v>Mits-Tec (Shanghai) Co. Ltd.</v>
          </cell>
          <cell r="D1091" t="str">
            <v>Not Eligible</v>
          </cell>
          <cell r="E1091" t="str">
            <v>Not Applicable</v>
          </cell>
          <cell r="F1091" t="str">
            <v>Not Eligible Smelters</v>
          </cell>
        </row>
        <row r="1092">
          <cell r="A1092" t="str">
            <v>CID001188</v>
          </cell>
          <cell r="B1092" t="str">
            <v>Gold</v>
          </cell>
          <cell r="C1092" t="str">
            <v>Mitsubishi Materials Corporation</v>
          </cell>
          <cell r="D1092" t="str">
            <v>Eligible</v>
          </cell>
          <cell r="E1092" t="str">
            <v>Conformant</v>
          </cell>
          <cell r="F1092"/>
        </row>
        <row r="1093">
          <cell r="A1093" t="str">
            <v>CID001189</v>
          </cell>
          <cell r="B1093" t="str">
            <v>Tantalum</v>
          </cell>
          <cell r="C1093" t="str">
            <v>Mitsubishi Materials Corporation</v>
          </cell>
          <cell r="D1093" t="str">
            <v>Not Eligible</v>
          </cell>
          <cell r="E1093" t="str">
            <v>Not Applicable</v>
          </cell>
          <cell r="F1093" t="str">
            <v>Not Eligible Smelters</v>
          </cell>
        </row>
        <row r="1094">
          <cell r="A1094" t="str">
            <v>CID001190</v>
          </cell>
          <cell r="B1094" t="str">
            <v>Tungsten</v>
          </cell>
          <cell r="C1094" t="str">
            <v>Mitsubishi Materials Corporation</v>
          </cell>
          <cell r="D1094" t="str">
            <v>Not Eligible</v>
          </cell>
          <cell r="E1094" t="str">
            <v>Not Applicable</v>
          </cell>
          <cell r="F1094" t="str">
            <v>Not Eligible Smelters</v>
          </cell>
        </row>
        <row r="1095">
          <cell r="A1095" t="str">
            <v>CID001191</v>
          </cell>
          <cell r="B1095" t="str">
            <v>Tin</v>
          </cell>
          <cell r="C1095" t="str">
            <v>Mitsubishi Materials Corporation</v>
          </cell>
          <cell r="D1095" t="str">
            <v>Eligible</v>
          </cell>
          <cell r="E1095" t="str">
            <v>Conformant</v>
          </cell>
          <cell r="F1095"/>
        </row>
        <row r="1096">
          <cell r="A1096" t="str">
            <v>CID001192</v>
          </cell>
          <cell r="B1096" t="str">
            <v>Tantalum</v>
          </cell>
          <cell r="C1096" t="str">
            <v>Mitsui Mining and Smelting Co., Ltd.</v>
          </cell>
          <cell r="D1096" t="str">
            <v>Eligible</v>
          </cell>
          <cell r="E1096" t="str">
            <v>Conformant</v>
          </cell>
          <cell r="F1096"/>
        </row>
        <row r="1097">
          <cell r="A1097" t="str">
            <v>CID001193</v>
          </cell>
          <cell r="B1097" t="str">
            <v>Gold</v>
          </cell>
          <cell r="C1097" t="str">
            <v>Mitsui Mining and Smelting Co., Ltd.</v>
          </cell>
          <cell r="D1097" t="str">
            <v>Eligible</v>
          </cell>
          <cell r="E1097" t="str">
            <v>Conformant</v>
          </cell>
          <cell r="F1097"/>
        </row>
        <row r="1098">
          <cell r="A1098" t="str">
            <v>CID001194</v>
          </cell>
          <cell r="B1098" t="str">
            <v>Tin</v>
          </cell>
          <cell r="C1098" t="str">
            <v>Mitsui Mining and Smelting Co., Ltd.</v>
          </cell>
          <cell r="D1098" t="str">
            <v>Not Eligible</v>
          </cell>
          <cell r="E1098" t="str">
            <v>Not Applicable</v>
          </cell>
          <cell r="F1098" t="str">
            <v>Not Eligible Smelters</v>
          </cell>
        </row>
        <row r="1099">
          <cell r="A1099" t="str">
            <v>CID001195</v>
          </cell>
          <cell r="B1099" t="str">
            <v>Tungsten</v>
          </cell>
          <cell r="C1099" t="str">
            <v>Mitsui Mining and Smelting Co., Ltd.</v>
          </cell>
          <cell r="D1099" t="str">
            <v>Not Eligible</v>
          </cell>
          <cell r="E1099" t="str">
            <v>Not Applicable</v>
          </cell>
          <cell r="F1099" t="str">
            <v>Not Eligible Smelters</v>
          </cell>
        </row>
        <row r="1100">
          <cell r="A1100" t="str">
            <v>CID001196</v>
          </cell>
          <cell r="B1100" t="str">
            <v>Gold</v>
          </cell>
          <cell r="C1100" t="str">
            <v>MK Electron</v>
          </cell>
          <cell r="D1100" t="str">
            <v>Not Eligible</v>
          </cell>
          <cell r="E1100" t="str">
            <v>Not Applicable</v>
          </cell>
          <cell r="F1100" t="str">
            <v>Not Eligible Smelters</v>
          </cell>
        </row>
        <row r="1101">
          <cell r="A1101" t="str">
            <v>CID001197</v>
          </cell>
          <cell r="B1101" t="str">
            <v>Tin</v>
          </cell>
          <cell r="C1101" t="str">
            <v>MK Electron</v>
          </cell>
          <cell r="D1101" t="str">
            <v>Not Eligible</v>
          </cell>
          <cell r="E1101" t="str">
            <v>Not Applicable</v>
          </cell>
          <cell r="F1101" t="str">
            <v>Not Eligible Smelters</v>
          </cell>
        </row>
        <row r="1102">
          <cell r="A1102" t="str">
            <v>CID001198</v>
          </cell>
          <cell r="B1102" t="str">
            <v>Gold</v>
          </cell>
          <cell r="C1102" t="str">
            <v>Molex</v>
          </cell>
          <cell r="D1102" t="str">
            <v>Not Eligible</v>
          </cell>
          <cell r="E1102" t="str">
            <v>Not Applicable</v>
          </cell>
          <cell r="F1102" t="str">
            <v>Not Eligible Smelters</v>
          </cell>
        </row>
        <row r="1103">
          <cell r="A1103" t="str">
            <v>CID001199</v>
          </cell>
          <cell r="B1103" t="str">
            <v>Tin</v>
          </cell>
          <cell r="C1103" t="str">
            <v>Molex</v>
          </cell>
          <cell r="D1103" t="str">
            <v>Not Eligible</v>
          </cell>
          <cell r="E1103" t="str">
            <v>Not Applicable</v>
          </cell>
          <cell r="F1103" t="str">
            <v>Not Eligible Smelters</v>
          </cell>
        </row>
        <row r="1104">
          <cell r="A1104" t="str">
            <v>CID001200</v>
          </cell>
          <cell r="B1104" t="str">
            <v>Tantalum</v>
          </cell>
          <cell r="C1104" t="str">
            <v>NPM Silmet AS</v>
          </cell>
          <cell r="D1104" t="str">
            <v>Eligible</v>
          </cell>
          <cell r="E1104" t="str">
            <v>Conformant</v>
          </cell>
          <cell r="F1104"/>
        </row>
        <row r="1105">
          <cell r="A1105" t="str">
            <v>CID001201</v>
          </cell>
          <cell r="B1105" t="str">
            <v>Gold</v>
          </cell>
          <cell r="C1105" t="str">
            <v>Morigin Company</v>
          </cell>
          <cell r="D1105" t="str">
            <v>Not Eligible</v>
          </cell>
          <cell r="E1105" t="str">
            <v>Not Applicable</v>
          </cell>
          <cell r="F1105" t="str">
            <v>Not Eligible Smelters</v>
          </cell>
        </row>
        <row r="1106">
          <cell r="A1106" t="str">
            <v>CID001202</v>
          </cell>
          <cell r="B1106" t="str">
            <v>Tin</v>
          </cell>
          <cell r="C1106" t="str">
            <v>Morningside Avnet Ltd.</v>
          </cell>
          <cell r="D1106" t="str">
            <v>Not Eligible</v>
          </cell>
          <cell r="E1106" t="str">
            <v>Not Applicable</v>
          </cell>
          <cell r="F1106" t="str">
            <v>Not Eligible Smelters</v>
          </cell>
        </row>
        <row r="1107">
          <cell r="A1107" t="str">
            <v>CID001203</v>
          </cell>
          <cell r="B1107" t="str">
            <v>Gold</v>
          </cell>
          <cell r="C1107" t="str">
            <v>Morningside Avnet Ltd.</v>
          </cell>
          <cell r="D1107" t="str">
            <v>Not Eligible</v>
          </cell>
          <cell r="E1107" t="str">
            <v>Not Applicable</v>
          </cell>
          <cell r="F1107" t="str">
            <v>Not Eligible Smelters</v>
          </cell>
        </row>
        <row r="1108">
          <cell r="A1108" t="str">
            <v>CID001204</v>
          </cell>
          <cell r="B1108" t="str">
            <v>Gold</v>
          </cell>
          <cell r="C1108" t="str">
            <v>Moscow Special Alloys Processing Plant</v>
          </cell>
          <cell r="D1108" t="str">
            <v>Eligible</v>
          </cell>
          <cell r="E1108" t="str">
            <v>RMI Due Diligence Review - Unable to Proceed</v>
          </cell>
          <cell r="F1108" t="str">
            <v>Russian Smelters</v>
          </cell>
        </row>
        <row r="1109">
          <cell r="A1109" t="str">
            <v>CID001205</v>
          </cell>
          <cell r="B1109" t="str">
            <v>Tin</v>
          </cell>
          <cell r="C1109" t="str">
            <v>Moscow Special Alloys Processing Plant</v>
          </cell>
          <cell r="D1109" t="str">
            <v>Not Eligible</v>
          </cell>
          <cell r="E1109" t="str">
            <v>Not Applicable</v>
          </cell>
          <cell r="F1109" t="str">
            <v>Russian Smelters</v>
          </cell>
        </row>
        <row r="1110">
          <cell r="A1110" t="str">
            <v>CID001206</v>
          </cell>
          <cell r="B1110" t="str">
            <v>Tungsten</v>
          </cell>
          <cell r="C1110" t="str">
            <v>Moscow Special Alloys Processing Plant</v>
          </cell>
          <cell r="D1110" t="str">
            <v>Not Eligible</v>
          </cell>
          <cell r="E1110" t="str">
            <v>Not Applicable</v>
          </cell>
          <cell r="F1110" t="str">
            <v>Russian Smelters</v>
          </cell>
        </row>
        <row r="1111">
          <cell r="A1111" t="str">
            <v>CID001207</v>
          </cell>
          <cell r="B1111" t="str">
            <v>Tin</v>
          </cell>
          <cell r="C1111" t="str">
            <v>Mr. Sang</v>
          </cell>
          <cell r="D1111" t="str">
            <v>Not Eligible</v>
          </cell>
          <cell r="E1111" t="str">
            <v>Not Applicable</v>
          </cell>
          <cell r="F1111" t="str">
            <v>Not Eligible Smelters</v>
          </cell>
        </row>
        <row r="1112">
          <cell r="A1112" t="str">
            <v>CID001208</v>
          </cell>
          <cell r="B1112" t="str">
            <v>Tin</v>
          </cell>
          <cell r="C1112" t="str">
            <v>Multiple Xin precision metal electroplating factory</v>
          </cell>
          <cell r="D1112" t="str">
            <v>Not Eligible</v>
          </cell>
          <cell r="E1112" t="str">
            <v>Not Applicable</v>
          </cell>
          <cell r="F1112" t="str">
            <v>Not Eligible Smelters</v>
          </cell>
        </row>
        <row r="1113">
          <cell r="A1113" t="str">
            <v>CID001209</v>
          </cell>
          <cell r="B1113" t="str">
            <v>Gold</v>
          </cell>
          <cell r="C1113" t="str">
            <v>Murata Electronics Trading (Shanghai)</v>
          </cell>
          <cell r="D1113" t="str">
            <v>Not Eligible</v>
          </cell>
          <cell r="E1113" t="str">
            <v>Not Applicable</v>
          </cell>
          <cell r="F1113" t="str">
            <v>Not Eligible Smelters</v>
          </cell>
        </row>
        <row r="1114">
          <cell r="A1114" t="str">
            <v>CID001210</v>
          </cell>
          <cell r="B1114" t="str">
            <v>Tin</v>
          </cell>
          <cell r="C1114" t="str">
            <v>Murata Electronics Trading (Shanghai)</v>
          </cell>
          <cell r="D1114" t="str">
            <v>Not Eligible</v>
          </cell>
          <cell r="E1114" t="str">
            <v>Not Applicable</v>
          </cell>
          <cell r="F1114" t="str">
            <v>Not Eligible Smelters</v>
          </cell>
        </row>
        <row r="1115">
          <cell r="A1115" t="str">
            <v>CID001211</v>
          </cell>
          <cell r="B1115" t="str">
            <v>Tin</v>
          </cell>
          <cell r="C1115" t="str">
            <v>Murata Manufacturing Co. Ltd.</v>
          </cell>
          <cell r="D1115" t="str">
            <v>Not Eligible</v>
          </cell>
          <cell r="E1115" t="str">
            <v>Not Applicable</v>
          </cell>
          <cell r="F1115" t="str">
            <v>Not Eligible Smelters</v>
          </cell>
        </row>
        <row r="1116">
          <cell r="A1116" t="str">
            <v>CID001212</v>
          </cell>
          <cell r="B1116" t="str">
            <v>Gold</v>
          </cell>
          <cell r="C1116" t="str">
            <v>N.E. Chemcat</v>
          </cell>
          <cell r="D1116" t="str">
            <v>Not Eligible</v>
          </cell>
          <cell r="E1116" t="str">
            <v>Not Applicable</v>
          </cell>
          <cell r="F1116" t="str">
            <v>Not Eligible Smelters</v>
          </cell>
        </row>
        <row r="1117">
          <cell r="A1117" t="str">
            <v>CID001213</v>
          </cell>
          <cell r="B1117" t="str">
            <v>Tin</v>
          </cell>
          <cell r="C1117" t="str">
            <v>N.E. Chemcat</v>
          </cell>
          <cell r="D1117" t="str">
            <v>Not Eligible</v>
          </cell>
          <cell r="E1117" t="str">
            <v>Not Applicable</v>
          </cell>
          <cell r="F1117" t="str">
            <v>Not Eligible Smelters</v>
          </cell>
        </row>
        <row r="1118">
          <cell r="A1118" t="str">
            <v>CID001220</v>
          </cell>
          <cell r="B1118" t="str">
            <v>Gold</v>
          </cell>
          <cell r="C1118" t="str">
            <v>Nadir Metal Rafineri San. Ve Tic. A.S.</v>
          </cell>
          <cell r="D1118" t="str">
            <v>Eligible</v>
          </cell>
          <cell r="E1118" t="str">
            <v>Conformant</v>
          </cell>
          <cell r="F1118"/>
        </row>
        <row r="1119">
          <cell r="A1119" t="str">
            <v>CID001221</v>
          </cell>
          <cell r="B1119" t="str">
            <v>Tin</v>
          </cell>
          <cell r="C1119" t="str">
            <v>Nan Hai We Fen Copper Co. Ltd</v>
          </cell>
          <cell r="D1119" t="str">
            <v>Not Eligible</v>
          </cell>
          <cell r="E1119" t="str">
            <v>Not Applicable</v>
          </cell>
          <cell r="F1119" t="str">
            <v>Not Eligible Smelters</v>
          </cell>
        </row>
        <row r="1120">
          <cell r="A1120" t="str">
            <v>CID001222</v>
          </cell>
          <cell r="B1120" t="str">
            <v>Tin</v>
          </cell>
          <cell r="C1120" t="str">
            <v>Nan Kang City Kjin Long Mine industry Co.,Ltd.</v>
          </cell>
          <cell r="D1120" t="str">
            <v>Not Eligible</v>
          </cell>
          <cell r="E1120" t="str">
            <v>Not Applicable</v>
          </cell>
          <cell r="F1120" t="str">
            <v>Not Eligible Smelters</v>
          </cell>
        </row>
        <row r="1121">
          <cell r="A1121" t="str">
            <v>CID001225</v>
          </cell>
          <cell r="B1121" t="str">
            <v>Gold</v>
          </cell>
          <cell r="C1121" t="str">
            <v>Nanchang Cemented Carbide Limited Liability Company</v>
          </cell>
          <cell r="D1121" t="str">
            <v>Not Eligible</v>
          </cell>
          <cell r="E1121" t="str">
            <v>Not Applicable</v>
          </cell>
          <cell r="F1121" t="str">
            <v>Not Eligible Smelters</v>
          </cell>
        </row>
        <row r="1122">
          <cell r="A1122" t="str">
            <v>CID001226</v>
          </cell>
          <cell r="B1122" t="str">
            <v>Tin</v>
          </cell>
          <cell r="C1122" t="str">
            <v>Nanchang Cemented Carbide Limited Liability Company</v>
          </cell>
          <cell r="D1122" t="str">
            <v>Not Eligible</v>
          </cell>
          <cell r="E1122" t="str">
            <v>Not Applicable</v>
          </cell>
          <cell r="F1122" t="str">
            <v>Not Eligible Smelters</v>
          </cell>
        </row>
        <row r="1123">
          <cell r="A1123" t="str">
            <v>CID001227</v>
          </cell>
          <cell r="B1123" t="str">
            <v>Tantalum</v>
          </cell>
          <cell r="C1123" t="str">
            <v>Nanchang Cemented Carbide Limited Liability Company</v>
          </cell>
          <cell r="D1123" t="str">
            <v>Not Eligible</v>
          </cell>
          <cell r="E1123" t="str">
            <v>Not Applicable</v>
          </cell>
          <cell r="F1123" t="str">
            <v>Not Eligible Smelters</v>
          </cell>
        </row>
        <row r="1124">
          <cell r="A1124" t="str">
            <v>CID001228</v>
          </cell>
          <cell r="B1124" t="str">
            <v>Tungsten</v>
          </cell>
          <cell r="C1124" t="str">
            <v>Nanchang Cemented Carbide Limited Liability Company</v>
          </cell>
          <cell r="D1124" t="str">
            <v>Not Eligible</v>
          </cell>
          <cell r="E1124" t="str">
            <v>Not Applicable</v>
          </cell>
          <cell r="F1124" t="str">
            <v>Not Eligible Smelters</v>
          </cell>
        </row>
        <row r="1125">
          <cell r="A1125" t="str">
            <v>CID001229</v>
          </cell>
          <cell r="B1125" t="str">
            <v>Gold</v>
          </cell>
          <cell r="C1125" t="str">
            <v>NanChuangshenghua NON-Ferrous meatal Alloy Factory</v>
          </cell>
          <cell r="D1125" t="str">
            <v>Not Eligible</v>
          </cell>
          <cell r="E1125" t="str">
            <v>Not Applicable</v>
          </cell>
          <cell r="F1125" t="str">
            <v>Not Eligible Smelters</v>
          </cell>
        </row>
        <row r="1126">
          <cell r="A1126" t="str">
            <v>CID001230</v>
          </cell>
          <cell r="B1126" t="str">
            <v>Tin</v>
          </cell>
          <cell r="C1126" t="str">
            <v>Nankang Huashan Non-ferrous Metals Smelting Factory</v>
          </cell>
          <cell r="D1126" t="str">
            <v>Not Eligible</v>
          </cell>
          <cell r="E1126" t="str">
            <v>Not Applicable</v>
          </cell>
          <cell r="F1126" t="str">
            <v>Not Eligible Smelters</v>
          </cell>
        </row>
        <row r="1127">
          <cell r="A1127" t="str">
            <v>CID001231</v>
          </cell>
          <cell r="B1127" t="str">
            <v>Tin</v>
          </cell>
          <cell r="C1127" t="str">
            <v>Jiangxi New Nanshan Technology Ltd.</v>
          </cell>
          <cell r="D1127" t="str">
            <v>Eligible</v>
          </cell>
          <cell r="E1127" t="str">
            <v>Conformant</v>
          </cell>
          <cell r="F1127"/>
        </row>
        <row r="1128">
          <cell r="A1128" t="str">
            <v>CID001232</v>
          </cell>
          <cell r="B1128" t="str">
            <v>Tungsten</v>
          </cell>
          <cell r="C1128" t="str">
            <v>Nankang Nanshan Tin Manufactory Co., Ltd.</v>
          </cell>
          <cell r="D1128" t="str">
            <v>Not Eligible</v>
          </cell>
          <cell r="E1128" t="str">
            <v>Not Applicable</v>
          </cell>
          <cell r="F1128" t="str">
            <v>Not Eligible Smelters</v>
          </cell>
        </row>
        <row r="1129">
          <cell r="A1129" t="str">
            <v>CID001233</v>
          </cell>
          <cell r="B1129" t="str">
            <v>Tin</v>
          </cell>
          <cell r="C1129" t="str">
            <v>Nantong Fujitsu Microelectronics Co., Ltd</v>
          </cell>
          <cell r="D1129" t="str">
            <v>Not Eligible</v>
          </cell>
          <cell r="E1129" t="str">
            <v>Not Applicable</v>
          </cell>
          <cell r="F1129" t="str">
            <v>Not Eligible Smelters</v>
          </cell>
        </row>
        <row r="1130">
          <cell r="A1130" t="str">
            <v>CID001234</v>
          </cell>
          <cell r="B1130" t="str">
            <v>Tin</v>
          </cell>
          <cell r="C1130" t="str">
            <v>Nathan Trotter &amp; Co INC.</v>
          </cell>
          <cell r="D1130" t="str">
            <v>Not Eligible</v>
          </cell>
          <cell r="E1130" t="str">
            <v>Not Applicable</v>
          </cell>
          <cell r="F1130" t="str">
            <v>Not Eligible Smelters</v>
          </cell>
        </row>
        <row r="1131">
          <cell r="A1131" t="str">
            <v>CID001235</v>
          </cell>
          <cell r="B1131" t="str">
            <v>Tungsten</v>
          </cell>
          <cell r="C1131" t="str">
            <v>Nathan Trotter &amp; Co INC.</v>
          </cell>
          <cell r="D1131" t="str">
            <v>Not Eligible</v>
          </cell>
          <cell r="E1131" t="str">
            <v>Not Applicable</v>
          </cell>
          <cell r="F1131" t="str">
            <v>Not Eligible Smelters</v>
          </cell>
        </row>
        <row r="1132">
          <cell r="A1132" t="str">
            <v>CID001236</v>
          </cell>
          <cell r="B1132" t="str">
            <v>Gold</v>
          </cell>
          <cell r="C1132" t="str">
            <v>Navoi Mining and Metallurgical Combinat</v>
          </cell>
          <cell r="D1132" t="str">
            <v>Eligible</v>
          </cell>
          <cell r="E1132" t="str">
            <v>Conformant</v>
          </cell>
          <cell r="F1132"/>
        </row>
        <row r="1133">
          <cell r="A1133" t="str">
            <v>CID001237</v>
          </cell>
          <cell r="B1133" t="str">
            <v>Tin</v>
          </cell>
          <cell r="C1133" t="str">
            <v>Navoi Mining and Metallurgical Combinat</v>
          </cell>
          <cell r="D1133" t="str">
            <v>Not Eligible</v>
          </cell>
          <cell r="E1133" t="str">
            <v>Not Applicable</v>
          </cell>
          <cell r="F1133" t="str">
            <v>Not Eligible Smelters</v>
          </cell>
        </row>
        <row r="1134">
          <cell r="A1134" t="str">
            <v>CID001238</v>
          </cell>
          <cell r="B1134" t="str">
            <v>Tantalum</v>
          </cell>
          <cell r="C1134" t="str">
            <v>Navoi Mining and Metallurgical Combinat</v>
          </cell>
          <cell r="D1134" t="str">
            <v>Not Eligible</v>
          </cell>
          <cell r="E1134" t="str">
            <v>Not Applicable</v>
          </cell>
          <cell r="F1134" t="str">
            <v>Not Eligible Smelters</v>
          </cell>
        </row>
        <row r="1135">
          <cell r="A1135" t="str">
            <v>CID001239</v>
          </cell>
          <cell r="B1135" t="str">
            <v>Tantalum</v>
          </cell>
          <cell r="C1135" t="str">
            <v>NEC Tokin</v>
          </cell>
          <cell r="D1135" t="str">
            <v>Not Eligible</v>
          </cell>
          <cell r="E1135" t="str">
            <v>Not Applicable</v>
          </cell>
          <cell r="F1135" t="str">
            <v>Not Eligible Smelters</v>
          </cell>
        </row>
        <row r="1136">
          <cell r="A1136" t="str">
            <v>CID001241</v>
          </cell>
          <cell r="B1136" t="str">
            <v>Tin</v>
          </cell>
          <cell r="C1136" t="str">
            <v>NetEase</v>
          </cell>
          <cell r="D1136" t="str">
            <v>Not Eligible</v>
          </cell>
          <cell r="E1136" t="str">
            <v>Not Applicable</v>
          </cell>
          <cell r="F1136" t="str">
            <v>Not Eligible Smelters</v>
          </cell>
        </row>
        <row r="1137">
          <cell r="A1137" t="str">
            <v>CID001242</v>
          </cell>
          <cell r="B1137" t="str">
            <v>Tin</v>
          </cell>
          <cell r="C1137" t="str">
            <v>New Mining Co., Ltd.</v>
          </cell>
          <cell r="D1137" t="str">
            <v>Not Eligible</v>
          </cell>
          <cell r="E1137" t="str">
            <v>Not Applicable</v>
          </cell>
          <cell r="F1137" t="str">
            <v>Not Eligible Smelters</v>
          </cell>
        </row>
        <row r="1138">
          <cell r="A1138" t="str">
            <v>CID001245</v>
          </cell>
          <cell r="B1138" t="str">
            <v>Gold</v>
          </cell>
          <cell r="C1138" t="str">
            <v>Newcrest Mining Ltd.</v>
          </cell>
          <cell r="D1138" t="str">
            <v>Not Eligible</v>
          </cell>
          <cell r="E1138" t="str">
            <v>Not Applicable</v>
          </cell>
          <cell r="F1138" t="str">
            <v>Not Eligible Smelters</v>
          </cell>
        </row>
        <row r="1139">
          <cell r="A1139" t="str">
            <v>CID001246</v>
          </cell>
          <cell r="B1139" t="str">
            <v>Tin</v>
          </cell>
          <cell r="C1139" t="str">
            <v>Ney Metals and Alloys</v>
          </cell>
          <cell r="D1139" t="str">
            <v>Alleged</v>
          </cell>
          <cell r="E1139" t="str">
            <v>Not Applicable</v>
          </cell>
          <cell r="F1139" t="str">
            <v>Non Conformant</v>
          </cell>
        </row>
        <row r="1140">
          <cell r="A1140" t="str">
            <v>CID001248</v>
          </cell>
          <cell r="B1140" t="str">
            <v>Tantalum</v>
          </cell>
          <cell r="C1140" t="str">
            <v>Nghe Tinh Non-Ferrous Metals Joint Stock Company</v>
          </cell>
          <cell r="D1140" t="str">
            <v>Not Eligible</v>
          </cell>
          <cell r="E1140" t="str">
            <v>Not Applicable</v>
          </cell>
          <cell r="F1140" t="str">
            <v>Not Eligible Smelters</v>
          </cell>
        </row>
        <row r="1141">
          <cell r="A1141" t="str">
            <v>CID001249</v>
          </cell>
          <cell r="B1141" t="str">
            <v>Tin</v>
          </cell>
          <cell r="C1141" t="str">
            <v>NGK</v>
          </cell>
          <cell r="D1141" t="str">
            <v>Not Eligible</v>
          </cell>
          <cell r="E1141" t="str">
            <v>Not Applicable</v>
          </cell>
          <cell r="F1141" t="str">
            <v>Not Eligible Smelters</v>
          </cell>
        </row>
        <row r="1142">
          <cell r="A1142" t="str">
            <v>CID001250</v>
          </cell>
          <cell r="B1142" t="str">
            <v>Tungsten</v>
          </cell>
          <cell r="C1142" t="str">
            <v>NGK</v>
          </cell>
          <cell r="D1142" t="str">
            <v>Not Eligible</v>
          </cell>
          <cell r="E1142" t="str">
            <v>Not Applicable</v>
          </cell>
          <cell r="F1142" t="str">
            <v>Not Eligible Smelters</v>
          </cell>
        </row>
        <row r="1143">
          <cell r="A1143" t="str">
            <v>CID001251</v>
          </cell>
          <cell r="B1143" t="str">
            <v>Tantalum</v>
          </cell>
          <cell r="C1143" t="str">
            <v>Nichia Corporation</v>
          </cell>
          <cell r="D1143" t="str">
            <v>Not Eligible</v>
          </cell>
          <cell r="E1143" t="str">
            <v>Not Applicable</v>
          </cell>
          <cell r="F1143" t="str">
            <v>Not Eligible Smelters</v>
          </cell>
        </row>
        <row r="1144">
          <cell r="A1144" t="str">
            <v>CID001252</v>
          </cell>
          <cell r="B1144" t="str">
            <v>Gold</v>
          </cell>
          <cell r="C1144" t="str">
            <v>Nihon Superior Co., Ltd.</v>
          </cell>
          <cell r="D1144" t="str">
            <v>Not Eligible</v>
          </cell>
          <cell r="E1144" t="str">
            <v>Not Applicable</v>
          </cell>
          <cell r="F1144" t="str">
            <v>Not Eligible Smelters</v>
          </cell>
        </row>
        <row r="1145">
          <cell r="A1145" t="str">
            <v>CID001254</v>
          </cell>
          <cell r="B1145" t="str">
            <v>Tungsten</v>
          </cell>
          <cell r="C1145" t="str">
            <v>Nihon Superior Co., Ltd.</v>
          </cell>
          <cell r="D1145" t="str">
            <v>Not Eligible</v>
          </cell>
          <cell r="E1145" t="str">
            <v>Not Applicable</v>
          </cell>
          <cell r="F1145" t="str">
            <v>Not Eligible Smelters</v>
          </cell>
        </row>
        <row r="1146">
          <cell r="A1146" t="str">
            <v>CID001255</v>
          </cell>
          <cell r="B1146" t="str">
            <v>Tin</v>
          </cell>
          <cell r="C1146" t="str">
            <v>NIHON ALMIT CO.,LTD.</v>
          </cell>
          <cell r="D1146" t="str">
            <v>Not Eligible</v>
          </cell>
          <cell r="E1146" t="str">
            <v>Not Applicable</v>
          </cell>
          <cell r="F1146" t="str">
            <v>Not Eligible Smelters</v>
          </cell>
        </row>
        <row r="1147">
          <cell r="A1147" t="str">
            <v>CID001256</v>
          </cell>
          <cell r="B1147" t="str">
            <v>Tin</v>
          </cell>
          <cell r="C1147" t="str">
            <v>NIHON GENMA MFG.CO.,LTD.</v>
          </cell>
          <cell r="D1147" t="str">
            <v>Not Eligible</v>
          </cell>
          <cell r="E1147" t="str">
            <v>Not Applicable</v>
          </cell>
          <cell r="F1147" t="str">
            <v>Not Eligible Smelters</v>
          </cell>
        </row>
        <row r="1148">
          <cell r="A1148" t="str">
            <v>CID001257</v>
          </cell>
          <cell r="B1148" t="str">
            <v>Gold</v>
          </cell>
          <cell r="C1148" t="str">
            <v>Nihon Kagaku Sangyo Co., Ltd.</v>
          </cell>
          <cell r="D1148" t="str">
            <v>Not Eligible</v>
          </cell>
          <cell r="E1148" t="str">
            <v>Not Applicable</v>
          </cell>
          <cell r="F1148" t="str">
            <v>Not Eligible Smelters</v>
          </cell>
        </row>
        <row r="1149">
          <cell r="A1149" t="str">
            <v>CID001258</v>
          </cell>
          <cell r="B1149" t="str">
            <v>Tin</v>
          </cell>
          <cell r="C1149" t="str">
            <v>Nihon Kagaku Sangyo</v>
          </cell>
          <cell r="D1149" t="str">
            <v>Not Eligible</v>
          </cell>
          <cell r="E1149" t="str">
            <v>Not Applicable</v>
          </cell>
          <cell r="F1149" t="str">
            <v>Not Eligible Smelters</v>
          </cell>
        </row>
        <row r="1150">
          <cell r="A1150" t="str">
            <v>CID001259</v>
          </cell>
          <cell r="B1150" t="str">
            <v>Gold</v>
          </cell>
          <cell r="C1150" t="str">
            <v>Nihon Material Co., Ltd.</v>
          </cell>
          <cell r="D1150" t="str">
            <v>Eligible</v>
          </cell>
          <cell r="E1150" t="str">
            <v>Conformant</v>
          </cell>
          <cell r="F1150"/>
        </row>
        <row r="1151">
          <cell r="A1151" t="str">
            <v>CID001260</v>
          </cell>
          <cell r="B1151" t="str">
            <v>Tin</v>
          </cell>
          <cell r="C1151" t="str">
            <v>Nihon Material Co., Ltd.</v>
          </cell>
          <cell r="D1151" t="str">
            <v>Not Eligible</v>
          </cell>
          <cell r="E1151" t="str">
            <v>Not Applicable</v>
          </cell>
          <cell r="F1151" t="str">
            <v>Not Eligible Smelters</v>
          </cell>
        </row>
        <row r="1152">
          <cell r="A1152" t="str">
            <v>CID001261</v>
          </cell>
          <cell r="B1152" t="str">
            <v>Tantalum</v>
          </cell>
          <cell r="C1152" t="str">
            <v>Nihon Material Co., Ltd.</v>
          </cell>
          <cell r="D1152" t="str">
            <v>Not Eligible</v>
          </cell>
          <cell r="E1152" t="str">
            <v>Not Applicable</v>
          </cell>
          <cell r="F1152" t="str">
            <v>Not Eligible Smelters</v>
          </cell>
        </row>
        <row r="1153">
          <cell r="A1153" t="str">
            <v>CID001262</v>
          </cell>
          <cell r="B1153" t="str">
            <v>Tin</v>
          </cell>
          <cell r="C1153" t="str">
            <v>Nikkei Singapore Aluminium Pte Ltd</v>
          </cell>
          <cell r="D1153" t="str">
            <v>Not Eligible</v>
          </cell>
          <cell r="E1153" t="str">
            <v>Not Applicable</v>
          </cell>
          <cell r="F1153" t="str">
            <v>Not Eligible Smelters</v>
          </cell>
        </row>
        <row r="1154">
          <cell r="A1154" t="str">
            <v>CID001264</v>
          </cell>
          <cell r="B1154" t="str">
            <v>Tin</v>
          </cell>
          <cell r="C1154" t="str">
            <v>NIKKO METAL MANUFACTURING CO.,LTD</v>
          </cell>
          <cell r="D1154" t="str">
            <v>Not Eligible</v>
          </cell>
          <cell r="E1154" t="str">
            <v>Not Applicable</v>
          </cell>
          <cell r="F1154" t="str">
            <v>Not Eligible Smelters</v>
          </cell>
        </row>
        <row r="1155">
          <cell r="A1155" t="str">
            <v>CID001265</v>
          </cell>
          <cell r="B1155" t="str">
            <v>Tin</v>
          </cell>
          <cell r="C1155" t="str">
            <v>Ningbo Jintian copper (Group ) Company Limited</v>
          </cell>
          <cell r="D1155" t="str">
            <v>Not Eligible</v>
          </cell>
          <cell r="E1155" t="str">
            <v>Not Applicable</v>
          </cell>
          <cell r="F1155" t="str">
            <v>Not Eligible Smelters</v>
          </cell>
        </row>
        <row r="1156">
          <cell r="A1156" t="str">
            <v>CID001266</v>
          </cell>
          <cell r="B1156" t="str">
            <v>Gold</v>
          </cell>
          <cell r="C1156" t="str">
            <v>Ningbo Kangqiang Electronics Co., Ltd.</v>
          </cell>
          <cell r="D1156" t="str">
            <v>Not Eligible</v>
          </cell>
          <cell r="E1156" t="str">
            <v>Not Applicable</v>
          </cell>
          <cell r="F1156" t="str">
            <v>Not Eligible Smelters</v>
          </cell>
        </row>
        <row r="1157">
          <cell r="A1157" t="str">
            <v>CID001267</v>
          </cell>
          <cell r="B1157" t="str">
            <v>Tin</v>
          </cell>
          <cell r="C1157" t="str">
            <v>Ningbo Powerway Alloy Material Co. Ltd.</v>
          </cell>
          <cell r="D1157" t="str">
            <v>Not Eligible</v>
          </cell>
          <cell r="E1157" t="str">
            <v>Not Applicable</v>
          </cell>
          <cell r="F1157" t="str">
            <v>Not Eligible Smelters</v>
          </cell>
        </row>
        <row r="1158">
          <cell r="A1158" t="str">
            <v>CID001269</v>
          </cell>
          <cell r="B1158" t="str">
            <v>Gold</v>
          </cell>
          <cell r="C1158" t="str">
            <v>Ningbo Yinzhou Ningbo of precious metal recycling plant</v>
          </cell>
          <cell r="D1158" t="str">
            <v>Not Eligible</v>
          </cell>
          <cell r="E1158" t="str">
            <v>Not Applicable</v>
          </cell>
          <cell r="F1158" t="str">
            <v>Not Eligible Smelters</v>
          </cell>
        </row>
        <row r="1159">
          <cell r="A1159" t="str">
            <v>CID001270</v>
          </cell>
          <cell r="B1159" t="str">
            <v>Tin</v>
          </cell>
          <cell r="C1159" t="str">
            <v>NINGBO YINZHOU TIN BRONZE BRONZE BELT CO. LTD</v>
          </cell>
          <cell r="D1159" t="str">
            <v>Not Eligible</v>
          </cell>
          <cell r="E1159" t="str">
            <v>Not Applicable</v>
          </cell>
          <cell r="F1159" t="str">
            <v>Not Eligible Smelters</v>
          </cell>
        </row>
        <row r="1160">
          <cell r="A1160" t="str">
            <v>CID001272</v>
          </cell>
          <cell r="B1160" t="str">
            <v>Tin</v>
          </cell>
          <cell r="C1160" t="str">
            <v>Ningbo Yunjia Metal Material Co., Ltd.</v>
          </cell>
          <cell r="D1160" t="str">
            <v>Alleged</v>
          </cell>
          <cell r="E1160" t="str">
            <v>Not Applicable</v>
          </cell>
          <cell r="F1160" t="str">
            <v>Non Conformant</v>
          </cell>
        </row>
        <row r="1161">
          <cell r="A1161" t="str">
            <v>CID001273</v>
          </cell>
          <cell r="B1161" t="str">
            <v>TANTALUM</v>
          </cell>
          <cell r="C1161" t="str">
            <v>Ninghua Xingluokeng Tungsten Mining Co., Ltd.</v>
          </cell>
          <cell r="D1161" t="str">
            <v>Not Eligible</v>
          </cell>
          <cell r="E1161" t="str">
            <v>Not Applicable</v>
          </cell>
          <cell r="F1161" t="str">
            <v>Not Eligible Smelters</v>
          </cell>
        </row>
        <row r="1162">
          <cell r="A1162" t="str">
            <v>CID001274</v>
          </cell>
          <cell r="B1162" t="str">
            <v>Gold</v>
          </cell>
          <cell r="C1162" t="str">
            <v>Ninghua Xingluokeng Tungsten Mining Co., Ltd.</v>
          </cell>
          <cell r="D1162" t="str">
            <v>Not Eligible</v>
          </cell>
          <cell r="E1162" t="str">
            <v>Not Applicable</v>
          </cell>
          <cell r="F1162" t="str">
            <v>Not Eligible Smelters</v>
          </cell>
        </row>
        <row r="1163">
          <cell r="A1163" t="str">
            <v>CID001275</v>
          </cell>
          <cell r="B1163" t="str">
            <v>Tin</v>
          </cell>
          <cell r="C1163" t="str">
            <v>Ninghua Xingluokeng Tungsten Mining Co., Ltd.</v>
          </cell>
          <cell r="D1163" t="str">
            <v>Not Eligible</v>
          </cell>
          <cell r="E1163" t="str">
            <v>Not Applicable</v>
          </cell>
          <cell r="F1163" t="str">
            <v>Not Eligible Smelters</v>
          </cell>
        </row>
        <row r="1164">
          <cell r="A1164" t="str">
            <v>CID001276</v>
          </cell>
          <cell r="B1164" t="str">
            <v>Tungsten</v>
          </cell>
          <cell r="C1164" t="str">
            <v>Ninghua Xingluokeng Tungsten Mining Co., Ltd.</v>
          </cell>
          <cell r="D1164" t="str">
            <v>Not Eligible</v>
          </cell>
          <cell r="E1164" t="str">
            <v>Not Applicable</v>
          </cell>
          <cell r="F1164" t="str">
            <v>Not Eligible Smelters</v>
          </cell>
        </row>
        <row r="1165">
          <cell r="A1165" t="str">
            <v>CID001277</v>
          </cell>
          <cell r="B1165" t="str">
            <v>Tantalum</v>
          </cell>
          <cell r="C1165" t="str">
            <v>Ningxia Orient Tantalum Industry Co., Ltd.</v>
          </cell>
          <cell r="D1165" t="str">
            <v>Eligible</v>
          </cell>
          <cell r="E1165" t="str">
            <v>Conformant</v>
          </cell>
          <cell r="F1165"/>
        </row>
        <row r="1166">
          <cell r="A1166" t="str">
            <v>CID001278</v>
          </cell>
          <cell r="B1166" t="str">
            <v>Gold</v>
          </cell>
          <cell r="C1166" t="str">
            <v>Ningxia Orient Tantalum Industry Co., Ltd.</v>
          </cell>
          <cell r="D1166" t="str">
            <v>Not Eligible</v>
          </cell>
          <cell r="E1166" t="str">
            <v>Not Applicable</v>
          </cell>
          <cell r="F1166" t="str">
            <v>Not Eligible Smelters</v>
          </cell>
        </row>
        <row r="1167">
          <cell r="A1167" t="str">
            <v>CID001279</v>
          </cell>
          <cell r="B1167" t="str">
            <v>Tin</v>
          </cell>
          <cell r="C1167" t="str">
            <v>Ningxia Orient Tantalum Industry Co., Ltd.</v>
          </cell>
          <cell r="D1167" t="str">
            <v>Not Eligible</v>
          </cell>
          <cell r="E1167" t="str">
            <v>Not Applicable</v>
          </cell>
          <cell r="F1167" t="str">
            <v>Not Eligible Smelters</v>
          </cell>
        </row>
        <row r="1168">
          <cell r="A1168" t="str">
            <v>CID001280</v>
          </cell>
          <cell r="B1168" t="str">
            <v>Tungsten</v>
          </cell>
          <cell r="C1168" t="str">
            <v>Ningxia Orient Tantalum Industry Co., Ltd.</v>
          </cell>
          <cell r="D1168" t="str">
            <v>Not Eligible</v>
          </cell>
          <cell r="E1168" t="str">
            <v>Not Applicable</v>
          </cell>
          <cell r="F1168" t="str">
            <v>Not Eligible Smelters</v>
          </cell>
        </row>
        <row r="1169">
          <cell r="A1169" t="str">
            <v>CID001281</v>
          </cell>
          <cell r="B1169" t="str">
            <v>Gold</v>
          </cell>
          <cell r="C1169" t="str">
            <v>Nippon Filler Metals Ltd</v>
          </cell>
          <cell r="D1169" t="str">
            <v>Not Eligible</v>
          </cell>
          <cell r="E1169" t="str">
            <v>Not Applicable</v>
          </cell>
          <cell r="F1169" t="str">
            <v>Not Eligible Smelters</v>
          </cell>
        </row>
        <row r="1170">
          <cell r="A1170" t="str">
            <v>CID001282</v>
          </cell>
          <cell r="B1170" t="str">
            <v>Tin</v>
          </cell>
          <cell r="C1170" t="str">
            <v>Nippon Filler Metals Ltd</v>
          </cell>
          <cell r="D1170" t="str">
            <v>Not Eligible</v>
          </cell>
          <cell r="E1170" t="str">
            <v>Not Applicable</v>
          </cell>
          <cell r="F1170" t="str">
            <v>Not Eligible Smelters</v>
          </cell>
        </row>
        <row r="1171">
          <cell r="A1171" t="str">
            <v>CID001283</v>
          </cell>
          <cell r="B1171" t="str">
            <v>Gold</v>
          </cell>
          <cell r="C1171" t="str">
            <v>Nippon Kinzoku</v>
          </cell>
          <cell r="D1171" t="str">
            <v>Not Eligible</v>
          </cell>
          <cell r="E1171" t="str">
            <v>Not Applicable</v>
          </cell>
          <cell r="F1171" t="str">
            <v>Not Eligible Smelters</v>
          </cell>
        </row>
        <row r="1172">
          <cell r="A1172" t="str">
            <v>CID001284</v>
          </cell>
          <cell r="B1172" t="str">
            <v>Tin</v>
          </cell>
          <cell r="C1172" t="str">
            <v>Nippon Kinzoku</v>
          </cell>
          <cell r="D1172" t="str">
            <v>Not Eligible</v>
          </cell>
          <cell r="E1172" t="str">
            <v>Not Applicable</v>
          </cell>
          <cell r="F1172" t="str">
            <v>Not Eligible Smelters</v>
          </cell>
        </row>
        <row r="1173">
          <cell r="A1173" t="str">
            <v>CID001285</v>
          </cell>
          <cell r="B1173" t="str">
            <v>Tantalum</v>
          </cell>
          <cell r="C1173" t="str">
            <v>Nippon Kinzoku</v>
          </cell>
          <cell r="D1173" t="str">
            <v>Not Eligible</v>
          </cell>
          <cell r="E1173" t="str">
            <v>Not Applicable</v>
          </cell>
          <cell r="F1173" t="str">
            <v>Not Eligible Smelters</v>
          </cell>
        </row>
        <row r="1174">
          <cell r="A1174" t="str">
            <v>CID001286</v>
          </cell>
          <cell r="B1174" t="str">
            <v>Tungsten</v>
          </cell>
          <cell r="C1174" t="str">
            <v>Nippon Kinzoku</v>
          </cell>
          <cell r="D1174" t="str">
            <v>Not Eligible</v>
          </cell>
          <cell r="E1174" t="str">
            <v>Not Applicable</v>
          </cell>
          <cell r="F1174" t="str">
            <v>Not Eligible Smelters</v>
          </cell>
        </row>
        <row r="1175">
          <cell r="A1175" t="str">
            <v>CID001287</v>
          </cell>
          <cell r="B1175" t="str">
            <v>Gold</v>
          </cell>
          <cell r="C1175" t="str">
            <v>Nippon Micrometal Corporation</v>
          </cell>
          <cell r="D1175" t="str">
            <v>Not Eligible</v>
          </cell>
          <cell r="E1175" t="str">
            <v>Not Applicable</v>
          </cell>
          <cell r="F1175" t="str">
            <v>Not Eligible Smelters</v>
          </cell>
        </row>
        <row r="1176">
          <cell r="A1176" t="str">
            <v>CID001288</v>
          </cell>
          <cell r="B1176" t="str">
            <v>Tin</v>
          </cell>
          <cell r="C1176" t="str">
            <v>Nippon Micrometal Corporation</v>
          </cell>
          <cell r="D1176" t="str">
            <v>Not Eligible</v>
          </cell>
          <cell r="E1176" t="str">
            <v>Not Applicable</v>
          </cell>
          <cell r="F1176" t="str">
            <v>Not Eligible Smelters</v>
          </cell>
        </row>
        <row r="1177">
          <cell r="A1177" t="str">
            <v>CID001289</v>
          </cell>
          <cell r="B1177" t="str">
            <v>Tungsten</v>
          </cell>
          <cell r="C1177" t="str">
            <v>Nippon Micrometal Corporation</v>
          </cell>
          <cell r="D1177" t="str">
            <v>Not Eligible</v>
          </cell>
          <cell r="E1177" t="str">
            <v>Not Applicable</v>
          </cell>
          <cell r="F1177" t="str">
            <v>Not Eligible Smelters</v>
          </cell>
        </row>
        <row r="1178">
          <cell r="A1178" t="str">
            <v>CID001290</v>
          </cell>
          <cell r="B1178" t="str">
            <v>Tin</v>
          </cell>
          <cell r="C1178" t="str">
            <v>Nippon Seiki and chain</v>
          </cell>
          <cell r="D1178" t="str">
            <v>Not Eligible</v>
          </cell>
          <cell r="E1178" t="str">
            <v>Not Applicable</v>
          </cell>
          <cell r="F1178" t="str">
            <v>Not Eligible Smelters</v>
          </cell>
        </row>
        <row r="1179">
          <cell r="A1179" t="str">
            <v>CID001291</v>
          </cell>
          <cell r="B1179" t="str">
            <v>Tin</v>
          </cell>
          <cell r="C1179" t="str">
            <v>Nippon Steel</v>
          </cell>
          <cell r="D1179" t="str">
            <v>Not Eligible</v>
          </cell>
          <cell r="E1179" t="str">
            <v>Not Applicable</v>
          </cell>
          <cell r="F1179" t="str">
            <v>Not Eligible Smelters</v>
          </cell>
        </row>
        <row r="1180">
          <cell r="A1180" t="str">
            <v>CID001292</v>
          </cell>
          <cell r="B1180" t="str">
            <v>Tungsten</v>
          </cell>
          <cell r="C1180" t="str">
            <v>Nippon Steel</v>
          </cell>
          <cell r="D1180" t="str">
            <v>Not Eligible</v>
          </cell>
          <cell r="E1180" t="str">
            <v>Not Applicable</v>
          </cell>
          <cell r="F1180" t="str">
            <v>Not Eligible Smelters</v>
          </cell>
        </row>
        <row r="1181">
          <cell r="A1181" t="str">
            <v>CID001293</v>
          </cell>
          <cell r="B1181" t="str">
            <v>Tin</v>
          </cell>
          <cell r="C1181" t="str">
            <v>NITAH</v>
          </cell>
          <cell r="D1181" t="str">
            <v>Not Eligible</v>
          </cell>
          <cell r="E1181" t="str">
            <v>Not Applicable</v>
          </cell>
          <cell r="F1181" t="str">
            <v>Not Eligible Smelters</v>
          </cell>
        </row>
        <row r="1182">
          <cell r="A1182" t="str">
            <v>CID001294</v>
          </cell>
          <cell r="B1182" t="str">
            <v>Gold</v>
          </cell>
          <cell r="C1182" t="str">
            <v>Nitora</v>
          </cell>
          <cell r="D1182" t="str">
            <v>Not Eligible</v>
          </cell>
          <cell r="E1182" t="str">
            <v>Not Applicable</v>
          </cell>
          <cell r="F1182" t="str">
            <v>Not Eligible Smelters</v>
          </cell>
        </row>
        <row r="1183">
          <cell r="A1183" t="str">
            <v>CID001295</v>
          </cell>
          <cell r="B1183" t="str">
            <v>Tin</v>
          </cell>
          <cell r="C1183" t="str">
            <v>Nitora</v>
          </cell>
          <cell r="D1183" t="str">
            <v>Not Eligible</v>
          </cell>
          <cell r="E1183" t="str">
            <v>Not Applicable</v>
          </cell>
          <cell r="F1183" t="str">
            <v>Not Eligible Smelters</v>
          </cell>
        </row>
        <row r="1184">
          <cell r="A1184" t="str">
            <v>CID001296</v>
          </cell>
          <cell r="B1184" t="str">
            <v>Tantalum</v>
          </cell>
          <cell r="C1184" t="str">
            <v>Nitora</v>
          </cell>
          <cell r="D1184" t="str">
            <v>Not Eligible</v>
          </cell>
          <cell r="E1184" t="str">
            <v>Not Applicable</v>
          </cell>
          <cell r="F1184" t="str">
            <v>Not Eligible Smelters</v>
          </cell>
        </row>
        <row r="1185">
          <cell r="A1185" t="str">
            <v>CID001297</v>
          </cell>
          <cell r="B1185" t="str">
            <v>Gold</v>
          </cell>
          <cell r="C1185" t="str">
            <v>Nittesu Mining Co. Ltd</v>
          </cell>
          <cell r="D1185" t="str">
            <v>Not Eligible</v>
          </cell>
          <cell r="E1185" t="str">
            <v>Not Applicable</v>
          </cell>
          <cell r="F1185" t="str">
            <v>Not Eligible Smelters</v>
          </cell>
        </row>
        <row r="1186">
          <cell r="A1186" t="str">
            <v>CID001298</v>
          </cell>
          <cell r="B1186" t="str">
            <v>Tin</v>
          </cell>
          <cell r="C1186" t="str">
            <v>Noge Electric Industries Co., Ltd.</v>
          </cell>
          <cell r="D1186" t="str">
            <v>Not Eligible</v>
          </cell>
          <cell r="E1186" t="str">
            <v>Not Applicable</v>
          </cell>
          <cell r="F1186" t="str">
            <v>Not Eligible Smelters</v>
          </cell>
        </row>
        <row r="1187">
          <cell r="A1187" t="str">
            <v>CID001299</v>
          </cell>
          <cell r="B1187" t="str">
            <v>Gold</v>
          </cell>
          <cell r="C1187" t="str">
            <v>NORSUN CIRCUITED ENTERPRISE CO. LTD</v>
          </cell>
          <cell r="D1187" t="str">
            <v>Not Eligible</v>
          </cell>
          <cell r="E1187" t="str">
            <v>Not Applicable</v>
          </cell>
          <cell r="F1187" t="str">
            <v>Not Eligible Smelters</v>
          </cell>
        </row>
        <row r="1188">
          <cell r="A1188" t="str">
            <v>CID001300</v>
          </cell>
          <cell r="B1188" t="str">
            <v>Gold</v>
          </cell>
          <cell r="C1188" t="str">
            <v>North American Tungsten</v>
          </cell>
          <cell r="D1188" t="str">
            <v>Not Eligible</v>
          </cell>
          <cell r="E1188" t="str">
            <v>Not Applicable</v>
          </cell>
          <cell r="F1188" t="str">
            <v>Not Eligible Smelters</v>
          </cell>
        </row>
        <row r="1189">
          <cell r="A1189" t="str">
            <v>CID001301</v>
          </cell>
          <cell r="B1189" t="str">
            <v>Tin</v>
          </cell>
          <cell r="C1189" t="str">
            <v>North American Tungsten</v>
          </cell>
          <cell r="D1189" t="str">
            <v>Not Eligible</v>
          </cell>
          <cell r="E1189" t="str">
            <v>Not Applicable</v>
          </cell>
          <cell r="F1189" t="str">
            <v>Not Eligible Smelters</v>
          </cell>
        </row>
        <row r="1190">
          <cell r="A1190" t="str">
            <v>CID001302</v>
          </cell>
          <cell r="B1190" t="str">
            <v>Tantalum</v>
          </cell>
          <cell r="C1190" t="str">
            <v>North American Tungsten</v>
          </cell>
          <cell r="D1190" t="str">
            <v>Not Eligible</v>
          </cell>
          <cell r="E1190" t="str">
            <v>Not Applicable</v>
          </cell>
          <cell r="F1190" t="str">
            <v>Not Eligible Smelters</v>
          </cell>
        </row>
        <row r="1191">
          <cell r="A1191" t="str">
            <v>CID001303</v>
          </cell>
          <cell r="B1191" t="str">
            <v>Tungsten</v>
          </cell>
          <cell r="C1191" t="str">
            <v>North American Tungsten</v>
          </cell>
          <cell r="D1191" t="str">
            <v>Not Eligible</v>
          </cell>
          <cell r="E1191" t="str">
            <v>Not Applicable</v>
          </cell>
          <cell r="F1191" t="str">
            <v>Not Eligible Smelters</v>
          </cell>
        </row>
        <row r="1192">
          <cell r="A1192" t="str">
            <v>CID001304</v>
          </cell>
          <cell r="B1192" t="str">
            <v>Tungsten</v>
          </cell>
          <cell r="C1192" t="str">
            <v>North Star BlueScope Steel, LLC</v>
          </cell>
          <cell r="D1192" t="str">
            <v>Not Eligible</v>
          </cell>
          <cell r="E1192" t="str">
            <v>Not Applicable</v>
          </cell>
          <cell r="F1192" t="str">
            <v>Not Eligible Smelters</v>
          </cell>
        </row>
        <row r="1193">
          <cell r="A1193" t="str">
            <v>CID001305</v>
          </cell>
          <cell r="B1193" t="str">
            <v>Tin</v>
          </cell>
          <cell r="C1193" t="str">
            <v>Novosibirsk Tin Combine</v>
          </cell>
          <cell r="D1193" t="str">
            <v>Eligible</v>
          </cell>
          <cell r="E1193" t="str">
            <v>RMI Due Diligence Review - Unable to Proceed</v>
          </cell>
          <cell r="F1193" t="str">
            <v>Russian Smelters</v>
          </cell>
        </row>
        <row r="1194">
          <cell r="A1194" t="str">
            <v>CID001306</v>
          </cell>
          <cell r="B1194" t="str">
            <v>Gold</v>
          </cell>
          <cell r="C1194" t="str">
            <v>Novosibirsk Processing Plant Ltd.</v>
          </cell>
          <cell r="D1194" t="str">
            <v>Not Eligible</v>
          </cell>
          <cell r="E1194" t="str">
            <v>Not Applicable</v>
          </cell>
          <cell r="F1194" t="str">
            <v>Russian Smelters</v>
          </cell>
        </row>
        <row r="1195">
          <cell r="A1195" t="str">
            <v>CID001307</v>
          </cell>
          <cell r="B1195" t="str">
            <v>Tungsten</v>
          </cell>
          <cell r="C1195" t="str">
            <v>Novosibirsk Processing Plant Ltd.</v>
          </cell>
          <cell r="D1195" t="str">
            <v>Not Eligible</v>
          </cell>
          <cell r="E1195" t="str">
            <v>Not Applicable</v>
          </cell>
          <cell r="F1195" t="str">
            <v>Russian Smelters</v>
          </cell>
        </row>
        <row r="1196">
          <cell r="A1196" t="str">
            <v>CID001308</v>
          </cell>
          <cell r="B1196" t="str">
            <v>Tin</v>
          </cell>
          <cell r="C1196" t="str">
            <v>NTET, Thailand</v>
          </cell>
          <cell r="D1196" t="str">
            <v>Not Eligible</v>
          </cell>
          <cell r="E1196" t="str">
            <v>Not Applicable</v>
          </cell>
          <cell r="F1196" t="str">
            <v>Not Eligible Smelters</v>
          </cell>
        </row>
        <row r="1197">
          <cell r="A1197" t="str">
            <v>CID001309</v>
          </cell>
          <cell r="B1197" t="str">
            <v>Tantalum</v>
          </cell>
          <cell r="C1197" t="str">
            <v>NTET, Thailand</v>
          </cell>
          <cell r="D1197" t="str">
            <v>Not Eligible</v>
          </cell>
          <cell r="E1197" t="str">
            <v>Not Applicable</v>
          </cell>
          <cell r="F1197" t="str">
            <v>Not Eligible Smelters</v>
          </cell>
        </row>
        <row r="1198">
          <cell r="A1198" t="str">
            <v>CID001310</v>
          </cell>
          <cell r="B1198" t="str">
            <v>Tungsten</v>
          </cell>
          <cell r="C1198" t="str">
            <v>NTET, Thailand</v>
          </cell>
          <cell r="D1198" t="str">
            <v>Not Eligible</v>
          </cell>
          <cell r="E1198" t="str">
            <v>Not Applicable</v>
          </cell>
          <cell r="F1198" t="str">
            <v>Not Eligible Smelters</v>
          </cell>
        </row>
        <row r="1199">
          <cell r="A1199" t="str">
            <v>CID001311</v>
          </cell>
          <cell r="B1199" t="str">
            <v>TANTALUM</v>
          </cell>
          <cell r="C1199" t="str">
            <v>NUVOTON TECHNOLOGY CORP.</v>
          </cell>
          <cell r="D1199" t="str">
            <v>Not Eligible</v>
          </cell>
          <cell r="E1199" t="str">
            <v>Not Applicable</v>
          </cell>
          <cell r="F1199" t="str">
            <v>Not Eligible Smelters</v>
          </cell>
        </row>
        <row r="1200">
          <cell r="A1200" t="str">
            <v>CID001312</v>
          </cell>
          <cell r="B1200" t="str">
            <v>Tin</v>
          </cell>
          <cell r="C1200" t="str">
            <v>NXP Semiconductors</v>
          </cell>
          <cell r="D1200" t="str">
            <v>Not Eligible</v>
          </cell>
          <cell r="E1200" t="str">
            <v>Not Applicable</v>
          </cell>
          <cell r="F1200" t="str">
            <v>Not Eligible Smelters</v>
          </cell>
        </row>
        <row r="1201">
          <cell r="A1201" t="str">
            <v>CID001313</v>
          </cell>
          <cell r="B1201" t="str">
            <v>Gold</v>
          </cell>
          <cell r="C1201" t="str">
            <v>Nyrstar</v>
          </cell>
          <cell r="D1201" t="str">
            <v>Alleged</v>
          </cell>
          <cell r="E1201" t="str">
            <v>Not Applicable</v>
          </cell>
          <cell r="F1201" t="str">
            <v>Non Conformant</v>
          </cell>
        </row>
        <row r="1202">
          <cell r="A1202" t="str">
            <v>CID001314</v>
          </cell>
          <cell r="B1202" t="str">
            <v>Tin</v>
          </cell>
          <cell r="C1202" t="str">
            <v>O.M. Manufacturing (Thailand) Co., Ltd.</v>
          </cell>
          <cell r="D1202" t="str">
            <v>Eligible</v>
          </cell>
          <cell r="E1202" t="str">
            <v>Conformant</v>
          </cell>
          <cell r="F1202"/>
        </row>
        <row r="1203">
          <cell r="A1203" t="str">
            <v>CID001315</v>
          </cell>
          <cell r="B1203" t="str">
            <v>Gold</v>
          </cell>
          <cell r="C1203" t="str">
            <v>O.M. Manufacturing (Thailand) Co., Ltd.</v>
          </cell>
          <cell r="D1203" t="str">
            <v>Not Eligible</v>
          </cell>
          <cell r="E1203" t="str">
            <v>Not Applicable</v>
          </cell>
          <cell r="F1203" t="str">
            <v>Not Eligible Smelters</v>
          </cell>
        </row>
        <row r="1204">
          <cell r="A1204" t="str">
            <v>CID001316</v>
          </cell>
          <cell r="B1204" t="str">
            <v>Tungsten</v>
          </cell>
          <cell r="C1204" t="str">
            <v>O.M. Manufacturing (Thailand) Co., Ltd.</v>
          </cell>
          <cell r="D1204" t="str">
            <v>Not Eligible</v>
          </cell>
          <cell r="E1204" t="str">
            <v>Not Applicable</v>
          </cell>
          <cell r="F1204" t="str">
            <v>Not Eligible Smelters</v>
          </cell>
        </row>
        <row r="1205">
          <cell r="A1205" t="str">
            <v>CID001317</v>
          </cell>
          <cell r="B1205" t="str">
            <v>Tin</v>
          </cell>
          <cell r="C1205" t="str">
            <v>Oakley</v>
          </cell>
          <cell r="D1205" t="str">
            <v>Not Eligible</v>
          </cell>
          <cell r="E1205" t="str">
            <v>Not Applicable</v>
          </cell>
          <cell r="F1205" t="str">
            <v>Not Eligible Smelters</v>
          </cell>
        </row>
        <row r="1206">
          <cell r="A1206" t="str">
            <v>CID001318</v>
          </cell>
          <cell r="B1206" t="str">
            <v>Gold</v>
          </cell>
          <cell r="C1206" t="str">
            <v>OCI Materials Co., Ltd.</v>
          </cell>
          <cell r="D1206" t="str">
            <v>Not Eligible</v>
          </cell>
          <cell r="E1206" t="str">
            <v>Not Applicable</v>
          </cell>
          <cell r="F1206" t="str">
            <v>Not Eligible Smelters</v>
          </cell>
        </row>
        <row r="1207">
          <cell r="A1207" t="str">
            <v>CID001319</v>
          </cell>
          <cell r="B1207" t="str">
            <v>Tin</v>
          </cell>
          <cell r="C1207" t="str">
            <v>OCI Materials Co., Ltd.</v>
          </cell>
          <cell r="D1207" t="str">
            <v>Not Eligible</v>
          </cell>
          <cell r="E1207" t="str">
            <v>Not Applicable</v>
          </cell>
          <cell r="F1207" t="str">
            <v>Not Eligible Smelters</v>
          </cell>
        </row>
        <row r="1208">
          <cell r="A1208" t="str">
            <v>CID001320</v>
          </cell>
          <cell r="B1208" t="str">
            <v>Tungsten</v>
          </cell>
          <cell r="C1208" t="str">
            <v>OCI Materials Co., Ltd.</v>
          </cell>
          <cell r="D1208" t="str">
            <v>Not Eligible</v>
          </cell>
          <cell r="E1208" t="str">
            <v>Not Applicable</v>
          </cell>
          <cell r="F1208" t="str">
            <v>Not Eligible Smelters</v>
          </cell>
        </row>
        <row r="1209">
          <cell r="A1209" t="str">
            <v>CID001321</v>
          </cell>
          <cell r="B1209" t="str">
            <v>Gold</v>
          </cell>
          <cell r="C1209" t="str">
            <v>OGM</v>
          </cell>
          <cell r="D1209" t="str">
            <v>Not Eligible</v>
          </cell>
          <cell r="E1209" t="str">
            <v>Not Applicable</v>
          </cell>
          <cell r="F1209" t="str">
            <v>Not Eligible Smelters</v>
          </cell>
        </row>
        <row r="1210">
          <cell r="A1210" t="str">
            <v>CID001322</v>
          </cell>
          <cell r="B1210" t="str">
            <v>Gold</v>
          </cell>
          <cell r="C1210" t="str">
            <v>Elemetal Refining, LLC</v>
          </cell>
          <cell r="D1210" t="str">
            <v>Not Eligible</v>
          </cell>
          <cell r="E1210" t="str">
            <v>Not Applicable</v>
          </cell>
          <cell r="F1210" t="str">
            <v>Not Eligible Smelters</v>
          </cell>
        </row>
        <row r="1211">
          <cell r="A1211" t="str">
            <v>CID001323</v>
          </cell>
          <cell r="B1211" t="str">
            <v>Tin</v>
          </cell>
          <cell r="C1211" t="str">
            <v>Elemetal Refining, LLC</v>
          </cell>
          <cell r="D1211" t="str">
            <v>Not Eligible</v>
          </cell>
          <cell r="E1211" t="str">
            <v>Not Applicable</v>
          </cell>
          <cell r="F1211" t="str">
            <v>Not Eligible Smelters</v>
          </cell>
        </row>
        <row r="1212">
          <cell r="A1212" t="str">
            <v>CID001324</v>
          </cell>
          <cell r="B1212" t="str">
            <v>Tantalum</v>
          </cell>
          <cell r="C1212" t="str">
            <v>Elemetal Refining, LLC</v>
          </cell>
          <cell r="D1212" t="str">
            <v>Not Eligible</v>
          </cell>
          <cell r="E1212" t="str">
            <v>Not Applicable</v>
          </cell>
          <cell r="F1212" t="str">
            <v>Not Eligible Smelters</v>
          </cell>
        </row>
        <row r="1213">
          <cell r="A1213" t="str">
            <v>CID001325</v>
          </cell>
          <cell r="B1213" t="str">
            <v>Gold</v>
          </cell>
          <cell r="C1213" t="str">
            <v>Ohura Precious Metal Industry Co., Ltd.</v>
          </cell>
          <cell r="D1213" t="str">
            <v>Eligible</v>
          </cell>
          <cell r="E1213" t="str">
            <v>Conformant</v>
          </cell>
          <cell r="F1213"/>
        </row>
        <row r="1214">
          <cell r="A1214" t="str">
            <v>CID001326</v>
          </cell>
          <cell r="B1214" t="str">
            <v>Gold</v>
          </cell>
          <cell r="C1214" t="str">
            <v>OJSC "The Gulidov Krasnoyarsk Non-Ferrous Metals Plant" (OJSC Krastsvetmet)</v>
          </cell>
          <cell r="D1214" t="str">
            <v>Eligible</v>
          </cell>
          <cell r="E1214" t="str">
            <v>RMI Due Diligence Review - Unable to Proceed</v>
          </cell>
          <cell r="F1214" t="str">
            <v>Russian Smelters</v>
          </cell>
        </row>
        <row r="1215">
          <cell r="A1215" t="str">
            <v>CID001327</v>
          </cell>
          <cell r="B1215" t="str">
            <v>Tin</v>
          </cell>
          <cell r="C1215" t="str">
            <v>OJSC "The Gulidov Krasnoyarsk Non-Ferrous Metals Plant" (OJSC Krastsvetmet)</v>
          </cell>
          <cell r="D1215" t="str">
            <v>Not Eligible</v>
          </cell>
          <cell r="E1215" t="str">
            <v>Not Applicable</v>
          </cell>
          <cell r="F1215" t="str">
            <v>Russian Smelters</v>
          </cell>
        </row>
        <row r="1216">
          <cell r="A1216" t="str">
            <v>CID001328</v>
          </cell>
          <cell r="B1216" t="str">
            <v>Gold</v>
          </cell>
          <cell r="C1216" t="str">
            <v>OJSC Kolyma Refinery</v>
          </cell>
          <cell r="D1216" t="str">
            <v>Not Eligible</v>
          </cell>
          <cell r="E1216" t="str">
            <v>Not Applicable</v>
          </cell>
          <cell r="F1216" t="str">
            <v>Russian Smelters</v>
          </cell>
        </row>
        <row r="1217">
          <cell r="A1217" t="str">
            <v>CID001329</v>
          </cell>
          <cell r="B1217" t="str">
            <v>Tin</v>
          </cell>
          <cell r="C1217" t="str">
            <v>OJSC Kolyma Refinery</v>
          </cell>
          <cell r="D1217" t="str">
            <v>Not Eligible</v>
          </cell>
          <cell r="E1217" t="str">
            <v>Not Applicable</v>
          </cell>
          <cell r="F1217" t="str">
            <v>Russian Smelters</v>
          </cell>
        </row>
        <row r="1218">
          <cell r="A1218" t="str">
            <v>CID001330</v>
          </cell>
          <cell r="B1218" t="str">
            <v>Tungsten</v>
          </cell>
          <cell r="C1218" t="str">
            <v>OJSC Kolyma Refinery</v>
          </cell>
          <cell r="D1218" t="str">
            <v>Not Eligible</v>
          </cell>
          <cell r="E1218" t="str">
            <v>Not Applicable</v>
          </cell>
          <cell r="F1218" t="str">
            <v>Not Eligible Smelters</v>
          </cell>
        </row>
        <row r="1219">
          <cell r="A1219" t="str">
            <v>CID001331</v>
          </cell>
          <cell r="B1219" t="str">
            <v>Tin</v>
          </cell>
          <cell r="C1219" t="str">
            <v>Okuno New Technology Industries(Hangzhou)Co.,Ltd</v>
          </cell>
          <cell r="D1219" t="str">
            <v>Not Eligible</v>
          </cell>
          <cell r="E1219" t="str">
            <v>Not Applicable</v>
          </cell>
          <cell r="F1219" t="str">
            <v>Not Eligible Smelters</v>
          </cell>
        </row>
        <row r="1220">
          <cell r="A1220" t="str">
            <v>CID001332</v>
          </cell>
          <cell r="B1220" t="str">
            <v>Tin</v>
          </cell>
          <cell r="C1220" t="str">
            <v>Old City Metals Processing Co., Ltd.</v>
          </cell>
          <cell r="D1220" t="str">
            <v>Not Eligible</v>
          </cell>
          <cell r="E1220" t="str">
            <v>Not Applicable</v>
          </cell>
          <cell r="F1220" t="str">
            <v>Not Eligible Smelters</v>
          </cell>
        </row>
        <row r="1221">
          <cell r="A1221" t="str">
            <v>CID001333</v>
          </cell>
          <cell r="B1221" t="str">
            <v>Tin</v>
          </cell>
          <cell r="C1221" t="str">
            <v>Old non-ferrous smelting chemical co., Ltd.</v>
          </cell>
          <cell r="D1221" t="str">
            <v>Not Eligible</v>
          </cell>
          <cell r="E1221" t="str">
            <v>Not Applicable</v>
          </cell>
          <cell r="F1221" t="str">
            <v>Not Eligible Smelters</v>
          </cell>
        </row>
        <row r="1222">
          <cell r="A1222" t="str">
            <v>CID001334</v>
          </cell>
          <cell r="B1222" t="str">
            <v>Tin</v>
          </cell>
          <cell r="C1222" t="str">
            <v>Old Smelter</v>
          </cell>
          <cell r="D1222" t="str">
            <v>Not Eligible</v>
          </cell>
          <cell r="E1222" t="str">
            <v>Not Applicable</v>
          </cell>
          <cell r="F1222" t="str">
            <v>Not Eligible Smelters</v>
          </cell>
        </row>
        <row r="1223">
          <cell r="A1223" t="str">
            <v>CID001335</v>
          </cell>
          <cell r="B1223" t="str">
            <v>Gold</v>
          </cell>
          <cell r="C1223" t="str">
            <v>OM Group</v>
          </cell>
          <cell r="D1223" t="str">
            <v>Not Eligible</v>
          </cell>
          <cell r="E1223" t="str">
            <v>Not Applicable</v>
          </cell>
          <cell r="F1223" t="str">
            <v>Not Eligible Smelters</v>
          </cell>
        </row>
        <row r="1224">
          <cell r="A1224" t="str">
            <v>CID001336</v>
          </cell>
          <cell r="B1224" t="str">
            <v>Tin</v>
          </cell>
          <cell r="C1224" t="str">
            <v>OM Group</v>
          </cell>
          <cell r="D1224" t="str">
            <v>Not Eligible</v>
          </cell>
          <cell r="E1224" t="str">
            <v>Not Applicable</v>
          </cell>
          <cell r="F1224" t="str">
            <v>Not Eligible Smelters</v>
          </cell>
        </row>
        <row r="1225">
          <cell r="A1225" t="str">
            <v>CID001337</v>
          </cell>
          <cell r="B1225" t="str">
            <v>Tin</v>
          </cell>
          <cell r="C1225" t="str">
            <v>Operaciones Metalurgicas S.A.</v>
          </cell>
          <cell r="D1225" t="str">
            <v>Eligible</v>
          </cell>
          <cell r="E1225" t="str">
            <v>Conformant</v>
          </cell>
          <cell r="F1225"/>
        </row>
        <row r="1226">
          <cell r="A1226" t="str">
            <v>CID001338</v>
          </cell>
          <cell r="B1226" t="str">
            <v>Gold</v>
          </cell>
          <cell r="C1226" t="str">
            <v>Operaciones Metalurgicas S.A.</v>
          </cell>
          <cell r="D1226" t="str">
            <v>Not Eligible</v>
          </cell>
          <cell r="E1226" t="str">
            <v>Not Applicable</v>
          </cell>
          <cell r="F1226" t="str">
            <v>Not Eligible Smelters</v>
          </cell>
        </row>
        <row r="1227">
          <cell r="A1227" t="str">
            <v>CID001339</v>
          </cell>
          <cell r="B1227" t="str">
            <v>Tantalum</v>
          </cell>
          <cell r="C1227" t="str">
            <v>Operaciones Metalurgical S.A.</v>
          </cell>
          <cell r="D1227" t="str">
            <v>Not Eligible</v>
          </cell>
          <cell r="E1227" t="str">
            <v>Not Applicable</v>
          </cell>
          <cell r="F1227" t="str">
            <v>Not Eligible Smelters</v>
          </cell>
        </row>
        <row r="1228">
          <cell r="A1228" t="str">
            <v>CID001340</v>
          </cell>
          <cell r="B1228" t="str">
            <v>Tungsten</v>
          </cell>
          <cell r="C1228" t="str">
            <v>Operaciones Metalurgical S.A.</v>
          </cell>
          <cell r="D1228" t="str">
            <v>Not Eligible</v>
          </cell>
          <cell r="E1228" t="str">
            <v>Not Applicable</v>
          </cell>
          <cell r="F1228" t="str">
            <v>Not Eligible Smelters</v>
          </cell>
        </row>
        <row r="1229">
          <cell r="A1229" t="str">
            <v>CID001341</v>
          </cell>
          <cell r="B1229" t="str">
            <v>Tantalum</v>
          </cell>
          <cell r="C1229" t="str">
            <v>One Co., Ltd</v>
          </cell>
          <cell r="D1229" t="str">
            <v>Not Eligible</v>
          </cell>
          <cell r="E1229" t="str">
            <v>Not Applicable</v>
          </cell>
          <cell r="F1229" t="str">
            <v>Not Eligible Smelters</v>
          </cell>
        </row>
        <row r="1230">
          <cell r="A1230" t="str">
            <v>CID001342</v>
          </cell>
          <cell r="B1230" t="str">
            <v>Tungsten</v>
          </cell>
          <cell r="C1230" t="str">
            <v>One Co., Ltd</v>
          </cell>
          <cell r="D1230" t="str">
            <v>Not Eligible</v>
          </cell>
          <cell r="E1230" t="str">
            <v>Not Applicable</v>
          </cell>
          <cell r="F1230" t="str">
            <v>Not Eligible Smelters</v>
          </cell>
        </row>
        <row r="1231">
          <cell r="A1231" t="str">
            <v>CID001344</v>
          </cell>
          <cell r="B1231" t="str">
            <v>Tin</v>
          </cell>
          <cell r="C1231" t="str">
            <v>Opes Chemical</v>
          </cell>
          <cell r="D1231" t="str">
            <v>Not Eligible</v>
          </cell>
          <cell r="E1231" t="str">
            <v>Not Applicable</v>
          </cell>
          <cell r="F1231" t="str">
            <v>Not Eligible Smelters</v>
          </cell>
        </row>
        <row r="1232">
          <cell r="A1232" t="str">
            <v>CID001345</v>
          </cell>
          <cell r="B1232" t="str">
            <v>Gold</v>
          </cell>
          <cell r="C1232" t="str">
            <v>Orelec</v>
          </cell>
          <cell r="D1232" t="str">
            <v>Not Eligible</v>
          </cell>
          <cell r="E1232" t="str">
            <v>Not Applicable</v>
          </cell>
          <cell r="F1232" t="str">
            <v>Not Eligible Smelters</v>
          </cell>
        </row>
        <row r="1233">
          <cell r="A1233" t="str">
            <v>CID001346</v>
          </cell>
          <cell r="B1233" t="str">
            <v>Tin</v>
          </cell>
          <cell r="C1233" t="str">
            <v>Osaka Asahi metal kogyo K.K.</v>
          </cell>
          <cell r="D1233" t="str">
            <v>Not Eligible</v>
          </cell>
          <cell r="E1233" t="str">
            <v>Not Applicable</v>
          </cell>
          <cell r="F1233" t="str">
            <v>Not Eligible Smelters</v>
          </cell>
        </row>
        <row r="1234">
          <cell r="A1234" t="str">
            <v>CID001347</v>
          </cell>
          <cell r="B1234" t="str">
            <v>Tantalum</v>
          </cell>
          <cell r="C1234" t="str">
            <v>OSAKA TRADING CO., LTD</v>
          </cell>
          <cell r="D1234" t="str">
            <v>Not Eligible</v>
          </cell>
          <cell r="E1234" t="str">
            <v>Not Applicable</v>
          </cell>
          <cell r="F1234" t="str">
            <v>Not Eligible Smelters</v>
          </cell>
        </row>
        <row r="1235">
          <cell r="A1235" t="str">
            <v>CID001348</v>
          </cell>
          <cell r="B1235" t="str">
            <v>Gold</v>
          </cell>
          <cell r="C1235" t="str">
            <v>Ou Enji ( Suzhou) Electronic Chemical Company Limited</v>
          </cell>
          <cell r="D1235" t="str">
            <v>Not Eligible</v>
          </cell>
          <cell r="E1235" t="str">
            <v>Not Applicable</v>
          </cell>
          <cell r="F1235" t="str">
            <v>Not Eligible Smelters</v>
          </cell>
        </row>
        <row r="1236">
          <cell r="A1236" t="str">
            <v>CID001349</v>
          </cell>
          <cell r="B1236" t="str">
            <v>Tin</v>
          </cell>
          <cell r="C1236" t="str">
            <v>Ou Enji ( Suzhou) Electronic Chemical Company Limited</v>
          </cell>
          <cell r="D1236" t="str">
            <v>Not Eligible</v>
          </cell>
          <cell r="E1236" t="str">
            <v>Not Applicable</v>
          </cell>
          <cell r="F1236" t="str">
            <v>Not Eligible Smelters</v>
          </cell>
        </row>
        <row r="1237">
          <cell r="A1237" t="str">
            <v>CID001350</v>
          </cell>
          <cell r="B1237" t="str">
            <v>Tin</v>
          </cell>
          <cell r="C1237" t="str">
            <v>Outotec</v>
          </cell>
          <cell r="D1237" t="str">
            <v>Not Eligible</v>
          </cell>
          <cell r="E1237" t="str">
            <v>Not Applicable</v>
          </cell>
          <cell r="F1237" t="str">
            <v>Not Eligible Smelters</v>
          </cell>
        </row>
        <row r="1238">
          <cell r="A1238" t="str">
            <v>CID001351</v>
          </cell>
          <cell r="B1238" t="str">
            <v>Tin</v>
          </cell>
          <cell r="C1238" t="str">
            <v>Oxbow Metales Mexico S. de R.L de C.V</v>
          </cell>
          <cell r="D1238" t="str">
            <v>Not Eligible</v>
          </cell>
          <cell r="E1238" t="str">
            <v>Not Applicable</v>
          </cell>
          <cell r="F1238" t="str">
            <v>Not Eligible Smelters</v>
          </cell>
        </row>
        <row r="1239">
          <cell r="A1239" t="str">
            <v>CID001352</v>
          </cell>
          <cell r="B1239" t="str">
            <v>Gold</v>
          </cell>
          <cell r="C1239" t="str">
            <v>MKS PAMP SA</v>
          </cell>
          <cell r="D1239" t="str">
            <v>Eligible</v>
          </cell>
          <cell r="E1239" t="str">
            <v>Conformant</v>
          </cell>
          <cell r="F1239"/>
        </row>
        <row r="1240">
          <cell r="A1240" t="str">
            <v>CID001353</v>
          </cell>
          <cell r="B1240" t="str">
            <v>Tin</v>
          </cell>
          <cell r="C1240" t="str">
            <v>PAMP SA</v>
          </cell>
          <cell r="D1240" t="str">
            <v>Not Eligible</v>
          </cell>
          <cell r="E1240" t="str">
            <v>Not Applicable</v>
          </cell>
          <cell r="F1240" t="str">
            <v>Not Eligible Smelters</v>
          </cell>
        </row>
        <row r="1241">
          <cell r="A1241" t="str">
            <v>CID001354</v>
          </cell>
          <cell r="B1241" t="str">
            <v>Tin</v>
          </cell>
          <cell r="C1241" t="str">
            <v>PAN JIT</v>
          </cell>
          <cell r="D1241" t="str">
            <v>Not Eligible</v>
          </cell>
          <cell r="E1241" t="str">
            <v>Not Applicable</v>
          </cell>
          <cell r="F1241" t="str">
            <v>Not Eligible Smelters</v>
          </cell>
        </row>
        <row r="1242">
          <cell r="A1242" t="str">
            <v>CID001355</v>
          </cell>
          <cell r="B1242" t="str">
            <v>Tungsten</v>
          </cell>
          <cell r="C1242" t="str">
            <v>PAN JIT</v>
          </cell>
          <cell r="D1242" t="str">
            <v>Not Eligible</v>
          </cell>
          <cell r="E1242" t="str">
            <v>Not Applicable</v>
          </cell>
          <cell r="F1242" t="str">
            <v>Not Eligible Smelters</v>
          </cell>
        </row>
        <row r="1243">
          <cell r="A1243" t="str">
            <v>CID001356</v>
          </cell>
          <cell r="B1243" t="str">
            <v>Tin</v>
          </cell>
          <cell r="C1243" t="str">
            <v>Pan Light Corporation</v>
          </cell>
          <cell r="D1243" t="str">
            <v>Not Eligible</v>
          </cell>
          <cell r="E1243" t="str">
            <v>Not Applicable</v>
          </cell>
          <cell r="F1243" t="str">
            <v>Not Eligible Smelters</v>
          </cell>
        </row>
        <row r="1244">
          <cell r="A1244" t="str">
            <v>CID001357</v>
          </cell>
          <cell r="B1244" t="str">
            <v>Tin</v>
          </cell>
          <cell r="C1244" t="str">
            <v>Panasonic Industrial Asia Pte Ltd</v>
          </cell>
          <cell r="D1244" t="str">
            <v>Not Eligible</v>
          </cell>
          <cell r="E1244" t="str">
            <v>Not Applicable</v>
          </cell>
          <cell r="F1244" t="str">
            <v>Not Eligible Smelters</v>
          </cell>
        </row>
        <row r="1245">
          <cell r="A1245" t="str">
            <v>CID001358</v>
          </cell>
          <cell r="B1245" t="str">
            <v>Tin</v>
          </cell>
          <cell r="C1245" t="str">
            <v>PBT</v>
          </cell>
          <cell r="D1245" t="str">
            <v>Not Eligible</v>
          </cell>
          <cell r="E1245" t="str">
            <v>Not Applicable</v>
          </cell>
          <cell r="F1245" t="str">
            <v>Not Eligible Smelters</v>
          </cell>
        </row>
        <row r="1246">
          <cell r="A1246" t="str">
            <v>CID001359</v>
          </cell>
          <cell r="B1246" t="str">
            <v>Gold</v>
          </cell>
          <cell r="C1246" t="str">
            <v>PCTT Ltd.</v>
          </cell>
          <cell r="D1246" t="str">
            <v>Not Eligible</v>
          </cell>
          <cell r="E1246" t="str">
            <v>Not Applicable</v>
          </cell>
          <cell r="F1246" t="str">
            <v>Not Eligible Smelters</v>
          </cell>
        </row>
        <row r="1247">
          <cell r="A1247" t="str">
            <v>CID001360</v>
          </cell>
          <cell r="B1247" t="str">
            <v>Tantalum</v>
          </cell>
          <cell r="C1247" t="str">
            <v>PCTT Ltd.</v>
          </cell>
          <cell r="D1247" t="str">
            <v>Not Eligible</v>
          </cell>
          <cell r="E1247" t="str">
            <v>Not Applicable</v>
          </cell>
          <cell r="F1247" t="str">
            <v>Not Eligible Smelters</v>
          </cell>
        </row>
        <row r="1248">
          <cell r="A1248" t="str">
            <v>CID001361</v>
          </cell>
          <cell r="B1248" t="str">
            <v>Tin</v>
          </cell>
          <cell r="C1248" t="str">
            <v>Pemali Tin Mine</v>
          </cell>
          <cell r="D1248" t="str">
            <v>Not Eligible</v>
          </cell>
          <cell r="E1248" t="str">
            <v>Not Applicable</v>
          </cell>
          <cell r="F1248" t="str">
            <v>Not Eligible Smelters</v>
          </cell>
        </row>
        <row r="1249">
          <cell r="A1249" t="str">
            <v>CID001362</v>
          </cell>
          <cell r="B1249" t="str">
            <v>Gold</v>
          </cell>
          <cell r="C1249" t="str">
            <v>Penglai Penggang Gold Industry Co., Ltd.</v>
          </cell>
          <cell r="D1249" t="str">
            <v>Eligible</v>
          </cell>
          <cell r="E1249" t="str">
            <v>Outreach Required</v>
          </cell>
          <cell r="F1249" t="str">
            <v>Non Conformant</v>
          </cell>
        </row>
        <row r="1250">
          <cell r="A1250" t="str">
            <v>CID001363</v>
          </cell>
          <cell r="B1250" t="str">
            <v>Gold</v>
          </cell>
          <cell r="C1250" t="str">
            <v>PHENITEC</v>
          </cell>
          <cell r="D1250" t="str">
            <v>Not Eligible</v>
          </cell>
          <cell r="E1250" t="str">
            <v>Not Applicable</v>
          </cell>
          <cell r="F1250" t="str">
            <v>Not Eligible Smelters</v>
          </cell>
        </row>
        <row r="1251">
          <cell r="A1251" t="str">
            <v>CID001364</v>
          </cell>
          <cell r="B1251" t="str">
            <v>Gold</v>
          </cell>
          <cell r="C1251" t="str">
            <v>Philippine Associated Smelting and Refining Corporation</v>
          </cell>
          <cell r="D1251" t="str">
            <v>Not Eligible</v>
          </cell>
          <cell r="E1251" t="str">
            <v>Not Applicable</v>
          </cell>
          <cell r="F1251" t="str">
            <v>Not Eligible Smelters</v>
          </cell>
        </row>
        <row r="1252">
          <cell r="A1252" t="str">
            <v>CID001365</v>
          </cell>
          <cell r="B1252" t="str">
            <v>Tin</v>
          </cell>
          <cell r="C1252" t="str">
            <v>Philippine Associated Smelting and Refining Corporation</v>
          </cell>
          <cell r="D1252" t="str">
            <v>Not Eligible</v>
          </cell>
          <cell r="E1252" t="str">
            <v>Not Applicable</v>
          </cell>
          <cell r="F1252" t="str">
            <v>Not Eligible Smelters</v>
          </cell>
        </row>
        <row r="1253">
          <cell r="A1253" t="str">
            <v>CID001366</v>
          </cell>
          <cell r="B1253" t="str">
            <v>Tantalum</v>
          </cell>
          <cell r="C1253" t="str">
            <v>Philippine Associated Smelting and Refining Corporation</v>
          </cell>
          <cell r="D1253" t="str">
            <v>Not Eligible</v>
          </cell>
          <cell r="E1253" t="str">
            <v>Not Applicable</v>
          </cell>
          <cell r="F1253" t="str">
            <v>Not Eligible Smelters</v>
          </cell>
        </row>
        <row r="1254">
          <cell r="A1254" t="str">
            <v>CID001367</v>
          </cell>
          <cell r="B1254" t="str">
            <v>Tin</v>
          </cell>
          <cell r="C1254" t="str">
            <v>Piombifera Italiana SpA</v>
          </cell>
          <cell r="D1254" t="str">
            <v>Not Eligible</v>
          </cell>
          <cell r="E1254" t="str">
            <v>Not Applicable</v>
          </cell>
          <cell r="F1254" t="str">
            <v>Not Eligible Smelters</v>
          </cell>
        </row>
        <row r="1255">
          <cell r="A1255" t="str">
            <v>CID001368</v>
          </cell>
          <cell r="B1255" t="str">
            <v>Multiple</v>
          </cell>
          <cell r="C1255" t="str">
            <v>Plansee SE</v>
          </cell>
          <cell r="D1255" t="str">
            <v>Group Company</v>
          </cell>
          <cell r="E1255" t="str">
            <v>Not Applicable</v>
          </cell>
          <cell r="F1255" t="str">
            <v>Non Conformant</v>
          </cell>
        </row>
        <row r="1256">
          <cell r="A1256" t="str">
            <v>CID001369</v>
          </cell>
          <cell r="B1256" t="str">
            <v>Gold</v>
          </cell>
          <cell r="C1256" t="str">
            <v>Plansee</v>
          </cell>
          <cell r="D1256" t="str">
            <v>Not Eligible</v>
          </cell>
          <cell r="E1256" t="str">
            <v>Not Applicable</v>
          </cell>
          <cell r="F1256" t="str">
            <v>Not Eligible Smelters</v>
          </cell>
        </row>
        <row r="1257">
          <cell r="A1257" t="str">
            <v>CID001370</v>
          </cell>
          <cell r="B1257" t="str">
            <v>Tin</v>
          </cell>
          <cell r="C1257" t="str">
            <v>Plansee</v>
          </cell>
          <cell r="D1257" t="str">
            <v>Not Eligible</v>
          </cell>
          <cell r="E1257" t="str">
            <v>Not Applicable</v>
          </cell>
          <cell r="F1257" t="str">
            <v>Not Eligible Smelters</v>
          </cell>
        </row>
        <row r="1258">
          <cell r="A1258" t="str">
            <v>CID001372</v>
          </cell>
          <cell r="B1258" t="str">
            <v>Gold</v>
          </cell>
          <cell r="C1258" t="str">
            <v>PM Sales Inc.</v>
          </cell>
          <cell r="D1258" t="str">
            <v>Not Eligible</v>
          </cell>
          <cell r="E1258" t="str">
            <v>Not Applicable</v>
          </cell>
          <cell r="F1258" t="str">
            <v>Not Eligible Smelters</v>
          </cell>
        </row>
        <row r="1259">
          <cell r="A1259" t="str">
            <v>CID001373</v>
          </cell>
          <cell r="B1259" t="str">
            <v>Tantalum</v>
          </cell>
          <cell r="C1259" t="str">
            <v>PM Sales Inc.</v>
          </cell>
          <cell r="D1259" t="str">
            <v>Not Eligible</v>
          </cell>
          <cell r="E1259" t="str">
            <v>Not Applicable</v>
          </cell>
          <cell r="F1259" t="str">
            <v>Not Eligible Smelters</v>
          </cell>
        </row>
        <row r="1260">
          <cell r="A1260" t="str">
            <v>CID001374</v>
          </cell>
          <cell r="B1260" t="str">
            <v>Tin</v>
          </cell>
          <cell r="C1260" t="str">
            <v>PMI</v>
          </cell>
          <cell r="D1260" t="str">
            <v>Not Eligible</v>
          </cell>
          <cell r="E1260" t="str">
            <v>Not Applicable</v>
          </cell>
          <cell r="F1260" t="str">
            <v>Not Eligible Smelters</v>
          </cell>
        </row>
        <row r="1261">
          <cell r="A1261" t="str">
            <v>CID001375</v>
          </cell>
          <cell r="B1261" t="str">
            <v>Gold</v>
          </cell>
          <cell r="C1261" t="str">
            <v>Pogo Gold Mining</v>
          </cell>
          <cell r="D1261" t="str">
            <v>Not Eligible</v>
          </cell>
          <cell r="E1261" t="str">
            <v>Not Applicable</v>
          </cell>
          <cell r="F1261" t="str">
            <v>Not Eligible Smelters</v>
          </cell>
        </row>
        <row r="1262">
          <cell r="A1262" t="str">
            <v>CID001376</v>
          </cell>
          <cell r="B1262" t="str">
            <v>Gold</v>
          </cell>
          <cell r="C1262" t="str">
            <v>Police Virulent monopoly Ltd.</v>
          </cell>
          <cell r="D1262" t="str">
            <v>Not Eligible</v>
          </cell>
          <cell r="E1262" t="str">
            <v>Not Applicable</v>
          </cell>
          <cell r="F1262" t="str">
            <v>Not Eligible Smelters</v>
          </cell>
        </row>
        <row r="1263">
          <cell r="A1263" t="str">
            <v>CID001377</v>
          </cell>
          <cell r="B1263" t="str">
            <v>Tin</v>
          </cell>
          <cell r="C1263" t="str">
            <v>POONGSAN CORPORATION</v>
          </cell>
          <cell r="D1263" t="str">
            <v>Not Eligible</v>
          </cell>
          <cell r="E1263" t="str">
            <v>Not Applicable</v>
          </cell>
          <cell r="F1263" t="str">
            <v>Not Eligible Smelters</v>
          </cell>
        </row>
        <row r="1264">
          <cell r="A1264" t="str">
            <v>CID001378</v>
          </cell>
          <cell r="B1264" t="str">
            <v>Tin</v>
          </cell>
          <cell r="C1264" t="str">
            <v>Posco</v>
          </cell>
          <cell r="D1264" t="str">
            <v>Not Eligible</v>
          </cell>
          <cell r="E1264" t="str">
            <v>Not Applicable</v>
          </cell>
          <cell r="F1264" t="str">
            <v>Not Eligible Smelters</v>
          </cell>
        </row>
        <row r="1265">
          <cell r="A1265" t="str">
            <v>CID001379</v>
          </cell>
          <cell r="B1265" t="str">
            <v>Tantalum</v>
          </cell>
          <cell r="C1265" t="str">
            <v>Posco</v>
          </cell>
          <cell r="D1265" t="str">
            <v>Not Eligible</v>
          </cell>
          <cell r="E1265" t="str">
            <v>Not Applicable</v>
          </cell>
          <cell r="F1265" t="str">
            <v>Not Eligible Smelters</v>
          </cell>
        </row>
        <row r="1266">
          <cell r="A1266" t="str">
            <v>CID001380</v>
          </cell>
          <cell r="B1266" t="str">
            <v>Tungsten</v>
          </cell>
          <cell r="C1266" t="str">
            <v>Posco</v>
          </cell>
          <cell r="D1266" t="str">
            <v>Not Eligible</v>
          </cell>
          <cell r="E1266" t="str">
            <v>Not Applicable</v>
          </cell>
          <cell r="F1266" t="str">
            <v>Not Eligible Smelters</v>
          </cell>
        </row>
        <row r="1267">
          <cell r="A1267" t="str">
            <v>CID001381</v>
          </cell>
          <cell r="B1267" t="str">
            <v>TIN</v>
          </cell>
          <cell r="C1267" t="str">
            <v>POSSEHL</v>
          </cell>
          <cell r="D1267" t="str">
            <v>Not Eligible</v>
          </cell>
          <cell r="E1267" t="str">
            <v>Not Applicable</v>
          </cell>
          <cell r="F1267" t="str">
            <v>Not Eligible Smelters</v>
          </cell>
        </row>
        <row r="1268">
          <cell r="A1268" t="str">
            <v>CID001382</v>
          </cell>
          <cell r="B1268" t="str">
            <v>Tin</v>
          </cell>
          <cell r="C1268" t="str">
            <v>Powerful</v>
          </cell>
          <cell r="D1268" t="str">
            <v>Not Eligible</v>
          </cell>
          <cell r="E1268" t="str">
            <v>Not Applicable</v>
          </cell>
          <cell r="F1268" t="str">
            <v>Not Eligible Smelters</v>
          </cell>
        </row>
        <row r="1269">
          <cell r="A1269" t="str">
            <v>CID001383</v>
          </cell>
          <cell r="B1269" t="str">
            <v>Tungsten</v>
          </cell>
          <cell r="C1269" t="str">
            <v>Praxair</v>
          </cell>
          <cell r="D1269" t="str">
            <v>Not Eligible</v>
          </cell>
          <cell r="E1269" t="str">
            <v>Not Applicable</v>
          </cell>
          <cell r="F1269" t="str">
            <v>Not Eligible Smelters</v>
          </cell>
        </row>
        <row r="1270">
          <cell r="A1270" t="str">
            <v>CID001384</v>
          </cell>
          <cell r="B1270" t="str">
            <v>Tantalum</v>
          </cell>
          <cell r="C1270" t="str">
            <v>Praxair</v>
          </cell>
          <cell r="D1270" t="str">
            <v>Not Eligible</v>
          </cell>
          <cell r="E1270" t="str">
            <v>Not Applicable</v>
          </cell>
          <cell r="F1270" t="str">
            <v>Not Eligible Smelters</v>
          </cell>
        </row>
        <row r="1271">
          <cell r="A1271" t="str">
            <v>CID001386</v>
          </cell>
          <cell r="B1271" t="str">
            <v>Gold</v>
          </cell>
          <cell r="C1271" t="str">
            <v>Prioksky Plant of Non-Ferrous Metals</v>
          </cell>
          <cell r="D1271" t="str">
            <v>Eligible</v>
          </cell>
          <cell r="E1271" t="str">
            <v>RMI Due Diligence Review - Unable to Proceed</v>
          </cell>
          <cell r="F1271" t="str">
            <v>Russian Smelters</v>
          </cell>
        </row>
        <row r="1272">
          <cell r="A1272" t="str">
            <v>CID001387</v>
          </cell>
          <cell r="B1272" t="str">
            <v>Tin</v>
          </cell>
          <cell r="C1272" t="str">
            <v>Prioksky Plant of Non-Ferrous Metals</v>
          </cell>
          <cell r="D1272" t="str">
            <v>Not Eligible</v>
          </cell>
          <cell r="E1272" t="str">
            <v>Not Applicable</v>
          </cell>
          <cell r="F1272" t="str">
            <v>Russian Smelters</v>
          </cell>
        </row>
        <row r="1273">
          <cell r="A1273" t="str">
            <v>CID001388</v>
          </cell>
          <cell r="B1273" t="str">
            <v>Tungsten</v>
          </cell>
          <cell r="C1273" t="str">
            <v>Prioksky Plant of Non-Ferrous Metals</v>
          </cell>
          <cell r="D1273" t="str">
            <v>Not Eligible</v>
          </cell>
          <cell r="E1273" t="str">
            <v>Not Applicable</v>
          </cell>
          <cell r="F1273" t="str">
            <v>Russian Smelters</v>
          </cell>
        </row>
        <row r="1274">
          <cell r="A1274" t="str">
            <v>CID001389</v>
          </cell>
          <cell r="B1274" t="str">
            <v>Tin</v>
          </cell>
          <cell r="C1274" t="str">
            <v>PROTECH</v>
          </cell>
          <cell r="D1274" t="str">
            <v>Not Eligible</v>
          </cell>
          <cell r="E1274" t="str">
            <v>Not Applicable</v>
          </cell>
          <cell r="F1274" t="str">
            <v>Not Eligible Smelters</v>
          </cell>
        </row>
        <row r="1275">
          <cell r="A1275" t="str">
            <v>CID001390</v>
          </cell>
          <cell r="B1275" t="str">
            <v>Tin</v>
          </cell>
          <cell r="C1275" t="str">
            <v>Pro-Tech Korea</v>
          </cell>
          <cell r="D1275" t="str">
            <v>Not Eligible</v>
          </cell>
          <cell r="E1275" t="str">
            <v>Not Applicable</v>
          </cell>
          <cell r="F1275" t="str">
            <v>Not Eligible Smelters</v>
          </cell>
        </row>
        <row r="1276">
          <cell r="A1276" t="str">
            <v>CID001391</v>
          </cell>
          <cell r="B1276" t="str">
            <v>Gold</v>
          </cell>
          <cell r="C1276" t="str">
            <v>ProtekDevice</v>
          </cell>
          <cell r="D1276" t="str">
            <v>Not Eligible</v>
          </cell>
          <cell r="E1276" t="str">
            <v>Not Applicable</v>
          </cell>
          <cell r="F1276" t="str">
            <v>Not Eligible Smelters</v>
          </cell>
        </row>
        <row r="1277">
          <cell r="A1277" t="str">
            <v>CID001392</v>
          </cell>
          <cell r="B1277" t="str">
            <v>Tin</v>
          </cell>
          <cell r="C1277" t="str">
            <v>ProtekDevice</v>
          </cell>
          <cell r="D1277" t="str">
            <v>Not Eligible</v>
          </cell>
          <cell r="E1277" t="str">
            <v>Not Applicable</v>
          </cell>
          <cell r="F1277" t="str">
            <v>Not Eligible Smelters</v>
          </cell>
        </row>
        <row r="1278">
          <cell r="A1278" t="str">
            <v>CID001393</v>
          </cell>
          <cell r="B1278" t="str">
            <v>Tin</v>
          </cell>
          <cell r="C1278" t="str">
            <v>PT Alam Lestari Kencana</v>
          </cell>
          <cell r="D1278" t="str">
            <v>Not Eligible</v>
          </cell>
          <cell r="E1278" t="str">
            <v>Not Applicable</v>
          </cell>
          <cell r="F1278" t="str">
            <v>Not Eligible Smelters</v>
          </cell>
        </row>
        <row r="1279">
          <cell r="A1279" t="str">
            <v>CID001394</v>
          </cell>
          <cell r="B1279" t="str">
            <v>Gold</v>
          </cell>
          <cell r="C1279" t="str">
            <v>PT Alam Lestari Kencana</v>
          </cell>
          <cell r="D1279" t="str">
            <v>Not Eligible</v>
          </cell>
          <cell r="E1279" t="str">
            <v>Not Applicable</v>
          </cell>
          <cell r="F1279" t="str">
            <v>Not Eligible Smelters</v>
          </cell>
        </row>
        <row r="1280">
          <cell r="A1280" t="str">
            <v>CID001395</v>
          </cell>
          <cell r="B1280" t="str">
            <v>Tungsten</v>
          </cell>
          <cell r="C1280" t="str">
            <v>PT Alam Lestari Kencana</v>
          </cell>
          <cell r="D1280" t="str">
            <v>Not Eligible</v>
          </cell>
          <cell r="E1280" t="str">
            <v>Not Applicable</v>
          </cell>
          <cell r="F1280" t="str">
            <v>Not Eligible Smelters</v>
          </cell>
        </row>
        <row r="1281">
          <cell r="A1281" t="str">
            <v>CID001397</v>
          </cell>
          <cell r="B1281" t="str">
            <v>Gold</v>
          </cell>
          <cell r="C1281" t="str">
            <v>PT Aneka Tambang (Persero) Tbk</v>
          </cell>
          <cell r="D1281" t="str">
            <v>Eligible</v>
          </cell>
          <cell r="E1281" t="str">
            <v>Conformant</v>
          </cell>
          <cell r="F1281"/>
        </row>
        <row r="1282">
          <cell r="A1282" t="str">
            <v>CID001398</v>
          </cell>
          <cell r="B1282" t="str">
            <v>Tin</v>
          </cell>
          <cell r="C1282" t="str">
            <v>PT Aneka Tambang (Persero) Tbk</v>
          </cell>
          <cell r="D1282" t="str">
            <v>Not Eligible</v>
          </cell>
          <cell r="E1282" t="str">
            <v>Not Applicable</v>
          </cell>
          <cell r="F1282" t="str">
            <v>Not Eligible Smelters</v>
          </cell>
        </row>
        <row r="1283">
          <cell r="A1283" t="str">
            <v>CID001399</v>
          </cell>
          <cell r="B1283" t="str">
            <v>Tin</v>
          </cell>
          <cell r="C1283" t="str">
            <v>PT Artha Cipta Langgeng</v>
          </cell>
          <cell r="D1283" t="str">
            <v>Not Eligible</v>
          </cell>
          <cell r="E1283" t="str">
            <v>Conformant</v>
          </cell>
          <cell r="F1283" t="str">
            <v>Not Eligible Smelters</v>
          </cell>
        </row>
        <row r="1284">
          <cell r="A1284" t="str">
            <v>CID001400</v>
          </cell>
          <cell r="B1284" t="str">
            <v>Gold</v>
          </cell>
          <cell r="C1284" t="str">
            <v>PT Artha Cipta Langgeng</v>
          </cell>
          <cell r="D1284" t="str">
            <v>Not Eligible</v>
          </cell>
          <cell r="E1284" t="str">
            <v>Not Applicable</v>
          </cell>
          <cell r="F1284" t="str">
            <v>Not Eligible Smelters</v>
          </cell>
        </row>
        <row r="1285">
          <cell r="A1285" t="str">
            <v>CID001401</v>
          </cell>
          <cell r="B1285" t="str">
            <v>Tungsten</v>
          </cell>
          <cell r="C1285" t="str">
            <v>PT Artha Cipta Langgeng</v>
          </cell>
          <cell r="D1285" t="str">
            <v>Not Eligible</v>
          </cell>
          <cell r="E1285" t="str">
            <v>Not Applicable</v>
          </cell>
          <cell r="F1285" t="str">
            <v>Not Eligible Smelters</v>
          </cell>
        </row>
        <row r="1286">
          <cell r="A1286" t="str">
            <v>CID001402</v>
          </cell>
          <cell r="B1286" t="str">
            <v>Tin</v>
          </cell>
          <cell r="C1286" t="str">
            <v>PT Babel Inti Perkasa</v>
          </cell>
          <cell r="D1286" t="str">
            <v>Not Eligible</v>
          </cell>
          <cell r="E1286" t="str">
            <v>Conformant</v>
          </cell>
          <cell r="F1286" t="str">
            <v>Not Eligible Smelters</v>
          </cell>
        </row>
        <row r="1287">
          <cell r="A1287" t="str">
            <v>CID001403</v>
          </cell>
          <cell r="B1287" t="str">
            <v>Gold</v>
          </cell>
          <cell r="C1287" t="str">
            <v>PT Babel Inti Perkasa</v>
          </cell>
          <cell r="D1287" t="str">
            <v>Not Eligible</v>
          </cell>
          <cell r="E1287" t="str">
            <v>Not Applicable</v>
          </cell>
          <cell r="F1287" t="str">
            <v>Not Eligible Smelters</v>
          </cell>
        </row>
        <row r="1288">
          <cell r="A1288" t="str">
            <v>CID001404</v>
          </cell>
          <cell r="B1288" t="str">
            <v>Tantalum</v>
          </cell>
          <cell r="C1288" t="str">
            <v>PT Babel Inti Perkasa</v>
          </cell>
          <cell r="D1288" t="str">
            <v>Not Eligible</v>
          </cell>
          <cell r="E1288" t="str">
            <v>Not Applicable</v>
          </cell>
          <cell r="F1288" t="str">
            <v>Not Eligible Smelters</v>
          </cell>
        </row>
        <row r="1289">
          <cell r="A1289" t="str">
            <v>CID001405</v>
          </cell>
          <cell r="B1289" t="str">
            <v>Tungsten</v>
          </cell>
          <cell r="C1289" t="str">
            <v>PT Babel Inti Perkasa</v>
          </cell>
          <cell r="D1289" t="str">
            <v>Not Eligible</v>
          </cell>
          <cell r="E1289" t="str">
            <v>Not Applicable</v>
          </cell>
          <cell r="F1289" t="str">
            <v>Not Eligible Smelters</v>
          </cell>
        </row>
        <row r="1290">
          <cell r="A1290" t="str">
            <v>CID001406</v>
          </cell>
          <cell r="B1290" t="str">
            <v>Tin</v>
          </cell>
          <cell r="C1290" t="str">
            <v>PT Babel Surya Alam Lestari</v>
          </cell>
          <cell r="D1290" t="str">
            <v>Not Eligible</v>
          </cell>
          <cell r="E1290" t="str">
            <v>Conformant</v>
          </cell>
          <cell r="F1290" t="str">
            <v>Not Eligible Smelters</v>
          </cell>
        </row>
        <row r="1291">
          <cell r="A1291" t="str">
            <v>CID001407</v>
          </cell>
          <cell r="B1291" t="str">
            <v>Gold</v>
          </cell>
          <cell r="C1291" t="str">
            <v>PT Babel Surya Alam Lestari</v>
          </cell>
          <cell r="D1291" t="str">
            <v>Not Eligible</v>
          </cell>
          <cell r="E1291" t="str">
            <v>Not Applicable</v>
          </cell>
          <cell r="F1291" t="str">
            <v>Not Eligible Smelters</v>
          </cell>
        </row>
        <row r="1292">
          <cell r="A1292" t="str">
            <v>CID001408</v>
          </cell>
          <cell r="B1292" t="str">
            <v>Tungsten</v>
          </cell>
          <cell r="C1292" t="str">
            <v>PT Babel Surya Alam Lestari</v>
          </cell>
          <cell r="D1292" t="str">
            <v>Not Eligible</v>
          </cell>
          <cell r="E1292" t="str">
            <v>Not Applicable</v>
          </cell>
          <cell r="F1292" t="str">
            <v>Not Eligible Smelters</v>
          </cell>
        </row>
        <row r="1293">
          <cell r="A1293" t="str">
            <v>CID001409</v>
          </cell>
          <cell r="B1293" t="str">
            <v>Tin</v>
          </cell>
          <cell r="C1293" t="str">
            <v>PT Bangka Kudai Tin</v>
          </cell>
          <cell r="D1293" t="str">
            <v>Not Eligible</v>
          </cell>
          <cell r="E1293" t="str">
            <v>Not Applicable</v>
          </cell>
          <cell r="F1293" t="str">
            <v>Not Eligible Smelters</v>
          </cell>
        </row>
        <row r="1294">
          <cell r="A1294" t="str">
            <v>CID001410</v>
          </cell>
          <cell r="B1294" t="str">
            <v>Gold</v>
          </cell>
          <cell r="C1294" t="str">
            <v>PT Bangka Kudai Tin</v>
          </cell>
          <cell r="D1294" t="str">
            <v>Not Eligible</v>
          </cell>
          <cell r="E1294" t="str">
            <v>Not Applicable</v>
          </cell>
          <cell r="F1294" t="str">
            <v>Not Eligible Smelters</v>
          </cell>
        </row>
        <row r="1295">
          <cell r="A1295" t="str">
            <v>CID001411</v>
          </cell>
          <cell r="B1295" t="str">
            <v>Tungsten</v>
          </cell>
          <cell r="C1295" t="str">
            <v>PT Bangka Kudai Tin</v>
          </cell>
          <cell r="D1295" t="str">
            <v>Not Eligible</v>
          </cell>
          <cell r="E1295" t="str">
            <v>Not Applicable</v>
          </cell>
          <cell r="F1295" t="str">
            <v>Not Eligible Smelters</v>
          </cell>
        </row>
        <row r="1296">
          <cell r="A1296" t="str">
            <v>CID001412</v>
          </cell>
          <cell r="B1296" t="str">
            <v>Tin</v>
          </cell>
          <cell r="C1296" t="str">
            <v>PT Bangka Putra Karya</v>
          </cell>
          <cell r="D1296" t="str">
            <v>Not Eligible</v>
          </cell>
          <cell r="E1296" t="str">
            <v>Not Applicable</v>
          </cell>
          <cell r="F1296" t="str">
            <v>Not Eligible Smelters</v>
          </cell>
        </row>
        <row r="1297">
          <cell r="A1297" t="str">
            <v>CID001413</v>
          </cell>
          <cell r="B1297" t="str">
            <v>Gold</v>
          </cell>
          <cell r="C1297" t="str">
            <v>PT Bangka Putra Karya</v>
          </cell>
          <cell r="D1297" t="str">
            <v>Not Eligible</v>
          </cell>
          <cell r="E1297" t="str">
            <v>Not Applicable</v>
          </cell>
          <cell r="F1297" t="str">
            <v>Not Eligible Smelters</v>
          </cell>
        </row>
        <row r="1298">
          <cell r="A1298" t="str">
            <v>CID001414</v>
          </cell>
          <cell r="B1298" t="str">
            <v>Tantalum</v>
          </cell>
          <cell r="C1298" t="str">
            <v>PT Bangka Putra Karya</v>
          </cell>
          <cell r="D1298" t="str">
            <v>Not Eligible</v>
          </cell>
          <cell r="E1298" t="str">
            <v>Not Applicable</v>
          </cell>
          <cell r="F1298" t="str">
            <v>Not Eligible Smelters</v>
          </cell>
        </row>
        <row r="1299">
          <cell r="A1299" t="str">
            <v>CID001415</v>
          </cell>
          <cell r="B1299" t="str">
            <v>Tungsten</v>
          </cell>
          <cell r="C1299" t="str">
            <v>PT Bangka Putra Karya</v>
          </cell>
          <cell r="D1299" t="str">
            <v>Not Eligible</v>
          </cell>
          <cell r="E1299" t="str">
            <v>Not Applicable</v>
          </cell>
          <cell r="F1299" t="str">
            <v>Not Eligible Smelters</v>
          </cell>
        </row>
        <row r="1300">
          <cell r="A1300" t="str">
            <v>CID001416</v>
          </cell>
          <cell r="B1300" t="str">
            <v>Tin</v>
          </cell>
          <cell r="C1300" t="str">
            <v>PT Bangka Timah Utama Sejahtera</v>
          </cell>
          <cell r="D1300" t="str">
            <v>Not Eligible</v>
          </cell>
          <cell r="E1300" t="str">
            <v>Not Applicable</v>
          </cell>
          <cell r="F1300" t="str">
            <v>Not Eligible Smelters</v>
          </cell>
        </row>
        <row r="1301">
          <cell r="A1301" t="str">
            <v>CID001417</v>
          </cell>
          <cell r="B1301" t="str">
            <v>Gold</v>
          </cell>
          <cell r="C1301" t="str">
            <v>PT Bangka Timah Utama Sejahtera</v>
          </cell>
          <cell r="D1301" t="str">
            <v>Not Eligible</v>
          </cell>
          <cell r="E1301" t="str">
            <v>Not Applicable</v>
          </cell>
          <cell r="F1301" t="str">
            <v>Not Eligible Smelters</v>
          </cell>
        </row>
        <row r="1302">
          <cell r="A1302" t="str">
            <v>CID001418</v>
          </cell>
          <cell r="B1302" t="str">
            <v>Tungsten</v>
          </cell>
          <cell r="C1302" t="str">
            <v>PT Bangka Timah Utama Sejahtera</v>
          </cell>
          <cell r="D1302" t="str">
            <v>Not Eligible</v>
          </cell>
          <cell r="E1302" t="str">
            <v>Not Applicable</v>
          </cell>
          <cell r="F1302" t="str">
            <v>Not Eligible Smelters</v>
          </cell>
        </row>
        <row r="1303">
          <cell r="A1303" t="str">
            <v>CID001419</v>
          </cell>
          <cell r="B1303" t="str">
            <v>Tin</v>
          </cell>
          <cell r="C1303" t="str">
            <v>PT Bangka Tin Industry</v>
          </cell>
          <cell r="D1303" t="str">
            <v>Not Eligible</v>
          </cell>
          <cell r="E1303" t="str">
            <v>Active</v>
          </cell>
          <cell r="F1303" t="str">
            <v>Not Eligible Smelters</v>
          </cell>
        </row>
        <row r="1304">
          <cell r="A1304" t="str">
            <v>CID001420</v>
          </cell>
          <cell r="B1304" t="str">
            <v>Gold</v>
          </cell>
          <cell r="C1304" t="str">
            <v>PT Batu Hijau Copper-Gold Mine</v>
          </cell>
          <cell r="D1304" t="str">
            <v>Not Eligible</v>
          </cell>
          <cell r="E1304" t="str">
            <v>Not Applicable</v>
          </cell>
          <cell r="F1304" t="str">
            <v>Not Eligible Smelters</v>
          </cell>
        </row>
        <row r="1305">
          <cell r="A1305" t="str">
            <v>CID001421</v>
          </cell>
          <cell r="B1305" t="str">
            <v>Tin</v>
          </cell>
          <cell r="C1305" t="str">
            <v>PT Belitung Industri Sejahtera</v>
          </cell>
          <cell r="D1305" t="str">
            <v>Not Eligible</v>
          </cell>
          <cell r="E1305" t="str">
            <v>Conformant</v>
          </cell>
          <cell r="F1305" t="str">
            <v>Not Eligible Smelters</v>
          </cell>
        </row>
        <row r="1306">
          <cell r="A1306" t="str">
            <v>CID001422</v>
          </cell>
          <cell r="B1306" t="str">
            <v>Gold</v>
          </cell>
          <cell r="C1306" t="str">
            <v>PT Belitung Industri Sejahtera</v>
          </cell>
          <cell r="D1306" t="str">
            <v>Not Eligible</v>
          </cell>
          <cell r="E1306" t="str">
            <v>Not Applicable</v>
          </cell>
          <cell r="F1306" t="str">
            <v>Not Eligible Smelters</v>
          </cell>
        </row>
        <row r="1307">
          <cell r="A1307" t="str">
            <v>CID001423</v>
          </cell>
          <cell r="B1307" t="str">
            <v>Tungsten</v>
          </cell>
          <cell r="C1307" t="str">
            <v>PT Belitung Industri Sejahtera</v>
          </cell>
          <cell r="D1307" t="str">
            <v>Not Eligible</v>
          </cell>
          <cell r="E1307" t="str">
            <v>Not Applicable</v>
          </cell>
          <cell r="F1307" t="str">
            <v>Not Eligible Smelters</v>
          </cell>
        </row>
        <row r="1308">
          <cell r="A1308" t="str">
            <v>CID001424</v>
          </cell>
          <cell r="B1308" t="str">
            <v>Tin</v>
          </cell>
          <cell r="C1308" t="str">
            <v>PT BilliTin Makmur Lestari</v>
          </cell>
          <cell r="D1308" t="str">
            <v>Not Eligible</v>
          </cell>
          <cell r="E1308" t="str">
            <v>Not Applicable</v>
          </cell>
          <cell r="F1308" t="str">
            <v>Not Eligible Smelters</v>
          </cell>
        </row>
        <row r="1309">
          <cell r="A1309" t="str">
            <v>CID001425</v>
          </cell>
          <cell r="B1309" t="str">
            <v>Gold</v>
          </cell>
          <cell r="C1309" t="str">
            <v>PT BilliTin Makmur Lestari</v>
          </cell>
          <cell r="D1309" t="str">
            <v>Not Eligible</v>
          </cell>
          <cell r="E1309" t="str">
            <v>Not Applicable</v>
          </cell>
          <cell r="F1309" t="str">
            <v>Not Eligible Smelters</v>
          </cell>
        </row>
        <row r="1310">
          <cell r="A1310" t="str">
            <v>CID001426</v>
          </cell>
          <cell r="B1310" t="str">
            <v>Tantalum</v>
          </cell>
          <cell r="C1310" t="str">
            <v>PT BilliTin Makmur Lestari</v>
          </cell>
          <cell r="D1310" t="str">
            <v>Not Eligible</v>
          </cell>
          <cell r="E1310" t="str">
            <v>Not Applicable</v>
          </cell>
          <cell r="F1310" t="str">
            <v>Not Eligible Smelters</v>
          </cell>
        </row>
        <row r="1311">
          <cell r="A1311" t="str">
            <v>CID001427</v>
          </cell>
          <cell r="B1311" t="str">
            <v>Tungsten</v>
          </cell>
          <cell r="C1311" t="str">
            <v>PT BilliTin Makmur Lestari</v>
          </cell>
          <cell r="D1311" t="str">
            <v>Not Eligible</v>
          </cell>
          <cell r="E1311" t="str">
            <v>Not Applicable</v>
          </cell>
          <cell r="F1311" t="str">
            <v>Not Eligible Smelters</v>
          </cell>
        </row>
        <row r="1312">
          <cell r="A1312" t="str">
            <v>CID001428</v>
          </cell>
          <cell r="B1312" t="str">
            <v>Tin</v>
          </cell>
          <cell r="C1312" t="str">
            <v>PT Bukit Timah</v>
          </cell>
          <cell r="D1312" t="str">
            <v>Not Eligible</v>
          </cell>
          <cell r="E1312" t="str">
            <v>Conformant</v>
          </cell>
          <cell r="F1312" t="str">
            <v>Not Eligible Smelters</v>
          </cell>
        </row>
        <row r="1313">
          <cell r="A1313" t="str">
            <v>CID001429</v>
          </cell>
          <cell r="B1313" t="str">
            <v>Gold</v>
          </cell>
          <cell r="C1313" t="str">
            <v>PT Bukit Timah</v>
          </cell>
          <cell r="D1313" t="str">
            <v>Not Eligible</v>
          </cell>
          <cell r="E1313" t="str">
            <v>Not Applicable</v>
          </cell>
          <cell r="F1313" t="str">
            <v>Not Eligible Smelters</v>
          </cell>
        </row>
        <row r="1314">
          <cell r="A1314" t="str">
            <v>CID001430</v>
          </cell>
          <cell r="B1314" t="str">
            <v>Tantalum</v>
          </cell>
          <cell r="C1314" t="str">
            <v>PT Bukit Timah</v>
          </cell>
          <cell r="D1314" t="str">
            <v>Not Eligible</v>
          </cell>
          <cell r="E1314" t="str">
            <v>Not Applicable</v>
          </cell>
          <cell r="F1314" t="str">
            <v>Not Eligible Smelters</v>
          </cell>
        </row>
        <row r="1315">
          <cell r="A1315" t="str">
            <v>CID001431</v>
          </cell>
          <cell r="B1315" t="str">
            <v>Tungsten</v>
          </cell>
          <cell r="C1315" t="str">
            <v>PT Bukit Timah</v>
          </cell>
          <cell r="D1315" t="str">
            <v>Not Eligible</v>
          </cell>
          <cell r="E1315" t="str">
            <v>Not Applicable</v>
          </cell>
          <cell r="F1315" t="str">
            <v>Not Eligible Smelters</v>
          </cell>
        </row>
        <row r="1316">
          <cell r="A1316" t="str">
            <v>CID001432</v>
          </cell>
          <cell r="B1316" t="str">
            <v>Gold</v>
          </cell>
          <cell r="C1316" t="str">
            <v>PT Citralogam Alphasejahtera</v>
          </cell>
          <cell r="D1316" t="str">
            <v>Not Eligible</v>
          </cell>
          <cell r="E1316" t="str">
            <v>Not Applicable</v>
          </cell>
          <cell r="F1316" t="str">
            <v>Not Eligible Smelters</v>
          </cell>
        </row>
        <row r="1317">
          <cell r="A1317" t="str">
            <v>CID001433</v>
          </cell>
          <cell r="B1317" t="str">
            <v>Tin</v>
          </cell>
          <cell r="C1317" t="str">
            <v>PT Citralogam Alphasejahtera</v>
          </cell>
          <cell r="D1317" t="str">
            <v>Not Eligible</v>
          </cell>
          <cell r="E1317" t="str">
            <v>Not Applicable</v>
          </cell>
          <cell r="F1317" t="str">
            <v>Not Eligible Smelters</v>
          </cell>
        </row>
        <row r="1318">
          <cell r="A1318" t="str">
            <v>CID001434</v>
          </cell>
          <cell r="B1318" t="str">
            <v>Tin</v>
          </cell>
          <cell r="C1318" t="str">
            <v>PT DS Jaya Abadi</v>
          </cell>
          <cell r="D1318" t="str">
            <v>Not Eligible</v>
          </cell>
          <cell r="E1318" t="str">
            <v>Not Applicable</v>
          </cell>
          <cell r="F1318" t="str">
            <v>Not Eligible Smelters</v>
          </cell>
        </row>
        <row r="1319">
          <cell r="A1319" t="str">
            <v>CID001435</v>
          </cell>
          <cell r="B1319" t="str">
            <v>Gold</v>
          </cell>
          <cell r="C1319" t="str">
            <v>PT DS Jaya Abadi</v>
          </cell>
          <cell r="D1319" t="str">
            <v>Not Eligible</v>
          </cell>
          <cell r="E1319" t="str">
            <v>Not Applicable</v>
          </cell>
          <cell r="F1319" t="str">
            <v>Not Eligible Smelters</v>
          </cell>
        </row>
        <row r="1320">
          <cell r="A1320" t="str">
            <v>CID001436</v>
          </cell>
          <cell r="B1320" t="str">
            <v>Tantalum</v>
          </cell>
          <cell r="C1320" t="str">
            <v>PT DS Jaya Abadi</v>
          </cell>
          <cell r="D1320" t="str">
            <v>Not Eligible</v>
          </cell>
          <cell r="E1320" t="str">
            <v>Not Applicable</v>
          </cell>
          <cell r="F1320" t="str">
            <v>Not Eligible Smelters</v>
          </cell>
        </row>
        <row r="1321">
          <cell r="A1321" t="str">
            <v>CID001437</v>
          </cell>
          <cell r="B1321" t="str">
            <v>Tungsten</v>
          </cell>
          <cell r="C1321" t="str">
            <v>PT DS Jaya Abadi</v>
          </cell>
          <cell r="D1321" t="str">
            <v>Not Eligible</v>
          </cell>
          <cell r="E1321" t="str">
            <v>Not Applicable</v>
          </cell>
          <cell r="F1321" t="str">
            <v>Not Eligible Smelters</v>
          </cell>
        </row>
        <row r="1322">
          <cell r="A1322" t="str">
            <v>CID001438</v>
          </cell>
          <cell r="B1322" t="str">
            <v>Tin</v>
          </cell>
          <cell r="C1322" t="str">
            <v>PT Eunindo Usaha Mandiri</v>
          </cell>
          <cell r="D1322" t="str">
            <v>Not Eligible</v>
          </cell>
          <cell r="E1322" t="str">
            <v>Not Applicable</v>
          </cell>
          <cell r="F1322" t="str">
            <v>Not Eligible Smelters</v>
          </cell>
        </row>
        <row r="1323">
          <cell r="A1323" t="str">
            <v>CID001439</v>
          </cell>
          <cell r="B1323" t="str">
            <v>Gold</v>
          </cell>
          <cell r="C1323" t="str">
            <v>PT Eunindo Usaha Mandiri</v>
          </cell>
          <cell r="D1323" t="str">
            <v>Not Eligible</v>
          </cell>
          <cell r="E1323" t="str">
            <v>Not Applicable</v>
          </cell>
          <cell r="F1323" t="str">
            <v>Not Eligible Smelters</v>
          </cell>
        </row>
        <row r="1324">
          <cell r="A1324" t="str">
            <v>CID001440</v>
          </cell>
          <cell r="B1324" t="str">
            <v>Tantalum</v>
          </cell>
          <cell r="C1324" t="str">
            <v>PT Eunindo Usaha Mandiri</v>
          </cell>
          <cell r="D1324" t="str">
            <v>Not Eligible</v>
          </cell>
          <cell r="E1324" t="str">
            <v>Not Applicable</v>
          </cell>
          <cell r="F1324" t="str">
            <v>Not Eligible Smelters</v>
          </cell>
        </row>
        <row r="1325">
          <cell r="A1325" t="str">
            <v>CID001441</v>
          </cell>
          <cell r="B1325" t="str">
            <v>Tungsten</v>
          </cell>
          <cell r="C1325" t="str">
            <v>PT Eunindo Usaha Mandiri</v>
          </cell>
          <cell r="D1325" t="str">
            <v>Not Eligible</v>
          </cell>
          <cell r="E1325" t="str">
            <v>Not Applicable</v>
          </cell>
          <cell r="F1325" t="str">
            <v>Not Eligible Smelters</v>
          </cell>
        </row>
        <row r="1326">
          <cell r="A1326" t="str">
            <v>CID001442</v>
          </cell>
          <cell r="B1326" t="str">
            <v>Tin</v>
          </cell>
          <cell r="C1326" t="str">
            <v>PT Fang Di MulTindo</v>
          </cell>
          <cell r="D1326" t="str">
            <v>Not Eligible</v>
          </cell>
          <cell r="E1326" t="str">
            <v>Not Applicable</v>
          </cell>
          <cell r="F1326" t="str">
            <v>Not Eligible Smelters</v>
          </cell>
        </row>
        <row r="1327">
          <cell r="A1327" t="str">
            <v>CID001443</v>
          </cell>
          <cell r="B1327" t="str">
            <v>Gold</v>
          </cell>
          <cell r="C1327" t="str">
            <v>PT Fang Di MulTindo</v>
          </cell>
          <cell r="D1327" t="str">
            <v>Not Eligible</v>
          </cell>
          <cell r="E1327" t="str">
            <v>Not Applicable</v>
          </cell>
          <cell r="F1327" t="str">
            <v>Not Eligible Smelters</v>
          </cell>
        </row>
        <row r="1328">
          <cell r="A1328" t="str">
            <v>CID001444</v>
          </cell>
          <cell r="B1328" t="str">
            <v>Tungsten</v>
          </cell>
          <cell r="C1328" t="str">
            <v>PT Fang Di MulTindo</v>
          </cell>
          <cell r="D1328" t="str">
            <v>Not Eligible</v>
          </cell>
          <cell r="E1328" t="str">
            <v>Not Applicable</v>
          </cell>
          <cell r="F1328" t="str">
            <v>Not Eligible Smelters</v>
          </cell>
        </row>
        <row r="1329">
          <cell r="A1329" t="str">
            <v>CID001445</v>
          </cell>
          <cell r="B1329" t="str">
            <v>Tin</v>
          </cell>
          <cell r="C1329" t="str">
            <v>PT HP Metals Indonesia</v>
          </cell>
          <cell r="D1329" t="str">
            <v>Not Eligible</v>
          </cell>
          <cell r="E1329" t="str">
            <v>Not Applicable</v>
          </cell>
          <cell r="F1329" t="str">
            <v>Not Eligible Smelters</v>
          </cell>
        </row>
        <row r="1330">
          <cell r="A1330" t="str">
            <v>CID001446</v>
          </cell>
          <cell r="B1330" t="str">
            <v>Gold</v>
          </cell>
          <cell r="C1330" t="str">
            <v>PT HP Metals Indonesia</v>
          </cell>
          <cell r="D1330" t="str">
            <v>Not Eligible</v>
          </cell>
          <cell r="E1330" t="str">
            <v>Not Applicable</v>
          </cell>
          <cell r="F1330" t="str">
            <v>Not Eligible Smelters</v>
          </cell>
        </row>
        <row r="1331">
          <cell r="A1331" t="str">
            <v>CID001447</v>
          </cell>
          <cell r="B1331" t="str">
            <v>Tungsten</v>
          </cell>
          <cell r="C1331" t="str">
            <v>PT HP Metals Indonesia</v>
          </cell>
          <cell r="D1331" t="str">
            <v>Not Eligible</v>
          </cell>
          <cell r="E1331" t="str">
            <v>Not Applicable</v>
          </cell>
          <cell r="F1331" t="str">
            <v>Not Eligible Smelters</v>
          </cell>
        </row>
        <row r="1332">
          <cell r="A1332" t="str">
            <v>CID001448</v>
          </cell>
          <cell r="B1332" t="str">
            <v>Tin</v>
          </cell>
          <cell r="C1332" t="str">
            <v>PT Karimun Mining</v>
          </cell>
          <cell r="D1332" t="str">
            <v>Not Eligible</v>
          </cell>
          <cell r="E1332" t="str">
            <v>Not Applicable</v>
          </cell>
          <cell r="F1332" t="str">
            <v>Not Eligible Smelters</v>
          </cell>
        </row>
        <row r="1333">
          <cell r="A1333" t="str">
            <v>CID001449</v>
          </cell>
          <cell r="B1333" t="str">
            <v>Tin</v>
          </cell>
          <cell r="C1333" t="str">
            <v>PT Koba Tin</v>
          </cell>
          <cell r="D1333" t="str">
            <v>Not Eligible</v>
          </cell>
          <cell r="E1333" t="str">
            <v>Not Applicable</v>
          </cell>
          <cell r="F1333" t="str">
            <v>Not Eligible Smelters</v>
          </cell>
        </row>
        <row r="1334">
          <cell r="A1334" t="str">
            <v>CID001450</v>
          </cell>
          <cell r="B1334" t="str">
            <v>Gold</v>
          </cell>
          <cell r="C1334" t="str">
            <v>PT Koba Tin</v>
          </cell>
          <cell r="D1334" t="str">
            <v>Not Eligible</v>
          </cell>
          <cell r="E1334" t="str">
            <v>Not Applicable</v>
          </cell>
          <cell r="F1334" t="str">
            <v>Not Eligible Smelters</v>
          </cell>
        </row>
        <row r="1335">
          <cell r="A1335" t="str">
            <v>CID001451</v>
          </cell>
          <cell r="B1335" t="str">
            <v>Tantalum</v>
          </cell>
          <cell r="C1335" t="str">
            <v>PT Koba Tin</v>
          </cell>
          <cell r="D1335" t="str">
            <v>Not Eligible</v>
          </cell>
          <cell r="E1335" t="str">
            <v>Not Applicable</v>
          </cell>
          <cell r="F1335" t="str">
            <v>Not Eligible Smelters</v>
          </cell>
        </row>
        <row r="1336">
          <cell r="A1336" t="str">
            <v>CID001452</v>
          </cell>
          <cell r="B1336" t="str">
            <v>Tungsten</v>
          </cell>
          <cell r="C1336" t="str">
            <v>PT Koba Tin</v>
          </cell>
          <cell r="D1336" t="str">
            <v>Not Eligible</v>
          </cell>
          <cell r="E1336" t="str">
            <v>Not Applicable</v>
          </cell>
          <cell r="F1336" t="str">
            <v>Not Eligible Smelters</v>
          </cell>
        </row>
        <row r="1337">
          <cell r="A1337" t="str">
            <v>CID001453</v>
          </cell>
          <cell r="B1337" t="str">
            <v>Tin</v>
          </cell>
          <cell r="C1337" t="str">
            <v>PT Mitra Stania Prima</v>
          </cell>
          <cell r="D1337" t="str">
            <v>Eligible</v>
          </cell>
          <cell r="E1337" t="str">
            <v>Conformant</v>
          </cell>
          <cell r="F1337"/>
        </row>
        <row r="1338">
          <cell r="A1338" t="str">
            <v>CID001454</v>
          </cell>
          <cell r="B1338" t="str">
            <v>Gold</v>
          </cell>
          <cell r="C1338" t="str">
            <v>PT Mitra Stania Prima</v>
          </cell>
          <cell r="D1338" t="str">
            <v>Not Eligible</v>
          </cell>
          <cell r="E1338" t="str">
            <v>Not Applicable</v>
          </cell>
          <cell r="F1338" t="str">
            <v>Not Eligible Smelters</v>
          </cell>
        </row>
        <row r="1339">
          <cell r="A1339" t="str">
            <v>CID001455</v>
          </cell>
          <cell r="B1339" t="str">
            <v>Tungsten</v>
          </cell>
          <cell r="C1339" t="str">
            <v>PT Mitra Stania Prima</v>
          </cell>
          <cell r="D1339" t="str">
            <v>Not Eligible</v>
          </cell>
          <cell r="E1339" t="str">
            <v>Not Applicable</v>
          </cell>
          <cell r="F1339" t="str">
            <v>Not Eligible Smelters</v>
          </cell>
        </row>
        <row r="1340">
          <cell r="A1340" t="str">
            <v>CID001456</v>
          </cell>
          <cell r="B1340" t="str">
            <v>TIN</v>
          </cell>
          <cell r="C1340" t="str">
            <v>PT NATARI</v>
          </cell>
          <cell r="D1340" t="str">
            <v>Not Eligible</v>
          </cell>
          <cell r="E1340" t="str">
            <v>Not Applicable</v>
          </cell>
          <cell r="F1340" t="str">
            <v>Not Eligible Smelters</v>
          </cell>
        </row>
        <row r="1341">
          <cell r="A1341" t="str">
            <v>CID001457</v>
          </cell>
          <cell r="B1341" t="str">
            <v>Tin</v>
          </cell>
          <cell r="C1341" t="str">
            <v>PT Panca Mega Persada</v>
          </cell>
          <cell r="D1341" t="str">
            <v>Not Eligible</v>
          </cell>
          <cell r="E1341" t="str">
            <v>Not Applicable</v>
          </cell>
          <cell r="F1341" t="str">
            <v>Not Eligible Smelters</v>
          </cell>
        </row>
        <row r="1342">
          <cell r="A1342" t="str">
            <v>CID001458</v>
          </cell>
          <cell r="B1342" t="str">
            <v>Tin</v>
          </cell>
          <cell r="C1342" t="str">
            <v>PT Prima Timah Utama</v>
          </cell>
          <cell r="D1342" t="str">
            <v>Not Eligible</v>
          </cell>
          <cell r="E1342" t="str">
            <v>Conformant</v>
          </cell>
          <cell r="F1342" t="str">
            <v>Not Eligible Smelters</v>
          </cell>
        </row>
        <row r="1343">
          <cell r="A1343" t="str">
            <v>CID001459</v>
          </cell>
          <cell r="B1343" t="str">
            <v>Gold</v>
          </cell>
          <cell r="C1343" t="str">
            <v>PT Prima Timah Utama</v>
          </cell>
          <cell r="D1343" t="str">
            <v>Not Eligible</v>
          </cell>
          <cell r="E1343" t="str">
            <v>Not Applicable</v>
          </cell>
          <cell r="F1343" t="str">
            <v>Not Eligible Smelters</v>
          </cell>
        </row>
        <row r="1344">
          <cell r="A1344" t="str">
            <v>CID001460</v>
          </cell>
          <cell r="B1344" t="str">
            <v>Tin</v>
          </cell>
          <cell r="C1344" t="str">
            <v>PT Refined Bangka Tin</v>
          </cell>
          <cell r="D1344" t="str">
            <v>Not Eligible</v>
          </cell>
          <cell r="E1344" t="str">
            <v>Conformant</v>
          </cell>
          <cell r="F1344" t="str">
            <v>Not Eligible Smelters</v>
          </cell>
        </row>
        <row r="1345">
          <cell r="A1345" t="str">
            <v>CID001461</v>
          </cell>
          <cell r="B1345" t="str">
            <v>Gold</v>
          </cell>
          <cell r="C1345" t="str">
            <v>PT Refined Bangka Tin</v>
          </cell>
          <cell r="D1345" t="str">
            <v>Not Eligible</v>
          </cell>
          <cell r="E1345" t="str">
            <v>Not Applicable</v>
          </cell>
          <cell r="F1345" t="str">
            <v>Not Eligible Smelters</v>
          </cell>
        </row>
        <row r="1346">
          <cell r="A1346" t="str">
            <v>CID001462</v>
          </cell>
          <cell r="B1346" t="str">
            <v>Tungsten</v>
          </cell>
          <cell r="C1346" t="str">
            <v>PT Refined Bangka Tin</v>
          </cell>
          <cell r="D1346" t="str">
            <v>Not Eligible</v>
          </cell>
          <cell r="E1346" t="str">
            <v>Not Applicable</v>
          </cell>
          <cell r="F1346" t="str">
            <v>Not Eligible Smelters</v>
          </cell>
        </row>
        <row r="1347">
          <cell r="A1347" t="str">
            <v>CID001463</v>
          </cell>
          <cell r="B1347" t="str">
            <v>Tin</v>
          </cell>
          <cell r="C1347" t="str">
            <v>PT Sariwiguna Binasentosa</v>
          </cell>
          <cell r="D1347" t="str">
            <v>Not Eligible</v>
          </cell>
          <cell r="E1347" t="str">
            <v>Conformant</v>
          </cell>
          <cell r="F1347" t="str">
            <v>Not Eligible Smelters</v>
          </cell>
        </row>
        <row r="1348">
          <cell r="A1348" t="str">
            <v>CID001464</v>
          </cell>
          <cell r="B1348" t="str">
            <v>Gold</v>
          </cell>
          <cell r="C1348" t="str">
            <v>PT Sariwiguna Binasentosa</v>
          </cell>
          <cell r="D1348" t="str">
            <v>Not Eligible</v>
          </cell>
          <cell r="E1348" t="str">
            <v>Not Applicable</v>
          </cell>
          <cell r="F1348" t="str">
            <v>Not Eligible Smelters</v>
          </cell>
        </row>
        <row r="1349">
          <cell r="A1349" t="str">
            <v>CID001465</v>
          </cell>
          <cell r="B1349" t="str">
            <v>Tungsten</v>
          </cell>
          <cell r="C1349" t="str">
            <v>PT Sariwiguna Binasentosa</v>
          </cell>
          <cell r="D1349" t="str">
            <v>Not Eligible</v>
          </cell>
          <cell r="E1349" t="str">
            <v>Not Applicable</v>
          </cell>
          <cell r="F1349" t="str">
            <v>Not Eligible Smelters</v>
          </cell>
        </row>
        <row r="1350">
          <cell r="A1350" t="str">
            <v>CID001466</v>
          </cell>
          <cell r="B1350" t="str">
            <v>Tin</v>
          </cell>
          <cell r="C1350" t="str">
            <v>PT Seirama Tin Investment</v>
          </cell>
          <cell r="D1350" t="str">
            <v>Not Eligible</v>
          </cell>
          <cell r="E1350" t="str">
            <v>Not Applicable</v>
          </cell>
          <cell r="F1350" t="str">
            <v>Not Eligible Smelters</v>
          </cell>
        </row>
        <row r="1351">
          <cell r="A1351" t="str">
            <v>CID001467</v>
          </cell>
          <cell r="B1351" t="str">
            <v>Tin</v>
          </cell>
          <cell r="C1351" t="str">
            <v>PT Smelting</v>
          </cell>
          <cell r="D1351" t="str">
            <v>Not Eligible</v>
          </cell>
          <cell r="E1351" t="str">
            <v>Not Applicable</v>
          </cell>
          <cell r="F1351" t="str">
            <v>Not Eligible Smelters</v>
          </cell>
        </row>
        <row r="1352">
          <cell r="A1352" t="str">
            <v>CID001468</v>
          </cell>
          <cell r="B1352" t="str">
            <v>Tin</v>
          </cell>
          <cell r="C1352" t="str">
            <v>PT Stanindo Inti Perkasa</v>
          </cell>
          <cell r="D1352" t="str">
            <v>Not Eligible</v>
          </cell>
          <cell r="E1352" t="str">
            <v>Conformant</v>
          </cell>
          <cell r="F1352" t="str">
            <v>Not Eligible Smelters</v>
          </cell>
        </row>
        <row r="1353">
          <cell r="A1353" t="str">
            <v>CID001469</v>
          </cell>
          <cell r="B1353" t="str">
            <v>Gold</v>
          </cell>
          <cell r="C1353" t="str">
            <v>PT Stanindo Inti Perkasa</v>
          </cell>
          <cell r="D1353" t="str">
            <v>Not Eligible</v>
          </cell>
          <cell r="E1353" t="str">
            <v>Not Applicable</v>
          </cell>
          <cell r="F1353" t="str">
            <v>Not Eligible Smelters</v>
          </cell>
        </row>
        <row r="1354">
          <cell r="A1354" t="str">
            <v>CID001470</v>
          </cell>
          <cell r="B1354" t="str">
            <v>Tungsten</v>
          </cell>
          <cell r="C1354" t="str">
            <v>PT Stanindo Inti Perkasa</v>
          </cell>
          <cell r="D1354" t="str">
            <v>Not Eligible</v>
          </cell>
          <cell r="E1354" t="str">
            <v>Not Applicable</v>
          </cell>
          <cell r="F1354" t="str">
            <v>Not Eligible Smelters</v>
          </cell>
        </row>
        <row r="1355">
          <cell r="A1355" t="str">
            <v>CID001471</v>
          </cell>
          <cell r="B1355" t="str">
            <v>Tin</v>
          </cell>
          <cell r="C1355" t="str">
            <v>PT Sumber Jaya Indah</v>
          </cell>
          <cell r="D1355" t="str">
            <v>Not Eligible</v>
          </cell>
          <cell r="E1355" t="str">
            <v>Not Applicable</v>
          </cell>
          <cell r="F1355" t="str">
            <v>Not Eligible Smelters</v>
          </cell>
        </row>
        <row r="1356">
          <cell r="A1356" t="str">
            <v>CID001472</v>
          </cell>
          <cell r="B1356" t="str">
            <v>Gold</v>
          </cell>
          <cell r="C1356" t="str">
            <v>PT Sumber Jaya Indah</v>
          </cell>
          <cell r="D1356" t="str">
            <v>Not Eligible</v>
          </cell>
          <cell r="E1356" t="str">
            <v>Not Applicable</v>
          </cell>
          <cell r="F1356" t="str">
            <v>Not Eligible Smelters</v>
          </cell>
        </row>
        <row r="1357">
          <cell r="A1357" t="str">
            <v>CID001473</v>
          </cell>
          <cell r="B1357" t="str">
            <v>Tantalum</v>
          </cell>
          <cell r="C1357" t="str">
            <v>PT Sumber Jaya Indah</v>
          </cell>
          <cell r="D1357" t="str">
            <v>Not Eligible</v>
          </cell>
          <cell r="E1357" t="str">
            <v>Not Applicable</v>
          </cell>
          <cell r="F1357" t="str">
            <v>Not Eligible Smelters</v>
          </cell>
        </row>
        <row r="1358">
          <cell r="A1358" t="str">
            <v>CID001474</v>
          </cell>
          <cell r="B1358" t="str">
            <v>Tungsten</v>
          </cell>
          <cell r="C1358" t="str">
            <v>PT Sumber Jaya Indah</v>
          </cell>
          <cell r="D1358" t="str">
            <v>Not Eligible</v>
          </cell>
          <cell r="E1358" t="str">
            <v>Not Applicable</v>
          </cell>
          <cell r="F1358" t="str">
            <v>Not Eligible Smelters</v>
          </cell>
        </row>
        <row r="1359">
          <cell r="A1359" t="str">
            <v>CID001475</v>
          </cell>
          <cell r="B1359" t="str">
            <v>Gold</v>
          </cell>
          <cell r="C1359" t="str">
            <v>PT Supra Sukses Trinusa</v>
          </cell>
          <cell r="D1359" t="str">
            <v>Not Eligible</v>
          </cell>
          <cell r="E1359" t="str">
            <v>Not Applicable</v>
          </cell>
          <cell r="F1359" t="str">
            <v>Not Eligible Smelters</v>
          </cell>
        </row>
        <row r="1360">
          <cell r="A1360" t="str">
            <v>CID001476</v>
          </cell>
          <cell r="B1360" t="str">
            <v>Tin</v>
          </cell>
          <cell r="C1360" t="str">
            <v>PT Supra Sukses Trinusa</v>
          </cell>
          <cell r="D1360" t="str">
            <v>Not Eligible</v>
          </cell>
          <cell r="E1360" t="str">
            <v>Not Applicable</v>
          </cell>
          <cell r="F1360" t="str">
            <v>Not Eligible Smelters</v>
          </cell>
        </row>
        <row r="1361">
          <cell r="A1361" t="str">
            <v>CID001477</v>
          </cell>
          <cell r="B1361" t="str">
            <v>Tin</v>
          </cell>
          <cell r="C1361" t="str">
            <v>PT Timah Tbk Kundur</v>
          </cell>
          <cell r="D1361" t="str">
            <v>Eligible</v>
          </cell>
          <cell r="E1361" t="str">
            <v>Conformant</v>
          </cell>
          <cell r="F1361"/>
        </row>
        <row r="1362">
          <cell r="A1362" t="str">
            <v>CID001478</v>
          </cell>
          <cell r="B1362" t="str">
            <v>Gold</v>
          </cell>
          <cell r="C1362" t="str">
            <v>PT Timah Tbk Kundur</v>
          </cell>
          <cell r="D1362" t="str">
            <v>Not Eligible</v>
          </cell>
          <cell r="E1362" t="str">
            <v>Not Applicable</v>
          </cell>
          <cell r="F1362" t="str">
            <v>Not Eligible Smelters</v>
          </cell>
        </row>
        <row r="1363">
          <cell r="A1363" t="str">
            <v>CID001479</v>
          </cell>
          <cell r="B1363" t="str">
            <v>Tantalum</v>
          </cell>
          <cell r="C1363" t="str">
            <v>PT Timah Tbk Kundur</v>
          </cell>
          <cell r="D1363" t="str">
            <v>Not Eligible</v>
          </cell>
          <cell r="E1363" t="str">
            <v>Not Applicable</v>
          </cell>
          <cell r="F1363" t="str">
            <v>Not Eligible Smelters</v>
          </cell>
        </row>
        <row r="1364">
          <cell r="A1364" t="str">
            <v>CID001480</v>
          </cell>
          <cell r="B1364" t="str">
            <v>Tungsten</v>
          </cell>
          <cell r="C1364" t="str">
            <v>PT Timah Tbk Kundur</v>
          </cell>
          <cell r="D1364" t="str">
            <v>Not Eligible</v>
          </cell>
          <cell r="E1364" t="str">
            <v>Not Applicable</v>
          </cell>
          <cell r="F1364" t="str">
            <v>Not Eligible Smelters</v>
          </cell>
        </row>
        <row r="1365">
          <cell r="A1365" t="str">
            <v>CID001481</v>
          </cell>
          <cell r="B1365" t="str">
            <v>Tin</v>
          </cell>
          <cell r="C1365" t="str">
            <v>PT Tanloaug Tinah</v>
          </cell>
          <cell r="D1365" t="str">
            <v>Not Eligible</v>
          </cell>
          <cell r="E1365" t="str">
            <v>Not Applicable</v>
          </cell>
          <cell r="F1365" t="str">
            <v>Not Eligible Smelters</v>
          </cell>
        </row>
        <row r="1366">
          <cell r="A1366" t="str">
            <v>CID001482</v>
          </cell>
          <cell r="B1366" t="str">
            <v>Tin</v>
          </cell>
          <cell r="C1366" t="str">
            <v>PT Timah Tbk Mentok</v>
          </cell>
          <cell r="D1366" t="str">
            <v>Eligible</v>
          </cell>
          <cell r="E1366" t="str">
            <v>Conformant</v>
          </cell>
          <cell r="F1366"/>
        </row>
        <row r="1367">
          <cell r="A1367" t="str">
            <v>CID001483</v>
          </cell>
          <cell r="B1367" t="str">
            <v>Gold</v>
          </cell>
          <cell r="C1367" t="str">
            <v>PT Timah Tbk Mentok</v>
          </cell>
          <cell r="D1367" t="str">
            <v>Not Eligible</v>
          </cell>
          <cell r="E1367" t="str">
            <v>Not Applicable</v>
          </cell>
          <cell r="F1367" t="str">
            <v>Not Eligible Smelters</v>
          </cell>
        </row>
        <row r="1368">
          <cell r="A1368" t="str">
            <v>CID001484</v>
          </cell>
          <cell r="B1368" t="str">
            <v>Tantalum</v>
          </cell>
          <cell r="C1368" t="str">
            <v>PT Timah Tbk Mentok</v>
          </cell>
          <cell r="D1368" t="str">
            <v>Not Eligible</v>
          </cell>
          <cell r="E1368" t="str">
            <v>Not Applicable</v>
          </cell>
          <cell r="F1368" t="str">
            <v>Not Eligible Smelters</v>
          </cell>
        </row>
        <row r="1369">
          <cell r="A1369" t="str">
            <v>CID001485</v>
          </cell>
          <cell r="B1369" t="str">
            <v>Tungsten</v>
          </cell>
          <cell r="C1369" t="str">
            <v>PT Timah Tbk Mentok</v>
          </cell>
          <cell r="D1369" t="str">
            <v>Not Eligible</v>
          </cell>
          <cell r="E1369" t="str">
            <v>Not Applicable</v>
          </cell>
          <cell r="F1369" t="str">
            <v>Not Eligible Smelters</v>
          </cell>
        </row>
        <row r="1370">
          <cell r="A1370" t="str">
            <v>CID001486</v>
          </cell>
          <cell r="B1370" t="str">
            <v>Tin</v>
          </cell>
          <cell r="C1370" t="str">
            <v>PT Timah Nusantara</v>
          </cell>
          <cell r="D1370" t="str">
            <v>Not Eligible</v>
          </cell>
          <cell r="E1370" t="str">
            <v>Conformant</v>
          </cell>
          <cell r="F1370" t="str">
            <v>Not Eligible Smelters</v>
          </cell>
        </row>
        <row r="1371">
          <cell r="A1371" t="str">
            <v>CID001487</v>
          </cell>
          <cell r="B1371" t="str">
            <v>Gold</v>
          </cell>
          <cell r="C1371" t="str">
            <v>PT Timah Nusantara</v>
          </cell>
          <cell r="D1371" t="str">
            <v>Not Eligible</v>
          </cell>
          <cell r="E1371" t="str">
            <v>Not Applicable</v>
          </cell>
          <cell r="F1371" t="str">
            <v>Not Eligible Smelters</v>
          </cell>
        </row>
        <row r="1372">
          <cell r="A1372" t="str">
            <v>CID001488</v>
          </cell>
          <cell r="B1372" t="str">
            <v>Tantalum</v>
          </cell>
          <cell r="C1372" t="str">
            <v>PT Timah Nusantara</v>
          </cell>
          <cell r="D1372" t="str">
            <v>Not Eligible</v>
          </cell>
          <cell r="E1372" t="str">
            <v>Not Applicable</v>
          </cell>
          <cell r="F1372" t="str">
            <v>Not Eligible Smelters</v>
          </cell>
        </row>
        <row r="1373">
          <cell r="A1373" t="str">
            <v>CID001489</v>
          </cell>
          <cell r="B1373" t="str">
            <v>Tungsten</v>
          </cell>
          <cell r="C1373" t="str">
            <v>PT Timah Nusantara</v>
          </cell>
          <cell r="D1373" t="str">
            <v>Not Eligible</v>
          </cell>
          <cell r="E1373" t="str">
            <v>Not Applicable</v>
          </cell>
          <cell r="F1373" t="str">
            <v>Not Eligible Smelters</v>
          </cell>
        </row>
        <row r="1374">
          <cell r="A1374" t="str">
            <v>CID001490</v>
          </cell>
          <cell r="B1374" t="str">
            <v>Tin</v>
          </cell>
          <cell r="C1374" t="str">
            <v>PT Tinindo Inter Nusa</v>
          </cell>
          <cell r="D1374" t="str">
            <v>Not Eligible</v>
          </cell>
          <cell r="E1374" t="str">
            <v>Conformant</v>
          </cell>
          <cell r="F1374" t="str">
            <v>Not Eligible Smelters</v>
          </cell>
        </row>
        <row r="1375">
          <cell r="A1375" t="str">
            <v>CID001491</v>
          </cell>
          <cell r="B1375" t="str">
            <v>Gold</v>
          </cell>
          <cell r="C1375" t="str">
            <v>PT Tinindo Inter Nusa</v>
          </cell>
          <cell r="D1375" t="str">
            <v>Not Eligible</v>
          </cell>
          <cell r="E1375" t="str">
            <v>Not Applicable</v>
          </cell>
          <cell r="F1375" t="str">
            <v>Not Eligible Smelters</v>
          </cell>
        </row>
        <row r="1376">
          <cell r="A1376" t="str">
            <v>CID001492</v>
          </cell>
          <cell r="B1376" t="str">
            <v>Tungsten</v>
          </cell>
          <cell r="C1376" t="str">
            <v>PT Tinindo Inter Nusa</v>
          </cell>
          <cell r="D1376" t="str">
            <v>Not Eligible</v>
          </cell>
          <cell r="E1376" t="str">
            <v>Not Applicable</v>
          </cell>
          <cell r="F1376" t="str">
            <v>Not Eligible Smelters</v>
          </cell>
        </row>
        <row r="1377">
          <cell r="A1377" t="str">
            <v>CID001493</v>
          </cell>
          <cell r="B1377" t="str">
            <v>Tin</v>
          </cell>
          <cell r="C1377" t="str">
            <v>PT Tommy Utama</v>
          </cell>
          <cell r="D1377" t="str">
            <v>Not Eligible</v>
          </cell>
          <cell r="E1377" t="str">
            <v>Conformant</v>
          </cell>
          <cell r="F1377" t="str">
            <v>Not Eligible Smelters</v>
          </cell>
        </row>
        <row r="1378">
          <cell r="A1378" t="str">
            <v>CID001494</v>
          </cell>
          <cell r="B1378" t="str">
            <v>Tin</v>
          </cell>
          <cell r="C1378" t="str">
            <v>PT Yinchendo Mining Industry</v>
          </cell>
          <cell r="D1378" t="str">
            <v>Not Eligible</v>
          </cell>
          <cell r="E1378" t="str">
            <v>Not Applicable</v>
          </cell>
          <cell r="F1378" t="str">
            <v>Not Eligible Smelters</v>
          </cell>
        </row>
        <row r="1379">
          <cell r="A1379" t="str">
            <v>CID001495</v>
          </cell>
          <cell r="B1379" t="str">
            <v>Gold</v>
          </cell>
          <cell r="C1379" t="str">
            <v>PT Yinchendo Mining Industry</v>
          </cell>
          <cell r="D1379" t="str">
            <v>Not Eligible</v>
          </cell>
          <cell r="E1379" t="str">
            <v>Not Applicable</v>
          </cell>
          <cell r="F1379" t="str">
            <v>Not Eligible Smelters</v>
          </cell>
        </row>
        <row r="1380">
          <cell r="A1380" t="str">
            <v>CID001496</v>
          </cell>
          <cell r="B1380" t="str">
            <v>Tin</v>
          </cell>
          <cell r="C1380" t="str">
            <v>PT.SUPRA SUKSES TRINUSA</v>
          </cell>
          <cell r="D1380" t="str">
            <v>Not Eligible</v>
          </cell>
          <cell r="E1380" t="str">
            <v>Not Applicable</v>
          </cell>
          <cell r="F1380" t="str">
            <v>Not Eligible Smelters</v>
          </cell>
        </row>
        <row r="1381">
          <cell r="A1381" t="str">
            <v>CID001497</v>
          </cell>
          <cell r="B1381" t="str">
            <v>Gold</v>
          </cell>
          <cell r="C1381" t="str">
            <v>Public Security Bureau</v>
          </cell>
          <cell r="D1381" t="str">
            <v>Not Eligible</v>
          </cell>
          <cell r="E1381" t="str">
            <v>Not Applicable</v>
          </cell>
          <cell r="F1381" t="str">
            <v>Not Eligible Smelters</v>
          </cell>
        </row>
        <row r="1382">
          <cell r="A1382" t="str">
            <v>CID001498</v>
          </cell>
          <cell r="B1382" t="str">
            <v>Gold</v>
          </cell>
          <cell r="C1382" t="str">
            <v>PX Precinox S.A.</v>
          </cell>
          <cell r="D1382" t="str">
            <v>Eligible</v>
          </cell>
          <cell r="E1382" t="str">
            <v>Conformant</v>
          </cell>
          <cell r="F1382"/>
        </row>
        <row r="1383">
          <cell r="A1383" t="str">
            <v>CID001499</v>
          </cell>
          <cell r="B1383" t="str">
            <v>Gold</v>
          </cell>
          <cell r="C1383" t="str">
            <v>PYNMAX</v>
          </cell>
          <cell r="D1383" t="str">
            <v>Not Eligible</v>
          </cell>
          <cell r="E1383" t="str">
            <v>Not Applicable</v>
          </cell>
          <cell r="F1383" t="str">
            <v>Not Eligible Smelters</v>
          </cell>
        </row>
        <row r="1384">
          <cell r="A1384" t="str">
            <v>CID001502</v>
          </cell>
          <cell r="B1384" t="str">
            <v>Gold</v>
          </cell>
          <cell r="C1384" t="str">
            <v>Qisheng</v>
          </cell>
          <cell r="D1384" t="str">
            <v>Not Eligible</v>
          </cell>
          <cell r="E1384" t="str">
            <v>Not Applicable</v>
          </cell>
          <cell r="F1384" t="str">
            <v>Not Eligible Smelters</v>
          </cell>
        </row>
        <row r="1385">
          <cell r="A1385" t="str">
            <v>CID001503</v>
          </cell>
          <cell r="B1385" t="str">
            <v>Tin</v>
          </cell>
          <cell r="C1385" t="str">
            <v>Shenzhen Qixiangda Chemical Co., Ltd.</v>
          </cell>
          <cell r="D1385" t="str">
            <v>Not Eligible</v>
          </cell>
          <cell r="E1385" t="str">
            <v>Not Applicable</v>
          </cell>
          <cell r="F1385" t="str">
            <v>Not Eligible Smelters</v>
          </cell>
        </row>
        <row r="1386">
          <cell r="A1386" t="str">
            <v>CID001504</v>
          </cell>
          <cell r="B1386" t="str">
            <v>Gold</v>
          </cell>
          <cell r="C1386" t="str">
            <v>QUALIBOND TECHNOLOGY CO. LTD.</v>
          </cell>
          <cell r="D1386" t="str">
            <v>Not Eligible</v>
          </cell>
          <cell r="E1386" t="str">
            <v>Not Applicable</v>
          </cell>
          <cell r="F1386" t="str">
            <v>Not Eligible Smelters</v>
          </cell>
        </row>
        <row r="1387">
          <cell r="A1387" t="str">
            <v>CID001505</v>
          </cell>
          <cell r="B1387" t="str">
            <v>Tin</v>
          </cell>
          <cell r="C1387" t="str">
            <v>Qualitek delta philippines</v>
          </cell>
          <cell r="D1387" t="str">
            <v>Not Eligible</v>
          </cell>
          <cell r="E1387" t="str">
            <v>Not Applicable</v>
          </cell>
          <cell r="F1387" t="str">
            <v>Not Eligible Smelters</v>
          </cell>
        </row>
        <row r="1388">
          <cell r="A1388" t="str">
            <v>CID001506</v>
          </cell>
          <cell r="B1388" t="str">
            <v>Gold</v>
          </cell>
          <cell r="C1388" t="str">
            <v>QUANDU</v>
          </cell>
          <cell r="D1388" t="str">
            <v>Alleged</v>
          </cell>
          <cell r="E1388" t="str">
            <v>Not Applicable</v>
          </cell>
          <cell r="F1388" t="str">
            <v>Non Conformant</v>
          </cell>
        </row>
        <row r="1389">
          <cell r="A1389" t="str">
            <v>CID001507</v>
          </cell>
          <cell r="B1389" t="str">
            <v>Tin</v>
          </cell>
          <cell r="C1389" t="str">
            <v>QUANDU</v>
          </cell>
          <cell r="D1389" t="str">
            <v>Alleged</v>
          </cell>
          <cell r="E1389" t="str">
            <v>Not Applicable</v>
          </cell>
          <cell r="F1389" t="str">
            <v>Non Conformant</v>
          </cell>
        </row>
        <row r="1390">
          <cell r="A1390" t="str">
            <v>CID001508</v>
          </cell>
          <cell r="B1390" t="str">
            <v>Tantalum</v>
          </cell>
          <cell r="C1390" t="str">
            <v>QuantumClean</v>
          </cell>
          <cell r="D1390" t="str">
            <v>Eligible</v>
          </cell>
          <cell r="E1390" t="str">
            <v>Conformant</v>
          </cell>
          <cell r="F1390"/>
        </row>
        <row r="1391">
          <cell r="A1391" t="str">
            <v>CID001509</v>
          </cell>
          <cell r="B1391" t="str">
            <v>Tin</v>
          </cell>
          <cell r="C1391" t="str">
            <v>Rahman Hydraulic Tin Sdn Bhd</v>
          </cell>
          <cell r="D1391" t="str">
            <v>Not Eligible</v>
          </cell>
          <cell r="E1391" t="str">
            <v>Not Applicable</v>
          </cell>
          <cell r="F1391" t="str">
            <v>Not Eligible Smelters</v>
          </cell>
        </row>
        <row r="1392">
          <cell r="A1392" t="str">
            <v>CID001510</v>
          </cell>
          <cell r="B1392" t="str">
            <v>Tin</v>
          </cell>
          <cell r="C1392" t="str">
            <v>Ram Sales</v>
          </cell>
          <cell r="D1392" t="str">
            <v>Not Eligible</v>
          </cell>
          <cell r="E1392" t="str">
            <v>Not Applicable</v>
          </cell>
          <cell r="F1392" t="str">
            <v>Not Eligible Smelters</v>
          </cell>
        </row>
        <row r="1393">
          <cell r="A1393" t="str">
            <v>CID001511</v>
          </cell>
          <cell r="B1393" t="str">
            <v>Tungsten</v>
          </cell>
          <cell r="C1393" t="str">
            <v>Ram Sales</v>
          </cell>
          <cell r="D1393" t="str">
            <v>Not Eligible</v>
          </cell>
          <cell r="E1393" t="str">
            <v>Not Applicable</v>
          </cell>
          <cell r="F1393" t="str">
            <v>Not Eligible Smelters</v>
          </cell>
        </row>
        <row r="1394">
          <cell r="A1394" t="str">
            <v>CID001512</v>
          </cell>
          <cell r="B1394" t="str">
            <v>Gold</v>
          </cell>
          <cell r="C1394" t="str">
            <v>Rand Refinery (Pty) Ltd.</v>
          </cell>
          <cell r="D1394" t="str">
            <v>Eligible</v>
          </cell>
          <cell r="E1394" t="str">
            <v>Conformant</v>
          </cell>
          <cell r="F1394"/>
        </row>
        <row r="1395">
          <cell r="A1395" t="str">
            <v>CID001513</v>
          </cell>
          <cell r="B1395" t="str">
            <v>Tin</v>
          </cell>
          <cell r="C1395" t="str">
            <v>Rand Refinery (Pty) Ltd.</v>
          </cell>
          <cell r="D1395" t="str">
            <v>Not Eligible</v>
          </cell>
          <cell r="E1395" t="str">
            <v>Not Applicable</v>
          </cell>
          <cell r="F1395" t="str">
            <v>Not Eligible Smelters</v>
          </cell>
        </row>
        <row r="1396">
          <cell r="A1396" t="str">
            <v>CID001514</v>
          </cell>
          <cell r="B1396" t="str">
            <v>Tungsten</v>
          </cell>
          <cell r="C1396" t="str">
            <v>Rand Refinery (Pty) Ltd.</v>
          </cell>
          <cell r="D1396" t="str">
            <v>Not Eligible</v>
          </cell>
          <cell r="E1396" t="str">
            <v>Not Applicable</v>
          </cell>
          <cell r="F1396" t="str">
            <v>Not Eligible Smelters</v>
          </cell>
        </row>
        <row r="1397">
          <cell r="A1397" t="str">
            <v>CID001517</v>
          </cell>
          <cell r="B1397" t="str">
            <v>tin</v>
          </cell>
          <cell r="C1397" t="str">
            <v>RedRing Solder (M) Sdn. Bhd</v>
          </cell>
          <cell r="D1397" t="str">
            <v>Not Eligible</v>
          </cell>
          <cell r="E1397" t="str">
            <v>Not Applicable</v>
          </cell>
          <cell r="F1397" t="str">
            <v>Not Eligible Smelters</v>
          </cell>
        </row>
        <row r="1398">
          <cell r="A1398" t="str">
            <v>CID001518</v>
          </cell>
          <cell r="B1398" t="str">
            <v>Tungsten</v>
          </cell>
          <cell r="C1398" t="str">
            <v>RedRing Solder (M) Sdn. Bhd</v>
          </cell>
          <cell r="D1398" t="str">
            <v>Not Eligible</v>
          </cell>
          <cell r="E1398" t="str">
            <v>Not Applicable</v>
          </cell>
          <cell r="F1398" t="str">
            <v>Not Eligible Smelters</v>
          </cell>
        </row>
        <row r="1399">
          <cell r="A1399" t="str">
            <v>CID001519</v>
          </cell>
          <cell r="B1399" t="str">
            <v>Tin</v>
          </cell>
          <cell r="C1399" t="str">
            <v>REDSUN METAL IND. CO.,LTD.</v>
          </cell>
          <cell r="D1399" t="str">
            <v>Not Eligible</v>
          </cell>
          <cell r="E1399" t="str">
            <v>Not Applicable</v>
          </cell>
          <cell r="F1399" t="str">
            <v>Not Eligible Smelters</v>
          </cell>
        </row>
        <row r="1400">
          <cell r="A1400" t="str">
            <v>CID001520</v>
          </cell>
          <cell r="B1400" t="str">
            <v>TANTALUM</v>
          </cell>
          <cell r="C1400" t="str">
            <v>REMELT SOURCES INC.</v>
          </cell>
          <cell r="D1400" t="str">
            <v>Not Eligible</v>
          </cell>
          <cell r="E1400" t="str">
            <v>Not Applicable</v>
          </cell>
          <cell r="F1400" t="str">
            <v>Not Eligible Smelters</v>
          </cell>
        </row>
        <row r="1401">
          <cell r="A1401" t="str">
            <v>CID001521</v>
          </cell>
          <cell r="B1401" t="str">
            <v>TIN</v>
          </cell>
          <cell r="C1401" t="str">
            <v>REMELT SOURCES INC.</v>
          </cell>
          <cell r="D1401" t="str">
            <v>Not Eligible</v>
          </cell>
          <cell r="E1401" t="str">
            <v>Not Applicable</v>
          </cell>
          <cell r="F1401" t="str">
            <v>Not Eligible Smelters</v>
          </cell>
        </row>
        <row r="1402">
          <cell r="A1402" t="str">
            <v>CID001522</v>
          </cell>
          <cell r="B1402" t="str">
            <v>Tantalum</v>
          </cell>
          <cell r="C1402" t="str">
            <v>Yanling Jincheng Tantalum &amp; Niobium Co., Ltd.</v>
          </cell>
          <cell r="D1402" t="str">
            <v>Eligible</v>
          </cell>
          <cell r="E1402" t="str">
            <v>Conformant</v>
          </cell>
          <cell r="F1402"/>
        </row>
        <row r="1403">
          <cell r="A1403" t="str">
            <v>CID001523</v>
          </cell>
          <cell r="B1403" t="str">
            <v>Tin</v>
          </cell>
          <cell r="C1403" t="str">
            <v>Yanling Jincheng Tantalum &amp; Niobium Co., Ltd.</v>
          </cell>
          <cell r="D1403" t="str">
            <v>Not Eligible</v>
          </cell>
          <cell r="E1403" t="str">
            <v>Not Applicable</v>
          </cell>
          <cell r="F1403" t="str">
            <v>Not Eligible Smelters</v>
          </cell>
        </row>
        <row r="1404">
          <cell r="A1404" t="str">
            <v>CID001524</v>
          </cell>
          <cell r="B1404" t="str">
            <v>Gold</v>
          </cell>
          <cell r="C1404" t="str">
            <v>Yanling Jincheng Tantalum &amp; Niobium Co., Ltd.</v>
          </cell>
          <cell r="D1404" t="str">
            <v>Not Eligible</v>
          </cell>
          <cell r="E1404" t="str">
            <v>Not Applicable</v>
          </cell>
          <cell r="F1404" t="str">
            <v>Not Eligible Smelters</v>
          </cell>
        </row>
        <row r="1405">
          <cell r="A1405" t="str">
            <v>CID001525</v>
          </cell>
          <cell r="B1405" t="str">
            <v>Tin</v>
          </cell>
          <cell r="C1405" t="str">
            <v>Ri Kuang</v>
          </cell>
          <cell r="D1405" t="str">
            <v>Not Eligible</v>
          </cell>
          <cell r="E1405" t="str">
            <v>Not Applicable</v>
          </cell>
          <cell r="F1405" t="str">
            <v>Not Eligible Smelters</v>
          </cell>
        </row>
        <row r="1406">
          <cell r="A1406" t="str">
            <v>CID001526</v>
          </cell>
          <cell r="B1406" t="str">
            <v>Tantalum</v>
          </cell>
          <cell r="C1406" t="str">
            <v>Ri Kuang</v>
          </cell>
          <cell r="D1406" t="str">
            <v>Not Eligible</v>
          </cell>
          <cell r="E1406" t="str">
            <v>Not Applicable</v>
          </cell>
          <cell r="F1406" t="str">
            <v>Not Eligible Smelters</v>
          </cell>
        </row>
        <row r="1407">
          <cell r="A1407" t="str">
            <v>CID001527</v>
          </cell>
          <cell r="B1407" t="str">
            <v>Tin</v>
          </cell>
          <cell r="C1407" t="str">
            <v>Richard Stenzhorn GmbH</v>
          </cell>
          <cell r="D1407" t="str">
            <v>Not Eligible</v>
          </cell>
          <cell r="E1407" t="str">
            <v>Not Applicable</v>
          </cell>
          <cell r="F1407" t="str">
            <v>Not Eligible Smelters</v>
          </cell>
        </row>
        <row r="1408">
          <cell r="A1408" t="str">
            <v>CID001528</v>
          </cell>
          <cell r="B1408" t="str">
            <v>Tin</v>
          </cell>
          <cell r="C1408" t="str">
            <v>RICHEMAX INTERNATIONAL CO. LTD.</v>
          </cell>
          <cell r="D1408" t="str">
            <v>Not Eligible</v>
          </cell>
          <cell r="E1408" t="str">
            <v>Not Applicable</v>
          </cell>
          <cell r="F1408" t="str">
            <v>Not Eligible Smelters</v>
          </cell>
        </row>
        <row r="1409">
          <cell r="A1409" t="str">
            <v>CID001529</v>
          </cell>
          <cell r="B1409" t="str">
            <v>Gold</v>
          </cell>
          <cell r="C1409" t="str">
            <v>ROHM &amp; HAAS</v>
          </cell>
          <cell r="D1409" t="str">
            <v>Not Eligible</v>
          </cell>
          <cell r="E1409" t="str">
            <v>Not Applicable</v>
          </cell>
          <cell r="F1409" t="str">
            <v>Not Eligible Smelters</v>
          </cell>
        </row>
        <row r="1410">
          <cell r="A1410" t="str">
            <v>CID001530</v>
          </cell>
          <cell r="B1410" t="str">
            <v>Tin</v>
          </cell>
          <cell r="C1410" t="str">
            <v>ROHM &amp; HAAS</v>
          </cell>
          <cell r="D1410" t="str">
            <v>Not Eligible</v>
          </cell>
          <cell r="E1410" t="str">
            <v>Not Applicable</v>
          </cell>
          <cell r="F1410" t="str">
            <v>Not Eligible Smelters</v>
          </cell>
        </row>
        <row r="1411">
          <cell r="A1411" t="str">
            <v>CID001531</v>
          </cell>
          <cell r="B1411" t="str">
            <v>Tungsten</v>
          </cell>
          <cell r="C1411" t="str">
            <v>ROHM &amp; HAAS</v>
          </cell>
          <cell r="D1411" t="str">
            <v>Not Eligible</v>
          </cell>
          <cell r="E1411" t="str">
            <v>Not Applicable</v>
          </cell>
          <cell r="F1411" t="str">
            <v>Not Eligible Smelters</v>
          </cell>
        </row>
        <row r="1412">
          <cell r="A1412" t="str">
            <v>CID001532</v>
          </cell>
          <cell r="B1412" t="str">
            <v>Gold</v>
          </cell>
          <cell r="C1412" t="str">
            <v>RONG CHENG HARDWARE FACTORY CO., LTD</v>
          </cell>
          <cell r="D1412" t="str">
            <v>Not Eligible</v>
          </cell>
          <cell r="E1412" t="str">
            <v>Not Applicable</v>
          </cell>
          <cell r="F1412" t="str">
            <v>Not Eligible Smelters</v>
          </cell>
        </row>
        <row r="1413">
          <cell r="A1413" t="str">
            <v>CID001533</v>
          </cell>
          <cell r="B1413" t="str">
            <v>Gold</v>
          </cell>
          <cell r="C1413" t="str">
            <v>Rongda</v>
          </cell>
          <cell r="D1413" t="str">
            <v>Not Eligible</v>
          </cell>
          <cell r="E1413" t="str">
            <v>Not Applicable</v>
          </cell>
          <cell r="F1413" t="str">
            <v>Not Eligible Smelters</v>
          </cell>
        </row>
        <row r="1414">
          <cell r="A1414" t="str">
            <v>CID001534</v>
          </cell>
          <cell r="B1414" t="str">
            <v>Gold</v>
          </cell>
          <cell r="C1414" t="str">
            <v>Royal Canadian Mint</v>
          </cell>
          <cell r="D1414" t="str">
            <v>Eligible</v>
          </cell>
          <cell r="E1414" t="str">
            <v>Conformant</v>
          </cell>
          <cell r="F1414"/>
        </row>
        <row r="1415">
          <cell r="A1415" t="str">
            <v>CID001535</v>
          </cell>
          <cell r="B1415" t="str">
            <v>Tin</v>
          </cell>
          <cell r="C1415" t="str">
            <v>Royal Canadian Mint</v>
          </cell>
          <cell r="D1415" t="str">
            <v>Not Eligible</v>
          </cell>
          <cell r="E1415" t="str">
            <v>Not Applicable</v>
          </cell>
          <cell r="F1415" t="str">
            <v>Not Eligible Smelters</v>
          </cell>
        </row>
        <row r="1416">
          <cell r="A1416" t="str">
            <v>CID001536</v>
          </cell>
          <cell r="B1416" t="str">
            <v>Tantalum</v>
          </cell>
          <cell r="C1416" t="str">
            <v>Royal Canadian Mint</v>
          </cell>
          <cell r="D1416" t="str">
            <v>Not Eligible</v>
          </cell>
          <cell r="E1416" t="str">
            <v>Not Applicable</v>
          </cell>
          <cell r="F1416" t="str">
            <v>Not Eligible Smelters</v>
          </cell>
        </row>
        <row r="1417">
          <cell r="A1417" t="str">
            <v>CID001537</v>
          </cell>
          <cell r="B1417" t="str">
            <v>Tin</v>
          </cell>
          <cell r="C1417" t="str">
            <v>RSI</v>
          </cell>
          <cell r="D1417" t="str">
            <v>Not Eligible</v>
          </cell>
          <cell r="E1417" t="str">
            <v>Not Applicable</v>
          </cell>
          <cell r="F1417" t="str">
            <v>Not Eligible Smelters</v>
          </cell>
        </row>
        <row r="1418">
          <cell r="A1418" t="str">
            <v>CID001538</v>
          </cell>
          <cell r="B1418" t="str">
            <v>Tin</v>
          </cell>
          <cell r="C1418" t="str">
            <v>RST</v>
          </cell>
          <cell r="D1418" t="str">
            <v>Not Eligible</v>
          </cell>
          <cell r="E1418" t="str">
            <v>Not Applicable</v>
          </cell>
          <cell r="F1418" t="str">
            <v>Not Eligible Smelters</v>
          </cell>
        </row>
        <row r="1419">
          <cell r="A1419" t="str">
            <v>CID001539</v>
          </cell>
          <cell r="B1419" t="str">
            <v>Tin</v>
          </cell>
          <cell r="C1419" t="str">
            <v>Rui Da Hung</v>
          </cell>
          <cell r="D1419" t="str">
            <v>Eligible</v>
          </cell>
          <cell r="E1419" t="str">
            <v>Conformant</v>
          </cell>
          <cell r="F1419"/>
        </row>
        <row r="1420">
          <cell r="A1420" t="str">
            <v>CID001540</v>
          </cell>
          <cell r="B1420" t="str">
            <v>Gold</v>
          </cell>
          <cell r="C1420" t="str">
            <v>Rui Da Hung</v>
          </cell>
          <cell r="D1420" t="str">
            <v>Not Eligible</v>
          </cell>
          <cell r="E1420" t="str">
            <v>Not Applicable</v>
          </cell>
          <cell r="F1420" t="str">
            <v>Not Eligible Smelters</v>
          </cell>
        </row>
        <row r="1421">
          <cell r="A1421" t="str">
            <v>CID001541</v>
          </cell>
          <cell r="B1421" t="str">
            <v>Tantalum</v>
          </cell>
          <cell r="C1421" t="str">
            <v>Rui Da Hung</v>
          </cell>
          <cell r="D1421" t="str">
            <v>Not Eligible</v>
          </cell>
          <cell r="E1421" t="str">
            <v>Not Applicable</v>
          </cell>
          <cell r="F1421" t="str">
            <v>Not Eligible Smelters</v>
          </cell>
        </row>
        <row r="1422">
          <cell r="A1422" t="str">
            <v>CID001542</v>
          </cell>
          <cell r="B1422" t="str">
            <v>Tungsten</v>
          </cell>
          <cell r="C1422" t="str">
            <v>Rui Da Hung</v>
          </cell>
          <cell r="D1422" t="str">
            <v>Not Eligible</v>
          </cell>
          <cell r="E1422" t="str">
            <v>Not Applicable</v>
          </cell>
          <cell r="F1422" t="str">
            <v>Not Eligible Smelters</v>
          </cell>
        </row>
        <row r="1423">
          <cell r="A1423" t="str">
            <v>CID001543</v>
          </cell>
          <cell r="B1423" t="str">
            <v>Tin</v>
          </cell>
          <cell r="C1423" t="str">
            <v>rui sheng</v>
          </cell>
          <cell r="D1423" t="str">
            <v>Not Eligible</v>
          </cell>
          <cell r="E1423" t="str">
            <v>Not Applicable</v>
          </cell>
          <cell r="F1423" t="str">
            <v>Not Eligible Smelters</v>
          </cell>
        </row>
        <row r="1424">
          <cell r="A1424" t="str">
            <v>CID001544</v>
          </cell>
          <cell r="B1424" t="str">
            <v>Gold</v>
          </cell>
          <cell r="C1424" t="str">
            <v>rui sheng</v>
          </cell>
          <cell r="D1424" t="str">
            <v>Not Eligible</v>
          </cell>
          <cell r="E1424" t="str">
            <v>Not Applicable</v>
          </cell>
          <cell r="F1424" t="str">
            <v>Not Eligible Smelters</v>
          </cell>
        </row>
        <row r="1425">
          <cell r="A1425" t="str">
            <v>CID001545</v>
          </cell>
          <cell r="B1425" t="str">
            <v>Tin</v>
          </cell>
          <cell r="C1425" t="str">
            <v>S Company</v>
          </cell>
          <cell r="D1425" t="str">
            <v>Not Eligible</v>
          </cell>
          <cell r="E1425" t="str">
            <v>Not Applicable</v>
          </cell>
          <cell r="F1425" t="str">
            <v>Not Eligible Smelters</v>
          </cell>
        </row>
        <row r="1426">
          <cell r="A1426" t="str">
            <v>CID001546</v>
          </cell>
          <cell r="B1426" t="str">
            <v>Gold</v>
          </cell>
          <cell r="C1426" t="str">
            <v>Sabin Metal Corp.</v>
          </cell>
          <cell r="D1426" t="str">
            <v>Eligible</v>
          </cell>
          <cell r="E1426" t="str">
            <v>Communication Suspended - Not Interested</v>
          </cell>
          <cell r="F1426" t="str">
            <v>Non Conformant</v>
          </cell>
        </row>
        <row r="1427">
          <cell r="A1427" t="str">
            <v>CID001547</v>
          </cell>
          <cell r="B1427" t="str">
            <v>Tin</v>
          </cell>
          <cell r="C1427" t="str">
            <v>Sabin Metal Corp.</v>
          </cell>
          <cell r="D1427" t="str">
            <v>Not Eligible</v>
          </cell>
          <cell r="E1427" t="str">
            <v>Not Applicable</v>
          </cell>
          <cell r="F1427" t="str">
            <v>Not Eligible Smelters</v>
          </cell>
        </row>
        <row r="1428">
          <cell r="A1428" t="str">
            <v>CID001549</v>
          </cell>
          <cell r="B1428" t="str">
            <v>Gold</v>
          </cell>
          <cell r="C1428" t="str">
            <v>Saijo Smelting Factory</v>
          </cell>
          <cell r="D1428" t="str">
            <v>Alleged</v>
          </cell>
          <cell r="E1428" t="str">
            <v>Not Applicable</v>
          </cell>
          <cell r="F1428" t="str">
            <v>Non Conformant</v>
          </cell>
        </row>
        <row r="1429">
          <cell r="A1429" t="str">
            <v>CID001550</v>
          </cell>
          <cell r="B1429" t="str">
            <v>Tin</v>
          </cell>
          <cell r="C1429" t="str">
            <v>saitamaken irumasi sayama ke hara</v>
          </cell>
          <cell r="D1429" t="str">
            <v>Not Eligible</v>
          </cell>
          <cell r="E1429" t="str">
            <v>Not Applicable</v>
          </cell>
          <cell r="F1429" t="str">
            <v>Not Eligible Smelters</v>
          </cell>
        </row>
        <row r="1430">
          <cell r="A1430" t="str">
            <v>CID001551</v>
          </cell>
          <cell r="B1430" t="str">
            <v>Gold</v>
          </cell>
          <cell r="C1430" t="str">
            <v>Salzgitter</v>
          </cell>
          <cell r="D1430" t="str">
            <v>Not Eligible</v>
          </cell>
          <cell r="E1430" t="str">
            <v>Not Applicable</v>
          </cell>
          <cell r="F1430" t="str">
            <v>Not Eligible Smelters</v>
          </cell>
        </row>
        <row r="1431">
          <cell r="A1431" t="str">
            <v>CID001552</v>
          </cell>
          <cell r="B1431" t="str">
            <v>Tin</v>
          </cell>
          <cell r="C1431" t="str">
            <v>Salzgitter</v>
          </cell>
          <cell r="D1431" t="str">
            <v>Not Eligible</v>
          </cell>
          <cell r="E1431" t="str">
            <v>Not Applicable</v>
          </cell>
          <cell r="F1431" t="str">
            <v>Not Eligible Smelters</v>
          </cell>
        </row>
        <row r="1432">
          <cell r="A1432" t="str">
            <v>CID001553</v>
          </cell>
          <cell r="B1432" t="str">
            <v>Gold</v>
          </cell>
          <cell r="C1432" t="str">
            <v>SAMATRON CO.,Ltd.</v>
          </cell>
          <cell r="D1432" t="str">
            <v>Not Eligible</v>
          </cell>
          <cell r="E1432" t="str">
            <v>Not Applicable</v>
          </cell>
          <cell r="F1432" t="str">
            <v>Not Eligible Smelters</v>
          </cell>
        </row>
        <row r="1433">
          <cell r="A1433" t="str">
            <v>CID001554</v>
          </cell>
          <cell r="B1433" t="str">
            <v>Tin</v>
          </cell>
          <cell r="C1433" t="str">
            <v>SAMATRON CO.,Ltd.</v>
          </cell>
          <cell r="D1433" t="str">
            <v>Not Eligible</v>
          </cell>
          <cell r="E1433" t="str">
            <v>Not Applicable</v>
          </cell>
          <cell r="F1433" t="str">
            <v>Not Eligible Smelters</v>
          </cell>
        </row>
        <row r="1434">
          <cell r="A1434" t="str">
            <v>CID001555</v>
          </cell>
          <cell r="B1434" t="str">
            <v>Gold</v>
          </cell>
          <cell r="C1434" t="str">
            <v>Samduck Precious Metals</v>
          </cell>
          <cell r="D1434" t="str">
            <v>Eligible</v>
          </cell>
          <cell r="E1434" t="str">
            <v>Non Conformant</v>
          </cell>
          <cell r="F1434" t="str">
            <v>Non Conformant</v>
          </cell>
        </row>
        <row r="1435">
          <cell r="A1435" t="str">
            <v>CID001556</v>
          </cell>
          <cell r="B1435" t="str">
            <v>Gold</v>
          </cell>
          <cell r="C1435" t="str">
            <v>Samhwa non-ferrorus Metal ind.co.ltd</v>
          </cell>
          <cell r="D1435" t="str">
            <v>Not Eligible</v>
          </cell>
          <cell r="E1435" t="str">
            <v>Not Applicable</v>
          </cell>
          <cell r="F1435" t="str">
            <v>Not Eligible Smelters</v>
          </cell>
        </row>
        <row r="1436">
          <cell r="A1436" t="str">
            <v>CID001557</v>
          </cell>
          <cell r="B1436" t="str">
            <v>Tin</v>
          </cell>
          <cell r="C1436" t="str">
            <v>Samhwa non-ferrorus Metal ind.co.ltd</v>
          </cell>
          <cell r="D1436" t="str">
            <v>Not Eligible</v>
          </cell>
          <cell r="E1436" t="str">
            <v>Not Applicable</v>
          </cell>
          <cell r="F1436" t="str">
            <v>Not Eligible Smelters</v>
          </cell>
        </row>
        <row r="1437">
          <cell r="A1437" t="str">
            <v>CID001558</v>
          </cell>
          <cell r="B1437" t="str">
            <v>Tantalum</v>
          </cell>
          <cell r="C1437" t="str">
            <v>Samhwa non-ferrorus Metal ind.co.ltd</v>
          </cell>
          <cell r="D1437" t="str">
            <v>Not Eligible</v>
          </cell>
          <cell r="E1437" t="str">
            <v>Not Applicable</v>
          </cell>
          <cell r="F1437" t="str">
            <v>Not Eligible Smelters</v>
          </cell>
        </row>
        <row r="1438">
          <cell r="A1438" t="str">
            <v>CID001559</v>
          </cell>
          <cell r="B1438" t="str">
            <v>Tungsten</v>
          </cell>
          <cell r="C1438" t="str">
            <v>Samhwa non-ferrorus Metal ind.co.ltd</v>
          </cell>
          <cell r="D1438" t="str">
            <v>Not Eligible</v>
          </cell>
          <cell r="E1438" t="str">
            <v>Not Applicable</v>
          </cell>
          <cell r="F1438" t="str">
            <v>Not Eligible Smelters</v>
          </cell>
        </row>
        <row r="1439">
          <cell r="A1439" t="str">
            <v>CID001560</v>
          </cell>
          <cell r="B1439" t="str">
            <v>Gold</v>
          </cell>
          <cell r="C1439" t="str">
            <v>Samsung</v>
          </cell>
          <cell r="D1439" t="str">
            <v>Not Eligible</v>
          </cell>
          <cell r="E1439" t="str">
            <v>Not Applicable</v>
          </cell>
          <cell r="F1439" t="str">
            <v>Not Eligible Smelters</v>
          </cell>
        </row>
        <row r="1440">
          <cell r="A1440" t="str">
            <v>CID001561</v>
          </cell>
          <cell r="B1440" t="str">
            <v>Tin</v>
          </cell>
          <cell r="C1440" t="str">
            <v>Samtec</v>
          </cell>
          <cell r="D1440" t="str">
            <v>Not Eligible</v>
          </cell>
          <cell r="E1440" t="str">
            <v>Not Applicable</v>
          </cell>
          <cell r="F1440" t="str">
            <v>Not Eligible Smelters</v>
          </cell>
        </row>
        <row r="1441">
          <cell r="A1441" t="str">
            <v>CID001562</v>
          </cell>
          <cell r="B1441" t="str">
            <v>Gold</v>
          </cell>
          <cell r="C1441" t="str">
            <v>Samwon Metals Corp.</v>
          </cell>
          <cell r="D1441" t="str">
            <v>Eligible</v>
          </cell>
          <cell r="E1441" t="str">
            <v>Communication Suspended - Not Interested</v>
          </cell>
          <cell r="F1441" t="str">
            <v>Non Conformant</v>
          </cell>
        </row>
        <row r="1442">
          <cell r="A1442" t="str">
            <v>CID001563</v>
          </cell>
          <cell r="B1442" t="str">
            <v>Tin</v>
          </cell>
          <cell r="C1442" t="str">
            <v>Samwon Metals Corp.</v>
          </cell>
          <cell r="D1442" t="str">
            <v>Not Eligible</v>
          </cell>
          <cell r="E1442" t="str">
            <v>Not Applicable</v>
          </cell>
          <cell r="F1442" t="str">
            <v>Not Eligible Smelters</v>
          </cell>
        </row>
        <row r="1443">
          <cell r="A1443" t="str">
            <v>CID001564</v>
          </cell>
          <cell r="B1443" t="str">
            <v>Tantalum</v>
          </cell>
          <cell r="C1443" t="str">
            <v>Sandvik Material Technology</v>
          </cell>
          <cell r="D1443" t="str">
            <v>Not Eligible</v>
          </cell>
          <cell r="E1443" t="str">
            <v>Not Applicable</v>
          </cell>
          <cell r="F1443" t="str">
            <v>Not Eligible Smelters</v>
          </cell>
        </row>
        <row r="1444">
          <cell r="A1444" t="str">
            <v>CID001565</v>
          </cell>
          <cell r="B1444" t="str">
            <v>Tungsten</v>
          </cell>
          <cell r="C1444" t="str">
            <v>Sandvik Material Technology</v>
          </cell>
          <cell r="D1444" t="str">
            <v>Not Eligible</v>
          </cell>
          <cell r="E1444" t="str">
            <v>Not Applicable</v>
          </cell>
          <cell r="F1444" t="str">
            <v>Not Eligible Smelters</v>
          </cell>
        </row>
        <row r="1445">
          <cell r="A1445" t="str">
            <v>CID001566</v>
          </cell>
          <cell r="B1445" t="str">
            <v>Tin</v>
          </cell>
          <cell r="C1445" t="str">
            <v>Sanmei Kasei Co. Ltd.</v>
          </cell>
          <cell r="D1445" t="str">
            <v>Not Eligible</v>
          </cell>
          <cell r="E1445" t="str">
            <v>Not Applicable</v>
          </cell>
          <cell r="F1445" t="str">
            <v>Not Eligible Smelters</v>
          </cell>
        </row>
        <row r="1446">
          <cell r="A1446" t="str">
            <v>CID001567</v>
          </cell>
          <cell r="B1446" t="str">
            <v>Gold</v>
          </cell>
          <cell r="C1446" t="str">
            <v>Sanmenxia Hengsheng science and technology, research and development Co., LTD</v>
          </cell>
          <cell r="D1446" t="str">
            <v>Not Eligible</v>
          </cell>
          <cell r="E1446" t="str">
            <v>Not Applicable</v>
          </cell>
          <cell r="F1446" t="str">
            <v>Not Eligible Smelters</v>
          </cell>
        </row>
        <row r="1447">
          <cell r="A1447" t="str">
            <v>CID001568</v>
          </cell>
          <cell r="B1447" t="str">
            <v>Tin</v>
          </cell>
          <cell r="C1447" t="str">
            <v>Sanmenxia Hengsheng science and technology, research and development Co., LTD</v>
          </cell>
          <cell r="D1447" t="str">
            <v>Not Eligible</v>
          </cell>
          <cell r="E1447" t="str">
            <v>Not Applicable</v>
          </cell>
          <cell r="F1447" t="str">
            <v>Not Eligible Smelters</v>
          </cell>
        </row>
        <row r="1448">
          <cell r="A1448" t="str">
            <v>CID001571</v>
          </cell>
          <cell r="B1448" t="str">
            <v>Tin</v>
          </cell>
          <cell r="C1448" t="str">
            <v>SASAKI SOLDER INDUSTRY CO.,LTD</v>
          </cell>
          <cell r="D1448" t="str">
            <v>Not Eligible</v>
          </cell>
          <cell r="E1448" t="str">
            <v>Not Applicable</v>
          </cell>
          <cell r="F1448" t="str">
            <v>Not Eligible Smelters</v>
          </cell>
        </row>
        <row r="1449">
          <cell r="A1449" t="str">
            <v>CID001572</v>
          </cell>
          <cell r="B1449" t="str">
            <v>Gold</v>
          </cell>
          <cell r="C1449" t="str">
            <v>Dr.-Ing. Max Schlotter GmbH &amp; Co. KG</v>
          </cell>
          <cell r="D1449" t="str">
            <v>Not Eligible</v>
          </cell>
          <cell r="E1449" t="str">
            <v>Not Applicable</v>
          </cell>
          <cell r="F1449" t="str">
            <v>Not Eligible Smelters</v>
          </cell>
        </row>
        <row r="1450">
          <cell r="A1450" t="str">
            <v>CID001573</v>
          </cell>
          <cell r="B1450" t="str">
            <v>Gold</v>
          </cell>
          <cell r="C1450" t="str">
            <v>Schone Edelmetaal B.V.</v>
          </cell>
          <cell r="D1450" t="str">
            <v>Not Eligible</v>
          </cell>
          <cell r="E1450" t="str">
            <v>Not Applicable</v>
          </cell>
          <cell r="F1450" t="str">
            <v>Not Eligible Smelters</v>
          </cell>
        </row>
        <row r="1451">
          <cell r="A1451" t="str">
            <v>CID001574</v>
          </cell>
          <cell r="B1451" t="str">
            <v>Tin</v>
          </cell>
          <cell r="C1451" t="str">
            <v>Schone Edelmetaal B.V.</v>
          </cell>
          <cell r="D1451" t="str">
            <v>Not Eligible</v>
          </cell>
          <cell r="E1451" t="str">
            <v>Not Applicable</v>
          </cell>
          <cell r="F1451" t="str">
            <v>Not Eligible Smelters</v>
          </cell>
        </row>
        <row r="1452">
          <cell r="A1452" t="str">
            <v>CID001575</v>
          </cell>
          <cell r="B1452" t="str">
            <v>Gold</v>
          </cell>
          <cell r="C1452" t="str">
            <v>SCHOOT</v>
          </cell>
          <cell r="D1452" t="str">
            <v>Not Eligible</v>
          </cell>
          <cell r="E1452" t="str">
            <v>Not Applicable</v>
          </cell>
          <cell r="F1452" t="str">
            <v>Not Eligible Smelters</v>
          </cell>
        </row>
        <row r="1453">
          <cell r="A1453" t="str">
            <v>CID001576</v>
          </cell>
          <cell r="B1453" t="str">
            <v>Tin</v>
          </cell>
          <cell r="C1453" t="str">
            <v>SCM Metal Products Inc.</v>
          </cell>
          <cell r="D1453" t="str">
            <v>Not Eligible</v>
          </cell>
          <cell r="E1453" t="str">
            <v>Not Applicable</v>
          </cell>
          <cell r="F1453" t="str">
            <v>Not Eligible Smelters</v>
          </cell>
        </row>
        <row r="1454">
          <cell r="A1454" t="str">
            <v>CID001577</v>
          </cell>
          <cell r="B1454" t="str">
            <v>Gold</v>
          </cell>
          <cell r="C1454" t="str">
            <v>Scotia Mocatta</v>
          </cell>
          <cell r="D1454" t="str">
            <v>Not Eligible</v>
          </cell>
          <cell r="E1454" t="str">
            <v>Not Applicable</v>
          </cell>
          <cell r="F1454" t="str">
            <v>Not Eligible Smelters</v>
          </cell>
        </row>
        <row r="1455">
          <cell r="A1455" t="str">
            <v>CID001578</v>
          </cell>
          <cell r="B1455" t="str">
            <v>Tin</v>
          </cell>
          <cell r="C1455" t="str">
            <v>Scotia Mocatta</v>
          </cell>
          <cell r="D1455" t="str">
            <v>Not Eligible</v>
          </cell>
          <cell r="E1455" t="str">
            <v>Not Applicable</v>
          </cell>
          <cell r="F1455" t="str">
            <v>Not Eligible Smelters</v>
          </cell>
        </row>
        <row r="1456">
          <cell r="A1456" t="str">
            <v>CID001579</v>
          </cell>
          <cell r="B1456" t="str">
            <v>Gold</v>
          </cell>
          <cell r="C1456" t="str">
            <v>SD Gold</v>
          </cell>
          <cell r="D1456" t="str">
            <v>Not Eligible</v>
          </cell>
          <cell r="E1456" t="str">
            <v>Not Applicable</v>
          </cell>
          <cell r="F1456" t="str">
            <v>Not Eligible Smelters</v>
          </cell>
        </row>
        <row r="1457">
          <cell r="A1457" t="str">
            <v>CID001580</v>
          </cell>
          <cell r="B1457" t="str">
            <v>Tantalum</v>
          </cell>
          <cell r="C1457" t="str">
            <v>SD Gold</v>
          </cell>
          <cell r="D1457" t="str">
            <v>Not Eligible</v>
          </cell>
          <cell r="E1457" t="str">
            <v>Not Applicable</v>
          </cell>
          <cell r="F1457" t="str">
            <v>Not Eligible Smelters</v>
          </cell>
        </row>
        <row r="1458">
          <cell r="A1458" t="str">
            <v>CID001581</v>
          </cell>
          <cell r="B1458" t="str">
            <v>Tin</v>
          </cell>
          <cell r="C1458" t="str">
            <v>seirenngyousya</v>
          </cell>
          <cell r="D1458" t="str">
            <v>Not Eligible</v>
          </cell>
          <cell r="E1458" t="str">
            <v>Not Applicable</v>
          </cell>
          <cell r="F1458" t="str">
            <v>Not Eligible Smelters</v>
          </cell>
        </row>
        <row r="1459">
          <cell r="A1459" t="str">
            <v>CID001582</v>
          </cell>
          <cell r="B1459" t="str">
            <v>Gold</v>
          </cell>
          <cell r="C1459" t="str">
            <v>Selayang Solder sdn Bhd</v>
          </cell>
          <cell r="D1459" t="str">
            <v>Not Eligible</v>
          </cell>
          <cell r="E1459" t="str">
            <v>Not Applicable</v>
          </cell>
          <cell r="F1459" t="str">
            <v>Not Eligible Smelters</v>
          </cell>
        </row>
        <row r="1460">
          <cell r="A1460" t="str">
            <v>CID001583</v>
          </cell>
          <cell r="B1460" t="str">
            <v>Tin</v>
          </cell>
          <cell r="C1460" t="str">
            <v>Selayang Solder sdn Bhd</v>
          </cell>
          <cell r="D1460" t="str">
            <v>Not Eligible</v>
          </cell>
          <cell r="E1460" t="str">
            <v>Not Applicable</v>
          </cell>
          <cell r="F1460" t="str">
            <v>Not Eligible Smelters</v>
          </cell>
        </row>
        <row r="1461">
          <cell r="A1461" t="str">
            <v>CID001584</v>
          </cell>
          <cell r="B1461" t="str">
            <v>Tin</v>
          </cell>
          <cell r="C1461" t="str">
            <v>Semco</v>
          </cell>
          <cell r="D1461" t="str">
            <v>Not Eligible</v>
          </cell>
          <cell r="E1461" t="str">
            <v>Not Applicable</v>
          </cell>
          <cell r="F1461" t="str">
            <v>Not Eligible Smelters</v>
          </cell>
        </row>
        <row r="1462">
          <cell r="A1462" t="str">
            <v>CID001585</v>
          </cell>
          <cell r="B1462" t="str">
            <v>Gold</v>
          </cell>
          <cell r="C1462" t="str">
            <v>SEMPSA Joyeria Plateria S.A.</v>
          </cell>
          <cell r="D1462" t="str">
            <v>Eligible</v>
          </cell>
          <cell r="E1462" t="str">
            <v>Conformant</v>
          </cell>
          <cell r="F1462"/>
        </row>
        <row r="1463">
          <cell r="A1463" t="str">
            <v>CID001586</v>
          </cell>
          <cell r="B1463" t="str">
            <v>Tin</v>
          </cell>
          <cell r="C1463" t="str">
            <v>SEMPSA Joyeria Plateria S.A.</v>
          </cell>
          <cell r="D1463" t="str">
            <v>Not Eligible</v>
          </cell>
          <cell r="E1463" t="str">
            <v>Not Applicable</v>
          </cell>
          <cell r="F1463" t="str">
            <v>Not Eligible Smelters</v>
          </cell>
        </row>
        <row r="1464">
          <cell r="A1464" t="str">
            <v>CID001587</v>
          </cell>
          <cell r="B1464" t="str">
            <v>Tungsten</v>
          </cell>
          <cell r="C1464" t="str">
            <v>SEMPSA Joyería Platería SA</v>
          </cell>
          <cell r="D1464" t="str">
            <v>Not Eligible</v>
          </cell>
          <cell r="E1464" t="str">
            <v>Not Applicable</v>
          </cell>
          <cell r="F1464" t="str">
            <v>Not Eligible Smelters</v>
          </cell>
        </row>
        <row r="1465">
          <cell r="A1465" t="str">
            <v>CID001588</v>
          </cell>
          <cell r="B1465" t="str">
            <v>Gold</v>
          </cell>
          <cell r="C1465" t="str">
            <v>Sen Silver</v>
          </cell>
          <cell r="D1465" t="str">
            <v>Not Eligible</v>
          </cell>
          <cell r="E1465" t="str">
            <v>Not Applicable</v>
          </cell>
          <cell r="F1465" t="str">
            <v>Not Eligible Smelters</v>
          </cell>
        </row>
        <row r="1466">
          <cell r="A1466" t="str">
            <v>CID001589</v>
          </cell>
          <cell r="B1466" t="str">
            <v>Gold</v>
          </cell>
          <cell r="C1466" t="str">
            <v>SENDANEX CHEMICAL INDUSTRY &amp; RICHEMAX INTERNATIONAL CO.,LTD.</v>
          </cell>
          <cell r="D1466" t="str">
            <v>Not Eligible</v>
          </cell>
          <cell r="E1466" t="str">
            <v>Not Applicable</v>
          </cell>
          <cell r="F1466" t="str">
            <v>Not Eligible Smelters</v>
          </cell>
        </row>
        <row r="1467">
          <cell r="A1467" t="str">
            <v>CID001590</v>
          </cell>
          <cell r="B1467" t="str">
            <v>Tin</v>
          </cell>
          <cell r="C1467" t="str">
            <v>SENDANEX CHEMICAL INDUSTRY &amp; RICHEMAX INTERNATIONAL CO.,LTD.</v>
          </cell>
          <cell r="D1467" t="str">
            <v>Not Eligible</v>
          </cell>
          <cell r="E1467" t="str">
            <v>Not Applicable</v>
          </cell>
          <cell r="F1467" t="str">
            <v>Not Eligible Smelters</v>
          </cell>
        </row>
        <row r="1468">
          <cell r="A1468" t="str">
            <v>CID001592</v>
          </cell>
          <cell r="B1468" t="str">
            <v>Gold</v>
          </cell>
          <cell r="C1468" t="str">
            <v>Senju Metal Industry Co., Ltd.</v>
          </cell>
          <cell r="D1468" t="str">
            <v>Not Eligible</v>
          </cell>
          <cell r="E1468" t="str">
            <v>Not Applicable</v>
          </cell>
          <cell r="F1468" t="str">
            <v>Not Eligible Smelters</v>
          </cell>
        </row>
        <row r="1469">
          <cell r="A1469" t="str">
            <v>CID001593</v>
          </cell>
          <cell r="B1469" t="str">
            <v>Tin</v>
          </cell>
          <cell r="C1469" t="str">
            <v>Senju Metal Industry Co., Ltd.</v>
          </cell>
          <cell r="D1469" t="str">
            <v>Not Eligible</v>
          </cell>
          <cell r="E1469" t="str">
            <v>Not Applicable</v>
          </cell>
          <cell r="F1469" t="str">
            <v>Not Eligible Smelters</v>
          </cell>
        </row>
        <row r="1470">
          <cell r="A1470" t="str">
            <v>CID001594</v>
          </cell>
          <cell r="B1470" t="str">
            <v>Tantalum</v>
          </cell>
          <cell r="C1470" t="str">
            <v>Senju Metal Industry Co., Ltd.</v>
          </cell>
          <cell r="D1470" t="str">
            <v>Not Eligible</v>
          </cell>
          <cell r="E1470" t="str">
            <v>Not Applicable</v>
          </cell>
          <cell r="F1470" t="str">
            <v>Not Eligible Smelters</v>
          </cell>
        </row>
        <row r="1471">
          <cell r="A1471" t="str">
            <v>CID001595</v>
          </cell>
          <cell r="B1471" t="str">
            <v>Tungsten</v>
          </cell>
          <cell r="C1471" t="str">
            <v>Senju Metal Industry Co., Ltd.</v>
          </cell>
          <cell r="D1471" t="str">
            <v>Not Eligible</v>
          </cell>
          <cell r="E1471" t="str">
            <v>Not Applicable</v>
          </cell>
          <cell r="F1471" t="str">
            <v>Not Eligible Smelters</v>
          </cell>
        </row>
        <row r="1472">
          <cell r="A1472" t="str">
            <v>CID001596</v>
          </cell>
          <cell r="B1472" t="str">
            <v>Tin</v>
          </cell>
          <cell r="C1472" t="str">
            <v>SERTINCO SERVICE TIN COMPANY SRL</v>
          </cell>
          <cell r="D1472" t="str">
            <v>Not Eligible</v>
          </cell>
          <cell r="E1472" t="str">
            <v>Not Applicable</v>
          </cell>
          <cell r="F1472" t="str">
            <v>Not Eligible Smelters</v>
          </cell>
        </row>
        <row r="1473">
          <cell r="A1473" t="str">
            <v>CID001597</v>
          </cell>
          <cell r="B1473" t="str">
            <v>Tin</v>
          </cell>
          <cell r="C1473" t="str">
            <v>Settsu Kagaku Kogyo Co., Ltd.</v>
          </cell>
          <cell r="D1473" t="str">
            <v>Not Eligible</v>
          </cell>
          <cell r="E1473" t="str">
            <v>Not Applicable</v>
          </cell>
          <cell r="F1473" t="str">
            <v>Not Eligible Smelters</v>
          </cell>
        </row>
        <row r="1474">
          <cell r="A1474" t="str">
            <v>CID001598</v>
          </cell>
          <cell r="B1474" t="str">
            <v>Tin</v>
          </cell>
          <cell r="C1474" t="str">
            <v>SEVELAR</v>
          </cell>
          <cell r="D1474" t="str">
            <v>Not Eligible</v>
          </cell>
          <cell r="E1474" t="str">
            <v>Not Applicable</v>
          </cell>
          <cell r="F1474" t="str">
            <v>Not Eligible Smelters</v>
          </cell>
        </row>
        <row r="1475">
          <cell r="A1475" t="str">
            <v>CID001599</v>
          </cell>
          <cell r="B1475" t="str">
            <v>Tungsten</v>
          </cell>
          <cell r="C1475" t="str">
            <v>Severstal</v>
          </cell>
          <cell r="D1475" t="str">
            <v>Not Eligible</v>
          </cell>
          <cell r="E1475" t="str">
            <v>Not Applicable</v>
          </cell>
          <cell r="F1475" t="str">
            <v>Russian Smelters</v>
          </cell>
        </row>
        <row r="1476">
          <cell r="A1476" t="str">
            <v>CID001600</v>
          </cell>
          <cell r="B1476" t="str">
            <v>Gold</v>
          </cell>
          <cell r="C1476" t="str">
            <v>Sewon Korea</v>
          </cell>
          <cell r="D1476" t="str">
            <v>Not Eligible</v>
          </cell>
          <cell r="E1476" t="str">
            <v>Not Applicable</v>
          </cell>
          <cell r="F1476" t="str">
            <v>Not Eligible Smelters</v>
          </cell>
        </row>
        <row r="1477">
          <cell r="A1477" t="str">
            <v>CID001601</v>
          </cell>
          <cell r="B1477" t="str">
            <v>Gold</v>
          </cell>
          <cell r="C1477" t="str">
            <v>SGS</v>
          </cell>
          <cell r="D1477" t="str">
            <v>Not Eligible</v>
          </cell>
          <cell r="E1477" t="str">
            <v>Not Applicable</v>
          </cell>
          <cell r="F1477" t="str">
            <v>Not Eligible Smelters</v>
          </cell>
        </row>
        <row r="1478">
          <cell r="A1478" t="str">
            <v>CID001602</v>
          </cell>
          <cell r="B1478" t="str">
            <v>Tin</v>
          </cell>
          <cell r="C1478" t="str">
            <v>SGS</v>
          </cell>
          <cell r="D1478" t="str">
            <v>Not Eligible</v>
          </cell>
          <cell r="E1478" t="str">
            <v>Not Applicable</v>
          </cell>
          <cell r="F1478" t="str">
            <v>Not Eligible Smelters</v>
          </cell>
        </row>
        <row r="1479">
          <cell r="A1479" t="str">
            <v>CID001603</v>
          </cell>
          <cell r="B1479" t="str">
            <v>Tungsten</v>
          </cell>
          <cell r="C1479" t="str">
            <v>SGS</v>
          </cell>
          <cell r="D1479" t="str">
            <v>Not Eligible</v>
          </cell>
          <cell r="E1479" t="str">
            <v>Not Applicable</v>
          </cell>
          <cell r="F1479" t="str">
            <v>Not Eligible Smelters</v>
          </cell>
        </row>
        <row r="1480">
          <cell r="A1480" t="str">
            <v>CID001605</v>
          </cell>
          <cell r="B1480" t="str">
            <v>Gold</v>
          </cell>
          <cell r="C1480" t="str">
            <v>Shan Tou Shi Yong Yuan Jin Shu Zai Sheng Co., Ltd.</v>
          </cell>
          <cell r="D1480" t="str">
            <v>Alleged</v>
          </cell>
          <cell r="E1480" t="str">
            <v>Not Applicable</v>
          </cell>
          <cell r="F1480" t="str">
            <v>Non Conformant</v>
          </cell>
        </row>
        <row r="1481">
          <cell r="A1481" t="str">
            <v>CID001606</v>
          </cell>
          <cell r="B1481" t="str">
            <v>Tin</v>
          </cell>
          <cell r="C1481" t="str">
            <v>Shan Tou Shi Yong Yuan Jin Shu Zai Sheng Co., Ltd.</v>
          </cell>
          <cell r="D1481" t="str">
            <v>Alleged</v>
          </cell>
          <cell r="E1481" t="str">
            <v>Not Applicable</v>
          </cell>
          <cell r="F1481" t="str">
            <v>Non Conformant</v>
          </cell>
        </row>
        <row r="1482">
          <cell r="A1482" t="str">
            <v>CID001608</v>
          </cell>
          <cell r="B1482" t="str">
            <v>Tin</v>
          </cell>
          <cell r="C1482" t="str">
            <v>SHANDONG CHINA ELECTRONIC MATERIALS</v>
          </cell>
          <cell r="D1482" t="str">
            <v>Not Eligible</v>
          </cell>
          <cell r="E1482" t="str">
            <v>Not Applicable</v>
          </cell>
          <cell r="F1482" t="str">
            <v>Not Eligible Smelters</v>
          </cell>
        </row>
        <row r="1483">
          <cell r="A1483" t="str">
            <v>CID001609</v>
          </cell>
          <cell r="B1483" t="str">
            <v>Gold</v>
          </cell>
          <cell r="C1483" t="str">
            <v>Shandong Gold Bullion Merchants Ltd.</v>
          </cell>
          <cell r="D1483" t="str">
            <v>Not Eligible</v>
          </cell>
          <cell r="E1483" t="str">
            <v>Not Applicable</v>
          </cell>
          <cell r="F1483" t="str">
            <v>Not Eligible Smelters</v>
          </cell>
        </row>
        <row r="1484">
          <cell r="A1484" t="str">
            <v>CID001612</v>
          </cell>
          <cell r="B1484" t="str">
            <v>Gold</v>
          </cell>
          <cell r="C1484" t="str">
            <v>Shandong Hengbang Smelter Co., Ltd.</v>
          </cell>
          <cell r="D1484" t="str">
            <v>Alleged</v>
          </cell>
          <cell r="E1484" t="str">
            <v>Not Applicable</v>
          </cell>
          <cell r="F1484" t="str">
            <v>Non Conformant</v>
          </cell>
        </row>
        <row r="1485">
          <cell r="A1485" t="str">
            <v>CID001613</v>
          </cell>
          <cell r="B1485" t="str">
            <v>Gold</v>
          </cell>
          <cell r="C1485" t="str">
            <v>Shandong jiaodong</v>
          </cell>
          <cell r="D1485" t="str">
            <v>Not Eligible</v>
          </cell>
          <cell r="E1485" t="str">
            <v>Not Applicable</v>
          </cell>
          <cell r="F1485" t="str">
            <v>Not Eligible Smelters</v>
          </cell>
        </row>
        <row r="1486">
          <cell r="A1486" t="str">
            <v>CID001614</v>
          </cell>
          <cell r="B1486" t="str">
            <v>Gold</v>
          </cell>
          <cell r="C1486" t="str">
            <v>Shandong Jun Mai Fu</v>
          </cell>
          <cell r="D1486" t="str">
            <v>Not Eligible</v>
          </cell>
          <cell r="E1486" t="str">
            <v>Not Applicable</v>
          </cell>
          <cell r="F1486" t="str">
            <v>Not Eligible Smelters</v>
          </cell>
        </row>
        <row r="1487">
          <cell r="A1487" t="str">
            <v>CID001616</v>
          </cell>
          <cell r="B1487" t="str">
            <v>Gold</v>
          </cell>
          <cell r="C1487" t="str">
            <v>Shandong penglai gold smelter</v>
          </cell>
          <cell r="D1487" t="str">
            <v>Alleged</v>
          </cell>
          <cell r="E1487" t="str">
            <v>Not Applicable</v>
          </cell>
          <cell r="F1487" t="str">
            <v>Non Conformant</v>
          </cell>
        </row>
        <row r="1488">
          <cell r="A1488" t="str">
            <v>CID001617</v>
          </cell>
          <cell r="B1488" t="str">
            <v>Gold</v>
          </cell>
          <cell r="C1488" t="str">
            <v>ShanDong Province  China</v>
          </cell>
          <cell r="D1488" t="str">
            <v>Not Eligible</v>
          </cell>
          <cell r="E1488" t="str">
            <v>Not Applicable</v>
          </cell>
          <cell r="F1488" t="str">
            <v>Not Eligible Smelters</v>
          </cell>
        </row>
        <row r="1489">
          <cell r="A1489" t="str">
            <v>CID001618</v>
          </cell>
          <cell r="B1489" t="str">
            <v>Gold</v>
          </cell>
          <cell r="C1489" t="str">
            <v>Shandong Taishan Iron and Steel Group Co., Ltd.</v>
          </cell>
          <cell r="D1489" t="str">
            <v>Not Eligible</v>
          </cell>
          <cell r="E1489" t="str">
            <v>Not Applicable</v>
          </cell>
          <cell r="F1489" t="str">
            <v>Not Eligible Smelters</v>
          </cell>
        </row>
        <row r="1490">
          <cell r="A1490" t="str">
            <v>CID001619</v>
          </cell>
          <cell r="B1490" t="str">
            <v>Gold</v>
          </cell>
          <cell r="C1490" t="str">
            <v>Shandong Tiancheng Biological Gold Industrial Co., Ltd.</v>
          </cell>
          <cell r="D1490" t="str">
            <v>Eligible</v>
          </cell>
          <cell r="E1490" t="str">
            <v>Outreach Required</v>
          </cell>
          <cell r="F1490" t="str">
            <v>Non Conformant</v>
          </cell>
        </row>
        <row r="1491">
          <cell r="A1491" t="str">
            <v>CID001620</v>
          </cell>
          <cell r="B1491" t="str">
            <v>Tantalum</v>
          </cell>
          <cell r="C1491" t="str">
            <v>Shandong Tiancheng Biological Gold Industrial Co., Ltd.</v>
          </cell>
          <cell r="D1491" t="str">
            <v>Not Eligible</v>
          </cell>
          <cell r="E1491" t="str">
            <v>Not Applicable</v>
          </cell>
          <cell r="F1491" t="str">
            <v>Not Eligible Smelters</v>
          </cell>
        </row>
        <row r="1492">
          <cell r="A1492" t="str">
            <v>CID001622</v>
          </cell>
          <cell r="B1492" t="str">
            <v>Gold</v>
          </cell>
          <cell r="C1492" t="str">
            <v>Shandong Zhaojin Gold &amp; Silver Refinery Co., Ltd.</v>
          </cell>
          <cell r="D1492" t="str">
            <v>Eligible</v>
          </cell>
          <cell r="E1492" t="str">
            <v>Conformant</v>
          </cell>
          <cell r="F1492" t="str">
            <v>Forced Labor</v>
          </cell>
        </row>
        <row r="1493">
          <cell r="A1493" t="str">
            <v>CID001623</v>
          </cell>
          <cell r="B1493" t="str">
            <v>Tin</v>
          </cell>
          <cell r="C1493" t="str">
            <v>Shandong Zhaojin Gold &amp; Silver Refinery Co., Ltd.</v>
          </cell>
          <cell r="D1493" t="str">
            <v>Not Eligible</v>
          </cell>
          <cell r="E1493" t="str">
            <v>Not Applicable</v>
          </cell>
          <cell r="F1493" t="str">
            <v>Forced Labor</v>
          </cell>
        </row>
        <row r="1494">
          <cell r="A1494" t="str">
            <v>CID001624</v>
          </cell>
          <cell r="B1494" t="str">
            <v>Tantalum</v>
          </cell>
          <cell r="C1494" t="str">
            <v>Shandong Zhaojin Gold &amp; Silver Refinery Co., Ltd.</v>
          </cell>
          <cell r="D1494" t="str">
            <v>Not Eligible</v>
          </cell>
          <cell r="E1494" t="str">
            <v>Not Applicable</v>
          </cell>
          <cell r="F1494" t="str">
            <v>Not Eligible Smelters</v>
          </cell>
        </row>
        <row r="1495">
          <cell r="A1495" t="str">
            <v>CID001625</v>
          </cell>
          <cell r="B1495" t="str">
            <v>Tungsten</v>
          </cell>
          <cell r="C1495" t="str">
            <v>Shandong Zhaojin Gold &amp; Silver Refinery Co., Ltd.</v>
          </cell>
          <cell r="D1495" t="str">
            <v>Not Eligible</v>
          </cell>
          <cell r="E1495" t="str">
            <v>Not Applicable</v>
          </cell>
          <cell r="F1495" t="str">
            <v>Forced Labor</v>
          </cell>
        </row>
        <row r="1496">
          <cell r="A1496" t="str">
            <v>CID001627</v>
          </cell>
          <cell r="B1496" t="str">
            <v>Gold</v>
          </cell>
          <cell r="C1496" t="str">
            <v>Shangdong Taishan Steal Group</v>
          </cell>
          <cell r="D1496" t="str">
            <v>Not Eligible</v>
          </cell>
          <cell r="E1496" t="str">
            <v>Not Applicable</v>
          </cell>
          <cell r="F1496" t="str">
            <v>Not Eligible Smelters</v>
          </cell>
        </row>
        <row r="1497">
          <cell r="A1497" t="str">
            <v>CID001628</v>
          </cell>
          <cell r="B1497" t="str">
            <v>Tungsten</v>
          </cell>
          <cell r="C1497" t="str">
            <v>Shangdong Taishan Steal Group</v>
          </cell>
          <cell r="D1497" t="str">
            <v>Not Eligible</v>
          </cell>
          <cell r="E1497" t="str">
            <v>Not Applicable</v>
          </cell>
          <cell r="F1497" t="str">
            <v>Not Eligible Smelters</v>
          </cell>
        </row>
        <row r="1498">
          <cell r="A1498" t="str">
            <v>CID001629</v>
          </cell>
          <cell r="B1498" t="str">
            <v>Tin</v>
          </cell>
          <cell r="C1498" t="str">
            <v>Shanghai Baogang</v>
          </cell>
          <cell r="D1498" t="str">
            <v>Not Eligible</v>
          </cell>
          <cell r="E1498" t="str">
            <v>Not Applicable</v>
          </cell>
          <cell r="F1498" t="str">
            <v>Not Eligible Smelters</v>
          </cell>
        </row>
        <row r="1499">
          <cell r="A1499" t="str">
            <v>CID001630</v>
          </cell>
          <cell r="B1499" t="str">
            <v>Tin</v>
          </cell>
          <cell r="C1499" t="str">
            <v>Shanghai Baosteel</v>
          </cell>
          <cell r="D1499" t="str">
            <v>Not Eligible</v>
          </cell>
          <cell r="E1499" t="str">
            <v>Not Applicable</v>
          </cell>
          <cell r="F1499" t="str">
            <v>Not Eligible Smelters</v>
          </cell>
        </row>
        <row r="1500">
          <cell r="A1500" t="str">
            <v>CID001631</v>
          </cell>
          <cell r="B1500" t="str">
            <v>Gold</v>
          </cell>
          <cell r="C1500" t="str">
            <v>Shanghai Gold Exchange</v>
          </cell>
          <cell r="D1500" t="str">
            <v>Not Eligible</v>
          </cell>
          <cell r="E1500" t="str">
            <v>Not Applicable</v>
          </cell>
          <cell r="F1500" t="str">
            <v>Not Eligible Smelters</v>
          </cell>
        </row>
        <row r="1501">
          <cell r="A1501" t="str">
            <v>CID001632</v>
          </cell>
          <cell r="B1501" t="str">
            <v>Tin</v>
          </cell>
          <cell r="C1501" t="str">
            <v>Shanghai Gold Exchange</v>
          </cell>
          <cell r="D1501" t="str">
            <v>Not Eligible</v>
          </cell>
          <cell r="E1501" t="str">
            <v>Not Applicable</v>
          </cell>
          <cell r="F1501" t="str">
            <v>Not Eligible Smelters</v>
          </cell>
        </row>
        <row r="1502">
          <cell r="A1502" t="str">
            <v>CID001633</v>
          </cell>
          <cell r="B1502" t="str">
            <v>Tantalum</v>
          </cell>
          <cell r="C1502" t="str">
            <v>Shanghai Gold Exchange</v>
          </cell>
          <cell r="D1502" t="str">
            <v>Not Eligible</v>
          </cell>
          <cell r="E1502" t="str">
            <v>Not Applicable</v>
          </cell>
          <cell r="F1502" t="str">
            <v>Not Eligible Smelters</v>
          </cell>
        </row>
        <row r="1503">
          <cell r="A1503" t="str">
            <v>CID001634</v>
          </cell>
          <cell r="B1503" t="str">
            <v>Tantalum</v>
          </cell>
          <cell r="C1503" t="str">
            <v>Shanghai Jiangxi Metals Co., Ltd.</v>
          </cell>
          <cell r="D1503" t="str">
            <v>Alleged</v>
          </cell>
          <cell r="E1503" t="str">
            <v>Not Applicable</v>
          </cell>
          <cell r="F1503" t="str">
            <v>Non Conformant</v>
          </cell>
        </row>
        <row r="1504">
          <cell r="A1504" t="str">
            <v>CID001635</v>
          </cell>
          <cell r="B1504" t="str">
            <v>Tin</v>
          </cell>
          <cell r="C1504" t="str">
            <v>Shanghai Minghe Metal Material Co. Ltd.</v>
          </cell>
          <cell r="D1504" t="str">
            <v>Not Eligible</v>
          </cell>
          <cell r="E1504" t="str">
            <v>Not Applicable</v>
          </cell>
          <cell r="F1504" t="str">
            <v>Not Eligible Smelters</v>
          </cell>
        </row>
        <row r="1505">
          <cell r="A1505" t="str">
            <v>CID001636</v>
          </cell>
          <cell r="B1505" t="str">
            <v>Tin</v>
          </cell>
          <cell r="C1505" t="str">
            <v>SHANGHAI PU ZHAO TRADING CO., LTD.</v>
          </cell>
          <cell r="D1505" t="str">
            <v>Not Eligible</v>
          </cell>
          <cell r="E1505" t="str">
            <v>Not Applicable</v>
          </cell>
          <cell r="F1505" t="str">
            <v>Not Eligible Smelters</v>
          </cell>
        </row>
        <row r="1506">
          <cell r="A1506" t="str">
            <v>CID001637</v>
          </cell>
          <cell r="B1506" t="str">
            <v>Tin</v>
          </cell>
          <cell r="C1506" t="str">
            <v>Shanghai Sanlian Powder Smelting Co. Ltd</v>
          </cell>
          <cell r="D1506" t="str">
            <v>Not Eligible</v>
          </cell>
          <cell r="E1506" t="str">
            <v>Not Applicable</v>
          </cell>
          <cell r="F1506" t="str">
            <v>Not Eligible Smelters</v>
          </cell>
        </row>
        <row r="1507">
          <cell r="A1507" t="str">
            <v>CID001638</v>
          </cell>
          <cell r="B1507" t="str">
            <v>Tin</v>
          </cell>
          <cell r="C1507" t="str">
            <v>Shanghai Sigma Metals, Inc</v>
          </cell>
          <cell r="D1507" t="str">
            <v>Not Eligible</v>
          </cell>
          <cell r="E1507" t="str">
            <v>Not Applicable</v>
          </cell>
          <cell r="F1507" t="str">
            <v>Not Eligible Smelters</v>
          </cell>
        </row>
        <row r="1508">
          <cell r="A1508" t="str">
            <v>CID001639</v>
          </cell>
          <cell r="B1508" t="str">
            <v>Tin</v>
          </cell>
          <cell r="C1508" t="str">
            <v>Shanghai Sinyang Semiconductor Materials</v>
          </cell>
          <cell r="D1508" t="str">
            <v>Not Eligible</v>
          </cell>
          <cell r="E1508" t="str">
            <v>Not Applicable</v>
          </cell>
          <cell r="F1508" t="str">
            <v>Not Eligible Smelters</v>
          </cell>
        </row>
        <row r="1509">
          <cell r="A1509" t="str">
            <v>CID001640</v>
          </cell>
          <cell r="B1509" t="str">
            <v>Tin</v>
          </cell>
          <cell r="C1509" t="str">
            <v>SHANGHAI YUANHAO SURFACE FINISHING CO., LTD</v>
          </cell>
          <cell r="D1509" t="str">
            <v>Not Eligible</v>
          </cell>
          <cell r="E1509" t="str">
            <v>Not Applicable</v>
          </cell>
          <cell r="F1509" t="str">
            <v>Not Eligible Smelters</v>
          </cell>
        </row>
        <row r="1510">
          <cell r="A1510" t="str">
            <v>CID001641</v>
          </cell>
          <cell r="B1510" t="str">
            <v>Gold</v>
          </cell>
          <cell r="C1510" t="str">
            <v>Shanghai Yueqiang Metal Products Co., Ltd.</v>
          </cell>
          <cell r="D1510" t="str">
            <v>Not Eligible</v>
          </cell>
          <cell r="E1510" t="str">
            <v>Not Applicable</v>
          </cell>
          <cell r="F1510" t="str">
            <v>Not Eligible Smelters</v>
          </cell>
        </row>
        <row r="1511">
          <cell r="A1511" t="str">
            <v>CID001642</v>
          </cell>
          <cell r="B1511" t="str">
            <v>Tin</v>
          </cell>
          <cell r="C1511" t="str">
            <v>ShangHai YueQiang Metal Products Co., LTD</v>
          </cell>
          <cell r="D1511" t="str">
            <v>Not Eligible</v>
          </cell>
          <cell r="E1511" t="str">
            <v>Not Applicable</v>
          </cell>
          <cell r="F1511" t="str">
            <v>Not Eligible Smelters</v>
          </cell>
        </row>
        <row r="1512">
          <cell r="A1512" t="str">
            <v>CID001643</v>
          </cell>
          <cell r="B1512" t="str">
            <v>Gold</v>
          </cell>
          <cell r="C1512" t="str">
            <v>Shanghai Zhipu</v>
          </cell>
          <cell r="D1512" t="str">
            <v>Not Eligible</v>
          </cell>
          <cell r="E1512" t="str">
            <v>Not Applicable</v>
          </cell>
          <cell r="F1512" t="str">
            <v>Not Eligible Smelters</v>
          </cell>
        </row>
        <row r="1513">
          <cell r="A1513" t="str">
            <v>CID001646</v>
          </cell>
          <cell r="B1513" t="str">
            <v>Gold</v>
          </cell>
          <cell r="C1513" t="str">
            <v>ShangQi</v>
          </cell>
          <cell r="D1513" t="str">
            <v>Not Eligible</v>
          </cell>
          <cell r="E1513" t="str">
            <v>Not Applicable</v>
          </cell>
          <cell r="F1513" t="str">
            <v>Not Eligible Smelters</v>
          </cell>
        </row>
        <row r="1514">
          <cell r="A1514" t="str">
            <v>CID001647</v>
          </cell>
          <cell r="B1514" t="str">
            <v>Tin</v>
          </cell>
          <cell r="C1514" t="str">
            <v>ShangQi</v>
          </cell>
          <cell r="D1514" t="str">
            <v>Not Eligible</v>
          </cell>
          <cell r="E1514" t="str">
            <v>Not Applicable</v>
          </cell>
          <cell r="F1514" t="str">
            <v>Not Eligible Smelters</v>
          </cell>
        </row>
        <row r="1515">
          <cell r="A1515" t="str">
            <v>CID001648</v>
          </cell>
          <cell r="B1515" t="str">
            <v>Tin</v>
          </cell>
          <cell r="C1515" t="str">
            <v>Shangrao Xuri Smelting Factory</v>
          </cell>
          <cell r="D1515" t="str">
            <v>Alleged</v>
          </cell>
          <cell r="E1515" t="str">
            <v>Not Applicable</v>
          </cell>
          <cell r="F1515" t="str">
            <v>Non Conformant</v>
          </cell>
        </row>
        <row r="1516">
          <cell r="A1516" t="str">
            <v>CID001649</v>
          </cell>
          <cell r="B1516" t="str">
            <v>Tin</v>
          </cell>
          <cell r="C1516" t="str">
            <v>Shanghai Fairfield Electronic Technology Co., Ltd.</v>
          </cell>
          <cell r="D1516" t="str">
            <v>Not Eligible</v>
          </cell>
          <cell r="E1516" t="str">
            <v>Not Applicable</v>
          </cell>
          <cell r="F1516" t="str">
            <v>Not Eligible Smelters</v>
          </cell>
        </row>
        <row r="1517">
          <cell r="A1517" t="str">
            <v>CID001651</v>
          </cell>
          <cell r="B1517" t="str">
            <v>GOLD</v>
          </cell>
          <cell r="C1517" t="str">
            <v>SHANMENXIA</v>
          </cell>
          <cell r="D1517" t="str">
            <v>Not Eligible</v>
          </cell>
          <cell r="E1517" t="str">
            <v>Not Applicable</v>
          </cell>
          <cell r="F1517" t="str">
            <v>Not Eligible Smelters</v>
          </cell>
        </row>
        <row r="1518">
          <cell r="A1518" t="str">
            <v>CID001652</v>
          </cell>
          <cell r="B1518" t="str">
            <v>Tin</v>
          </cell>
          <cell r="C1518" t="str">
            <v>Shantou off tin smelting industry-related companies</v>
          </cell>
          <cell r="D1518" t="str">
            <v>Not Eligible</v>
          </cell>
          <cell r="E1518" t="str">
            <v>Not Applicable</v>
          </cell>
          <cell r="F1518" t="str">
            <v>Not Eligible Smelters</v>
          </cell>
        </row>
        <row r="1519">
          <cell r="A1519" t="str">
            <v>CID001653</v>
          </cell>
          <cell r="B1519" t="str">
            <v>Tin</v>
          </cell>
          <cell r="C1519" t="str">
            <v>Shantou xi kuang</v>
          </cell>
          <cell r="D1519" t="str">
            <v>Not Eligible</v>
          </cell>
          <cell r="E1519" t="str">
            <v>Not Applicable</v>
          </cell>
          <cell r="F1519" t="str">
            <v>Not Eligible Smelters</v>
          </cell>
        </row>
        <row r="1520">
          <cell r="A1520" t="str">
            <v>CID001654</v>
          </cell>
          <cell r="B1520" t="str">
            <v>Tin</v>
          </cell>
          <cell r="C1520" t="str">
            <v>Shantou Xilong Chemical Factory Co., Ltd</v>
          </cell>
          <cell r="D1520" t="str">
            <v>Not Eligible</v>
          </cell>
          <cell r="E1520" t="str">
            <v>Not Applicable</v>
          </cell>
          <cell r="F1520" t="str">
            <v>Not Eligible Smelters</v>
          </cell>
        </row>
        <row r="1521">
          <cell r="A1521" t="str">
            <v>CID001655</v>
          </cell>
          <cell r="B1521" t="str">
            <v>Tungsten</v>
          </cell>
          <cell r="C1521" t="str">
            <v>Shantou Xilong Chemical Factory Co., Ltd</v>
          </cell>
          <cell r="D1521" t="str">
            <v>Not Eligible</v>
          </cell>
          <cell r="E1521" t="str">
            <v>Not Applicable</v>
          </cell>
          <cell r="F1521" t="str">
            <v>Not Eligible Smelters</v>
          </cell>
        </row>
        <row r="1522">
          <cell r="A1522" t="str">
            <v>CID001656</v>
          </cell>
          <cell r="B1522" t="str">
            <v>Tin</v>
          </cell>
          <cell r="C1522" t="str">
            <v>Shao Xing Tian Long Tin Materials Co., Ltd.</v>
          </cell>
          <cell r="D1522" t="str">
            <v>Not Eligible</v>
          </cell>
          <cell r="E1522" t="str">
            <v>Not Applicable</v>
          </cell>
          <cell r="F1522" t="str">
            <v>Not Eligible Smelters</v>
          </cell>
        </row>
        <row r="1523">
          <cell r="A1523" t="str">
            <v>CID001659</v>
          </cell>
          <cell r="B1523" t="str">
            <v>Tin</v>
          </cell>
          <cell r="C1523" t="str">
            <v>Shapiro Metals</v>
          </cell>
          <cell r="D1523" t="str">
            <v>Not Eligible</v>
          </cell>
          <cell r="E1523" t="str">
            <v>Not Applicable</v>
          </cell>
          <cell r="F1523" t="str">
            <v>Not Eligible Smelters</v>
          </cell>
        </row>
        <row r="1524">
          <cell r="A1524" t="str">
            <v>CID001660</v>
          </cell>
          <cell r="B1524" t="str">
            <v>Gold</v>
          </cell>
          <cell r="C1524" t="str">
            <v>Shen Mao Solder (M) Sdn. Bhd</v>
          </cell>
          <cell r="D1524" t="str">
            <v>Not Eligible</v>
          </cell>
          <cell r="E1524" t="str">
            <v>Not Applicable</v>
          </cell>
          <cell r="F1524" t="str">
            <v>Not Eligible Smelters</v>
          </cell>
        </row>
        <row r="1525">
          <cell r="A1525" t="str">
            <v>CID001661</v>
          </cell>
          <cell r="B1525" t="str">
            <v>Tin</v>
          </cell>
          <cell r="C1525" t="str">
            <v>Shen Mao Solder (M) Sdn. Bhd</v>
          </cell>
          <cell r="D1525" t="str">
            <v>Not Eligible</v>
          </cell>
          <cell r="E1525" t="str">
            <v>Not Applicable</v>
          </cell>
          <cell r="F1525" t="str">
            <v>Not Eligible Smelters</v>
          </cell>
        </row>
        <row r="1526">
          <cell r="A1526" t="str">
            <v>CID001662</v>
          </cell>
          <cell r="B1526" t="str">
            <v>Tungsten</v>
          </cell>
          <cell r="C1526" t="str">
            <v>Shen Mao Solder (M) Sdn. Bhd</v>
          </cell>
          <cell r="D1526" t="str">
            <v>Not Eligible</v>
          </cell>
          <cell r="E1526" t="str">
            <v>Not Applicable</v>
          </cell>
          <cell r="F1526" t="str">
            <v>Not Eligible Smelters</v>
          </cell>
        </row>
        <row r="1527">
          <cell r="A1527" t="str">
            <v>CID001663</v>
          </cell>
          <cell r="B1527" t="str">
            <v>Tin</v>
          </cell>
          <cell r="C1527" t="str">
            <v>SHENZHEN HENGXINYUAN PRECISION METAL CO. LTD.</v>
          </cell>
          <cell r="D1527" t="str">
            <v>Not Eligible</v>
          </cell>
          <cell r="E1527" t="str">
            <v>Not Applicable</v>
          </cell>
          <cell r="F1527" t="str">
            <v>Not Eligible Smelters</v>
          </cell>
        </row>
        <row r="1528">
          <cell r="A1528" t="str">
            <v>CID001665</v>
          </cell>
          <cell r="B1528" t="str">
            <v>Tin</v>
          </cell>
          <cell r="C1528" t="str">
            <v>shen zhen qi xiang da hua gong gong si</v>
          </cell>
          <cell r="D1528" t="str">
            <v>Not Eligible</v>
          </cell>
          <cell r="E1528" t="str">
            <v>Not Applicable</v>
          </cell>
          <cell r="F1528" t="str">
            <v>Not Eligible Smelters</v>
          </cell>
        </row>
        <row r="1529">
          <cell r="A1529" t="str">
            <v>CID001666</v>
          </cell>
          <cell r="B1529" t="str">
            <v>Tin</v>
          </cell>
          <cell r="C1529" t="str">
            <v>Shen Zhen Rui Yun Feng Industry Co.,Ltd</v>
          </cell>
          <cell r="D1529" t="str">
            <v>Not Eligible</v>
          </cell>
          <cell r="E1529" t="str">
            <v>Not Applicable</v>
          </cell>
          <cell r="F1529" t="str">
            <v>Not Eligible Smelters</v>
          </cell>
        </row>
        <row r="1530">
          <cell r="A1530" t="str">
            <v>CID001667</v>
          </cell>
          <cell r="B1530" t="str">
            <v>Gold</v>
          </cell>
          <cell r="C1530" t="str">
            <v>Shen Zhen Rui Yun Feng Industry Co.,Ltd</v>
          </cell>
          <cell r="D1530" t="str">
            <v>Not Eligible</v>
          </cell>
          <cell r="E1530" t="str">
            <v>Not Applicable</v>
          </cell>
          <cell r="F1530" t="str">
            <v>Not Eligible Smelters</v>
          </cell>
        </row>
        <row r="1531">
          <cell r="A1531" t="str">
            <v>CID001670</v>
          </cell>
          <cell r="B1531" t="str">
            <v>Gold</v>
          </cell>
          <cell r="C1531" t="str">
            <v>Shenbo Electronics Co. Ltd</v>
          </cell>
          <cell r="D1531" t="str">
            <v>Not Eligible</v>
          </cell>
          <cell r="E1531" t="str">
            <v>Not Applicable</v>
          </cell>
          <cell r="F1531" t="str">
            <v>Not Eligible Smelters</v>
          </cell>
        </row>
        <row r="1532">
          <cell r="A1532" t="str">
            <v>CID001671</v>
          </cell>
          <cell r="B1532" t="str">
            <v>Tin</v>
          </cell>
          <cell r="C1532" t="str">
            <v>Sheng Hui</v>
          </cell>
          <cell r="D1532" t="str">
            <v>Not Eligible</v>
          </cell>
          <cell r="E1532" t="str">
            <v>Not Applicable</v>
          </cell>
          <cell r="F1532" t="str">
            <v>Not Eligible Smelters</v>
          </cell>
        </row>
        <row r="1533">
          <cell r="A1533" t="str">
            <v>CID001672</v>
          </cell>
          <cell r="B1533" t="str">
            <v>Tin</v>
          </cell>
          <cell r="C1533" t="str">
            <v>Shengnan Metal Products Factory</v>
          </cell>
          <cell r="D1533" t="str">
            <v>Not Eligible</v>
          </cell>
          <cell r="E1533" t="str">
            <v>Not Applicable</v>
          </cell>
          <cell r="F1533" t="str">
            <v>Not Eligible Smelters</v>
          </cell>
        </row>
        <row r="1534">
          <cell r="A1534" t="str">
            <v>CID001673</v>
          </cell>
          <cell r="B1534" t="str">
            <v>Gold</v>
          </cell>
          <cell r="C1534" t="str">
            <v>SHENGYI TECNOLOGY</v>
          </cell>
          <cell r="D1534" t="str">
            <v>Not Eligible</v>
          </cell>
          <cell r="E1534" t="str">
            <v>Not Applicable</v>
          </cell>
          <cell r="F1534" t="str">
            <v>Not Eligible Smelters</v>
          </cell>
        </row>
        <row r="1535">
          <cell r="A1535" t="str">
            <v>CID001674</v>
          </cell>
          <cell r="B1535" t="str">
            <v>Gold</v>
          </cell>
          <cell r="C1535" t="str">
            <v>Shenzhen Fujun Material Technology Co., Ltd.</v>
          </cell>
          <cell r="D1535" t="str">
            <v>Not Eligible</v>
          </cell>
          <cell r="E1535" t="str">
            <v>Not Applicable</v>
          </cell>
          <cell r="F1535" t="str">
            <v>Not Eligible Smelters</v>
          </cell>
        </row>
        <row r="1536">
          <cell r="A1536" t="str">
            <v>CID001675</v>
          </cell>
          <cell r="B1536" t="str">
            <v>Tin</v>
          </cell>
          <cell r="C1536" t="str">
            <v>Shenzhen Anchen Solder Tin Product Co., Ltd.</v>
          </cell>
          <cell r="D1536" t="str">
            <v>Not Eligible</v>
          </cell>
          <cell r="E1536" t="str">
            <v>Not Applicable</v>
          </cell>
          <cell r="F1536" t="str">
            <v>Not Eligible Smelters</v>
          </cell>
        </row>
        <row r="1537">
          <cell r="A1537" t="str">
            <v>CID001676</v>
          </cell>
          <cell r="B1537" t="str">
            <v>Gold</v>
          </cell>
          <cell r="C1537" t="str">
            <v>Shenzhen baoan district public security bureau</v>
          </cell>
          <cell r="D1537" t="str">
            <v>Not Eligible</v>
          </cell>
          <cell r="E1537" t="str">
            <v>Not Applicable</v>
          </cell>
          <cell r="F1537" t="str">
            <v>Not Eligible Smelters</v>
          </cell>
        </row>
        <row r="1538">
          <cell r="A1538" t="str">
            <v>CID001677</v>
          </cell>
          <cell r="B1538" t="str">
            <v>Tin</v>
          </cell>
          <cell r="C1538" t="str">
            <v>Shenzhen Baoda Tin Industry Company LTD</v>
          </cell>
          <cell r="D1538" t="str">
            <v>Not Eligible</v>
          </cell>
          <cell r="E1538" t="str">
            <v>Not Applicable</v>
          </cell>
          <cell r="F1538" t="str">
            <v>Not Eligible Smelters</v>
          </cell>
        </row>
        <row r="1539">
          <cell r="A1539" t="str">
            <v>CID001678</v>
          </cell>
          <cell r="B1539" t="str">
            <v>Tin</v>
          </cell>
          <cell r="C1539" t="str">
            <v>Shenzhen Bi Qiang Li Tin Co., Ltd</v>
          </cell>
          <cell r="D1539" t="str">
            <v>Not Eligible</v>
          </cell>
          <cell r="E1539" t="str">
            <v>Not Applicable</v>
          </cell>
          <cell r="F1539" t="str">
            <v>Not Eligible Smelters</v>
          </cell>
        </row>
        <row r="1540">
          <cell r="A1540" t="str">
            <v>CID001679</v>
          </cell>
          <cell r="B1540" t="str">
            <v>Tin</v>
          </cell>
          <cell r="C1540" t="str">
            <v>Shenzhen Boshida Soldering Tin Industrial Co.,Ltd.</v>
          </cell>
          <cell r="D1540" t="str">
            <v>Not Eligible</v>
          </cell>
          <cell r="E1540" t="str">
            <v>Not Applicable</v>
          </cell>
          <cell r="F1540" t="str">
            <v>Not Eligible Smelters</v>
          </cell>
        </row>
        <row r="1541">
          <cell r="A1541" t="str">
            <v>CID001680</v>
          </cell>
          <cell r="B1541" t="str">
            <v>Gold</v>
          </cell>
          <cell r="C1541" t="str">
            <v>Shenzhen Boshida Soldering Tin Industrial Co.,Ltd.</v>
          </cell>
          <cell r="D1541" t="str">
            <v>Not Eligible</v>
          </cell>
          <cell r="E1541" t="str">
            <v>Not Applicable</v>
          </cell>
          <cell r="F1541" t="str">
            <v>Not Eligible Smelters</v>
          </cell>
        </row>
        <row r="1542">
          <cell r="A1542" t="str">
            <v>CID001682</v>
          </cell>
          <cell r="B1542" t="str">
            <v>Tin</v>
          </cell>
          <cell r="C1542" t="str">
            <v>Shenzhen canon of China</v>
          </cell>
          <cell r="D1542" t="str">
            <v>Not Eligible</v>
          </cell>
          <cell r="E1542" t="str">
            <v>Not Applicable</v>
          </cell>
          <cell r="F1542" t="str">
            <v>Not Eligible Smelters</v>
          </cell>
        </row>
        <row r="1543">
          <cell r="A1543" t="str">
            <v>CID001683</v>
          </cell>
          <cell r="B1543" t="str">
            <v>Tin</v>
          </cell>
          <cell r="C1543" t="str">
            <v>SHENZHEN CHANGRUN HARDWARE Co，LTD</v>
          </cell>
          <cell r="D1543" t="str">
            <v>Not Eligible</v>
          </cell>
          <cell r="E1543" t="str">
            <v>Not Applicable</v>
          </cell>
          <cell r="F1543" t="str">
            <v>Not Eligible Smelters</v>
          </cell>
        </row>
        <row r="1544">
          <cell r="A1544" t="str">
            <v>CID001684</v>
          </cell>
          <cell r="B1544" t="str">
            <v>Gold</v>
          </cell>
          <cell r="C1544" t="str">
            <v>Shenzhen Chemicals Light Industry Co., Ltd.</v>
          </cell>
          <cell r="D1544" t="str">
            <v>Not Eligible</v>
          </cell>
          <cell r="E1544" t="str">
            <v>Not Applicable</v>
          </cell>
          <cell r="F1544" t="str">
            <v>Not Eligible Smelters</v>
          </cell>
        </row>
        <row r="1545">
          <cell r="A1545" t="str">
            <v>CID001685</v>
          </cell>
          <cell r="B1545" t="str">
            <v>Tin</v>
          </cell>
          <cell r="C1545" t="str">
            <v>Shenzhen Chemicals Light Industry Co., Ltd.</v>
          </cell>
          <cell r="D1545" t="str">
            <v>Not Eligible</v>
          </cell>
          <cell r="E1545" t="str">
            <v>Not Applicable</v>
          </cell>
          <cell r="F1545" t="str">
            <v>Not Eligible Smelters</v>
          </cell>
        </row>
        <row r="1546">
          <cell r="A1546" t="str">
            <v>CID001686</v>
          </cell>
          <cell r="B1546" t="str">
            <v>Tin</v>
          </cell>
          <cell r="C1546" t="str">
            <v>SHENZHEN CITY HO NG HE YUNGUAN STANNUM INDUSTRIAL</v>
          </cell>
          <cell r="D1546" t="str">
            <v>Not Eligible</v>
          </cell>
          <cell r="E1546" t="str">
            <v>Not Applicable</v>
          </cell>
          <cell r="F1546" t="str">
            <v>Not Eligible Smelters</v>
          </cell>
        </row>
        <row r="1547">
          <cell r="A1547" t="str">
            <v>CID001687</v>
          </cell>
          <cell r="B1547" t="str">
            <v>Tin</v>
          </cell>
          <cell r="C1547" t="str">
            <v>Shenzhen City Jin Chun Tin Products Co., Ltd.</v>
          </cell>
          <cell r="D1547" t="str">
            <v>Not Eligible</v>
          </cell>
          <cell r="E1547" t="str">
            <v>Not Applicable</v>
          </cell>
          <cell r="F1547" t="str">
            <v>Not Eligible Smelters</v>
          </cell>
        </row>
        <row r="1548">
          <cell r="A1548" t="str">
            <v>CID001688</v>
          </cell>
          <cell r="B1548" t="str">
            <v>Tin</v>
          </cell>
          <cell r="C1548" t="str">
            <v>Shenzhen City Ming Sheng Yuan Chemical Industry Co. Ltd.</v>
          </cell>
          <cell r="D1548" t="str">
            <v>Not Eligible</v>
          </cell>
          <cell r="E1548" t="str">
            <v>Not Applicable</v>
          </cell>
          <cell r="F1548" t="str">
            <v>Not Eligible Smelters</v>
          </cell>
        </row>
        <row r="1549">
          <cell r="A1549" t="str">
            <v>CID001691</v>
          </cell>
          <cell r="B1549" t="str">
            <v>Tantalum</v>
          </cell>
          <cell r="C1549" t="str">
            <v>Shenzhen Fujun Material Technology Co., Ltd.</v>
          </cell>
          <cell r="D1549" t="str">
            <v>Not Eligible</v>
          </cell>
          <cell r="E1549" t="str">
            <v>Not Applicable</v>
          </cell>
          <cell r="F1549" t="str">
            <v>Not Eligible Smelters</v>
          </cell>
        </row>
        <row r="1550">
          <cell r="A1550" t="str">
            <v>CID001692</v>
          </cell>
          <cell r="B1550" t="str">
            <v>Gold</v>
          </cell>
          <cell r="C1550" t="str">
            <v>Shenzhen Heng Zhong Industry Co., Ltd.</v>
          </cell>
          <cell r="D1550" t="str">
            <v>Alleged</v>
          </cell>
          <cell r="E1550" t="str">
            <v>Not Applicable</v>
          </cell>
          <cell r="F1550" t="str">
            <v>Non Conformant</v>
          </cell>
        </row>
        <row r="1551">
          <cell r="A1551" t="str">
            <v>CID001693</v>
          </cell>
          <cell r="B1551" t="str">
            <v>Gold</v>
          </cell>
          <cell r="C1551" t="str">
            <v>SHENZHEN HENGXINYUAN PRECISION METAL CO. LTD.</v>
          </cell>
          <cell r="D1551" t="str">
            <v>Not Eligible</v>
          </cell>
          <cell r="E1551" t="str">
            <v>Not Applicable</v>
          </cell>
          <cell r="F1551" t="str">
            <v>Not Eligible Smelters</v>
          </cell>
        </row>
        <row r="1552">
          <cell r="A1552" t="str">
            <v>CID001694</v>
          </cell>
          <cell r="B1552" t="str">
            <v>Tin</v>
          </cell>
          <cell r="C1552" t="str">
            <v>Shenzhen Hong Chang Metal Manufacturing Factory</v>
          </cell>
          <cell r="D1552" t="str">
            <v>Alleged</v>
          </cell>
          <cell r="E1552" t="str">
            <v>Not Applicable</v>
          </cell>
          <cell r="F1552" t="str">
            <v>Non Conformant</v>
          </cell>
        </row>
        <row r="1553">
          <cell r="A1553" t="str">
            <v>CID001696</v>
          </cell>
          <cell r="B1553" t="str">
            <v>Tin</v>
          </cell>
          <cell r="C1553" t="str">
            <v>Shenzhen Jinpin Tin Co., Ltd.</v>
          </cell>
          <cell r="D1553" t="str">
            <v>Not Eligible</v>
          </cell>
          <cell r="E1553" t="str">
            <v>Not Applicable</v>
          </cell>
          <cell r="F1553" t="str">
            <v>Not Eligible Smelters</v>
          </cell>
        </row>
        <row r="1554">
          <cell r="A1554" t="str">
            <v>CID001697</v>
          </cell>
          <cell r="B1554" t="str">
            <v>Tin</v>
          </cell>
          <cell r="C1554" t="str">
            <v>Shenzhen keaixin Technology</v>
          </cell>
          <cell r="D1554" t="str">
            <v>Not Eligible</v>
          </cell>
          <cell r="E1554" t="str">
            <v>Not Applicable</v>
          </cell>
          <cell r="F1554" t="str">
            <v>Not Eligible Smelters</v>
          </cell>
        </row>
        <row r="1555">
          <cell r="A1555" t="str">
            <v>CID001699</v>
          </cell>
          <cell r="B1555" t="str">
            <v>Gold</v>
          </cell>
          <cell r="C1555" t="str">
            <v>Shenzhen Municipal Public Security Bureau</v>
          </cell>
          <cell r="D1555" t="str">
            <v>Not Eligible</v>
          </cell>
          <cell r="E1555" t="str">
            <v>Not Applicable</v>
          </cell>
          <cell r="F1555" t="str">
            <v>Not Eligible Smelters</v>
          </cell>
        </row>
        <row r="1556">
          <cell r="A1556" t="str">
            <v>CID001700</v>
          </cell>
          <cell r="B1556" t="str">
            <v>Tin</v>
          </cell>
          <cell r="C1556" t="str">
            <v>Shenzhen new jin spring solder products Co., LTD</v>
          </cell>
          <cell r="D1556" t="str">
            <v>Not Eligible</v>
          </cell>
          <cell r="E1556" t="str">
            <v>Not Applicable</v>
          </cell>
          <cell r="F1556" t="str">
            <v>Not Eligible Smelters</v>
          </cell>
        </row>
        <row r="1557">
          <cell r="A1557" t="str">
            <v>CID001701</v>
          </cell>
          <cell r="B1557" t="str">
            <v>Tin</v>
          </cell>
          <cell r="C1557" t="str">
            <v>Shenzhen Pengxingda Solder Products Co., Ltd.</v>
          </cell>
          <cell r="D1557" t="str">
            <v>Alleged</v>
          </cell>
          <cell r="E1557" t="str">
            <v>Not Applicable</v>
          </cell>
          <cell r="F1557" t="str">
            <v>Non Conformant</v>
          </cell>
        </row>
        <row r="1558">
          <cell r="A1558" t="str">
            <v>CID001705</v>
          </cell>
          <cell r="B1558" t="str">
            <v>Tin</v>
          </cell>
          <cell r="C1558" t="str">
            <v>Shenzhen Southwest Tin Co. Ltd.</v>
          </cell>
          <cell r="D1558" t="str">
            <v>Not Eligible</v>
          </cell>
          <cell r="E1558" t="str">
            <v>Not Applicable</v>
          </cell>
          <cell r="F1558" t="str">
            <v>Not Eligible Smelters</v>
          </cell>
        </row>
        <row r="1559">
          <cell r="A1559" t="str">
            <v>CID001707</v>
          </cell>
          <cell r="B1559" t="str">
            <v>Gold</v>
          </cell>
          <cell r="C1559" t="str">
            <v>SHENZHEN TIANCHENG CHEMICAL CO LTD</v>
          </cell>
          <cell r="D1559" t="str">
            <v>Not Eligible</v>
          </cell>
          <cell r="E1559" t="str">
            <v>Not Applicable</v>
          </cell>
          <cell r="F1559" t="str">
            <v>Not Eligible Smelters</v>
          </cell>
        </row>
        <row r="1560">
          <cell r="A1560" t="str">
            <v>CID001708</v>
          </cell>
          <cell r="B1560" t="str">
            <v>Gold</v>
          </cell>
          <cell r="C1560" t="str">
            <v>Shenzhen Xin Hongfa Plastic &amp; Metal Products Co. Ltd.</v>
          </cell>
          <cell r="D1560" t="str">
            <v>Not Eligible</v>
          </cell>
          <cell r="E1560" t="str">
            <v>Not Applicable</v>
          </cell>
          <cell r="F1560" t="str">
            <v>Not Eligible Smelters</v>
          </cell>
        </row>
        <row r="1561">
          <cell r="A1561" t="str">
            <v>CID001710</v>
          </cell>
          <cell r="B1561" t="str">
            <v>Tin</v>
          </cell>
          <cell r="C1561" t="str">
            <v>ShenZhen xinnan tin</v>
          </cell>
          <cell r="D1561" t="str">
            <v>Not Eligible</v>
          </cell>
          <cell r="E1561" t="str">
            <v>Not Applicable</v>
          </cell>
          <cell r="F1561" t="str">
            <v>Not Eligible Smelters</v>
          </cell>
        </row>
        <row r="1562">
          <cell r="A1562" t="str">
            <v>CID001711</v>
          </cell>
          <cell r="B1562" t="str">
            <v>Tin</v>
          </cell>
          <cell r="C1562" t="str">
            <v>Shenzhen Yi Cheng Industrial</v>
          </cell>
          <cell r="D1562" t="str">
            <v>Not Eligible</v>
          </cell>
          <cell r="E1562" t="str">
            <v>Not Applicable</v>
          </cell>
          <cell r="F1562" t="str">
            <v>Not Eligible Smelters</v>
          </cell>
        </row>
        <row r="1563">
          <cell r="A1563" t="str">
            <v>CID001712</v>
          </cell>
          <cell r="B1563" t="str">
            <v>Tin</v>
          </cell>
          <cell r="C1563" t="str">
            <v>Shenzhen Yik Shing Tat Industrial Co., Ltd.</v>
          </cell>
          <cell r="D1563" t="str">
            <v>Not Eligible</v>
          </cell>
          <cell r="E1563" t="str">
            <v>Not Applicable</v>
          </cell>
          <cell r="F1563" t="str">
            <v>Not Eligible Smelters</v>
          </cell>
        </row>
        <row r="1564">
          <cell r="A1564" t="str">
            <v>CID001713</v>
          </cell>
          <cell r="B1564" t="str">
            <v>Tin</v>
          </cell>
          <cell r="C1564" t="str">
            <v>Shenzhen Yu-Tai Metal Products Co., Ltd.</v>
          </cell>
          <cell r="D1564" t="str">
            <v>Not Eligible</v>
          </cell>
          <cell r="E1564" t="str">
            <v>Not Applicable</v>
          </cell>
          <cell r="F1564" t="str">
            <v>Not Eligible Smelters</v>
          </cell>
        </row>
        <row r="1565">
          <cell r="A1565" t="str">
            <v>CID001714</v>
          </cell>
          <cell r="B1565" t="str">
            <v>Tin</v>
          </cell>
          <cell r="C1565" t="str">
            <v>Shenzhen ze shunfa tin products Co., LTD</v>
          </cell>
          <cell r="D1565" t="str">
            <v>Not Eligible</v>
          </cell>
          <cell r="E1565" t="str">
            <v>Not Applicable</v>
          </cell>
          <cell r="F1565" t="str">
            <v>Not Eligible Smelters</v>
          </cell>
        </row>
        <row r="1566">
          <cell r="A1566" t="str">
            <v>CID001715</v>
          </cell>
          <cell r="B1566" t="str">
            <v>Tungsten</v>
          </cell>
          <cell r="C1566" t="str">
            <v>Shenzhen ze shunfa tin products Co., LTD</v>
          </cell>
          <cell r="D1566" t="str">
            <v>Not Eligible</v>
          </cell>
          <cell r="E1566" t="str">
            <v>Not Applicable</v>
          </cell>
          <cell r="F1566" t="str">
            <v>Not Eligible Smelters</v>
          </cell>
        </row>
        <row r="1567">
          <cell r="A1567" t="str">
            <v>CID001716</v>
          </cell>
          <cell r="B1567" t="str">
            <v>Gold</v>
          </cell>
          <cell r="C1567" t="str">
            <v>Shenzhen ZHENGTIANWEI Technology Co., Ltd.</v>
          </cell>
          <cell r="D1567" t="str">
            <v>Not Eligible</v>
          </cell>
          <cell r="E1567" t="str">
            <v>Not Applicable</v>
          </cell>
          <cell r="F1567" t="str">
            <v>Not Eligible Smelters</v>
          </cell>
        </row>
        <row r="1568">
          <cell r="A1568" t="str">
            <v>CID001717</v>
          </cell>
          <cell r="B1568" t="str">
            <v>Tin</v>
          </cell>
          <cell r="C1568" t="str">
            <v>Shenzhen ZHENGTIANWEI Technology Co., Ltd.</v>
          </cell>
          <cell r="D1568" t="str">
            <v>Not Eligible</v>
          </cell>
          <cell r="E1568" t="str">
            <v>Not Applicable</v>
          </cell>
          <cell r="F1568" t="str">
            <v>Not Eligible Smelters</v>
          </cell>
        </row>
        <row r="1569">
          <cell r="A1569" t="str">
            <v>CID001718</v>
          </cell>
          <cell r="B1569" t="str">
            <v>Tin</v>
          </cell>
          <cell r="C1569" t="str">
            <v>ShenzhenZe Shunfa Tin Products Co. Ltd.</v>
          </cell>
          <cell r="D1569" t="str">
            <v>Not Eligible</v>
          </cell>
          <cell r="E1569" t="str">
            <v>Not Applicable</v>
          </cell>
          <cell r="F1569" t="str">
            <v>Not Eligible Smelters</v>
          </cell>
        </row>
        <row r="1570">
          <cell r="A1570" t="str">
            <v>CID001719</v>
          </cell>
          <cell r="B1570" t="str">
            <v>Tin</v>
          </cell>
          <cell r="C1570" t="str">
            <v>SHERNG HWA INDUSTRY CO. LTD</v>
          </cell>
          <cell r="D1570" t="str">
            <v>Not Eligible</v>
          </cell>
          <cell r="E1570" t="str">
            <v>Not Applicable</v>
          </cell>
          <cell r="F1570" t="str">
            <v>Not Eligible Smelters</v>
          </cell>
        </row>
        <row r="1571">
          <cell r="A1571" t="str">
            <v>CID001720</v>
          </cell>
          <cell r="B1571" t="str">
            <v>Gold</v>
          </cell>
          <cell r="C1571" t="str">
            <v>Shindong-a</v>
          </cell>
          <cell r="D1571" t="str">
            <v>Not Eligible</v>
          </cell>
          <cell r="E1571" t="str">
            <v>Not Applicable</v>
          </cell>
          <cell r="F1571" t="str">
            <v>Not Eligible Smelters</v>
          </cell>
        </row>
        <row r="1572">
          <cell r="A1572" t="str">
            <v>CID001721</v>
          </cell>
          <cell r="B1572" t="str">
            <v>Tin</v>
          </cell>
          <cell r="C1572" t="str">
            <v>Shin-Etsu Chemical Co., Ltd.</v>
          </cell>
          <cell r="D1572" t="str">
            <v>Not Eligible</v>
          </cell>
          <cell r="E1572" t="str">
            <v>Not Applicable</v>
          </cell>
          <cell r="F1572" t="str">
            <v>Not Eligible Smelters</v>
          </cell>
        </row>
        <row r="1573">
          <cell r="A1573" t="str">
            <v>CID001722</v>
          </cell>
          <cell r="B1573" t="str">
            <v>Gold</v>
          </cell>
          <cell r="C1573" t="str">
            <v>SHINKO ELECTRIC INDUSTRIES CO., LTD.</v>
          </cell>
          <cell r="D1573" t="str">
            <v>Not Eligible</v>
          </cell>
          <cell r="E1573" t="str">
            <v>Not Applicable</v>
          </cell>
          <cell r="F1573" t="str">
            <v>Not Eligible Smelters</v>
          </cell>
        </row>
        <row r="1574">
          <cell r="A1574" t="str">
            <v>CID001723</v>
          </cell>
          <cell r="B1574" t="str">
            <v>Tin</v>
          </cell>
          <cell r="C1574" t="str">
            <v>SHINKO ELECTRIC INDUSTRIES CO., LTD.</v>
          </cell>
          <cell r="D1574" t="str">
            <v>Not Eligible</v>
          </cell>
          <cell r="E1574" t="str">
            <v>Not Applicable</v>
          </cell>
          <cell r="F1574" t="str">
            <v>Not Eligible Smelters</v>
          </cell>
        </row>
        <row r="1575">
          <cell r="A1575" t="str">
            <v>CID001724</v>
          </cell>
          <cell r="B1575" t="str">
            <v>Tin</v>
          </cell>
          <cell r="C1575" t="str">
            <v>Shipin Metal</v>
          </cell>
          <cell r="D1575" t="str">
            <v>Not Eligible</v>
          </cell>
          <cell r="E1575" t="str">
            <v>Not Applicable</v>
          </cell>
          <cell r="F1575" t="str">
            <v>Not Eligible Smelters</v>
          </cell>
        </row>
        <row r="1576">
          <cell r="A1576" t="str">
            <v>CID001725</v>
          </cell>
          <cell r="B1576" t="str">
            <v>Tin</v>
          </cell>
          <cell r="C1576" t="str">
            <v>shixiang industrial Co., LTD</v>
          </cell>
          <cell r="D1576" t="str">
            <v>Not Eligible</v>
          </cell>
          <cell r="E1576" t="str">
            <v>Not Applicable</v>
          </cell>
          <cell r="F1576" t="str">
            <v>Not Eligible Smelters</v>
          </cell>
        </row>
        <row r="1577">
          <cell r="A1577" t="str">
            <v>CID001726</v>
          </cell>
          <cell r="B1577" t="str">
            <v>Tin</v>
          </cell>
          <cell r="C1577" t="str">
            <v>Shougang Group Corp.</v>
          </cell>
          <cell r="D1577" t="str">
            <v>Not Eligible</v>
          </cell>
          <cell r="E1577" t="str">
            <v>Not Applicable</v>
          </cell>
          <cell r="F1577" t="str">
            <v>Not Eligible Smelters</v>
          </cell>
        </row>
        <row r="1578">
          <cell r="A1578" t="str">
            <v>CID001727</v>
          </cell>
          <cell r="B1578" t="str">
            <v>Tin</v>
          </cell>
          <cell r="C1578" t="str">
            <v>Showa Kako</v>
          </cell>
          <cell r="D1578" t="str">
            <v>Not Eligible</v>
          </cell>
          <cell r="E1578" t="str">
            <v>Not Applicable</v>
          </cell>
          <cell r="F1578" t="str">
            <v>Not Eligible Smelters</v>
          </cell>
        </row>
        <row r="1579">
          <cell r="A1579" t="str">
            <v>CID001728</v>
          </cell>
          <cell r="B1579" t="str">
            <v>Tin</v>
          </cell>
          <cell r="C1579" t="str">
            <v>SHUER DER INDUSTRY (JIANGSU) CO.,LTD</v>
          </cell>
          <cell r="D1579" t="str">
            <v>Not Eligible</v>
          </cell>
          <cell r="E1579" t="str">
            <v>Not Applicable</v>
          </cell>
          <cell r="F1579" t="str">
            <v>Not Eligible Smelters</v>
          </cell>
        </row>
        <row r="1580">
          <cell r="A1580" t="str">
            <v>CID001731</v>
          </cell>
          <cell r="B1580" t="str">
            <v>Tin</v>
          </cell>
          <cell r="C1580" t="str">
            <v>Sichuan Guanghan Jiangnan casting smelters</v>
          </cell>
          <cell r="D1580" t="str">
            <v>Alleged</v>
          </cell>
          <cell r="E1580" t="str">
            <v>Not Applicable</v>
          </cell>
          <cell r="F1580" t="str">
            <v>Non Conformant</v>
          </cell>
        </row>
        <row r="1581">
          <cell r="A1581" t="str">
            <v>CID001732</v>
          </cell>
          <cell r="B1581" t="str">
            <v>Gold</v>
          </cell>
          <cell r="C1581" t="str">
            <v>Sichuan Metals &amp; Materials Imp &amp; Exp Co</v>
          </cell>
          <cell r="D1581" t="str">
            <v>Not Eligible</v>
          </cell>
          <cell r="E1581" t="str">
            <v>Not Applicable</v>
          </cell>
          <cell r="F1581" t="str">
            <v>Not Eligible Smelters</v>
          </cell>
        </row>
        <row r="1582">
          <cell r="A1582" t="str">
            <v>CID001733</v>
          </cell>
          <cell r="B1582" t="str">
            <v>Tantalum</v>
          </cell>
          <cell r="C1582" t="str">
            <v>Sichuan Metals &amp; Materials Imp &amp; Exp Co</v>
          </cell>
          <cell r="D1582" t="str">
            <v>Not Eligible</v>
          </cell>
          <cell r="E1582" t="str">
            <v>Not Applicable</v>
          </cell>
          <cell r="F1582" t="str">
            <v>Not Eligible Smelters</v>
          </cell>
        </row>
        <row r="1583">
          <cell r="A1583" t="str">
            <v>CID001734</v>
          </cell>
          <cell r="B1583" t="str">
            <v>Tungsten</v>
          </cell>
          <cell r="C1583" t="str">
            <v>Sichuan Metals &amp; Materials Imp &amp; Exp Co</v>
          </cell>
          <cell r="D1583" t="str">
            <v>Not Eligible</v>
          </cell>
          <cell r="E1583" t="str">
            <v>Not Applicable</v>
          </cell>
          <cell r="F1583" t="str">
            <v>Not Eligible Smelters</v>
          </cell>
        </row>
        <row r="1584">
          <cell r="A1584" t="str">
            <v>CID001735</v>
          </cell>
          <cell r="B1584" t="str">
            <v>Tin</v>
          </cell>
          <cell r="C1584" t="str">
            <v>Sichuan Nonferrous Material Technology Co.,LTD</v>
          </cell>
          <cell r="D1584" t="str">
            <v>Not Eligible</v>
          </cell>
          <cell r="E1584" t="str">
            <v>Not Applicable</v>
          </cell>
          <cell r="F1584" t="str">
            <v>Not Eligible Smelters</v>
          </cell>
        </row>
        <row r="1585">
          <cell r="A1585" t="str">
            <v>CID001736</v>
          </cell>
          <cell r="B1585" t="str">
            <v>Gold</v>
          </cell>
          <cell r="C1585" t="str">
            <v>Sichuan Tianze Precious Metals Co., Ltd.</v>
          </cell>
          <cell r="D1585" t="str">
            <v>Eligible</v>
          </cell>
          <cell r="E1585" t="str">
            <v>Conformant</v>
          </cell>
          <cell r="F1585"/>
        </row>
        <row r="1586">
          <cell r="A1586" t="str">
            <v>CID001737</v>
          </cell>
          <cell r="B1586" t="str">
            <v>Tin</v>
          </cell>
          <cell r="C1586" t="str">
            <v>Sichuan Western MinMetals</v>
          </cell>
          <cell r="D1586" t="str">
            <v>Not Eligible</v>
          </cell>
          <cell r="E1586" t="str">
            <v>Not Applicable</v>
          </cell>
          <cell r="F1586" t="str">
            <v>Not Eligible Smelters</v>
          </cell>
        </row>
        <row r="1587">
          <cell r="A1587" t="str">
            <v>CID001738</v>
          </cell>
          <cell r="B1587" t="str">
            <v>Tin</v>
          </cell>
          <cell r="C1587" t="str">
            <v>Sidech SA - Sidmet SA - (MCP Group)</v>
          </cell>
          <cell r="D1587" t="str">
            <v>Not Eligible</v>
          </cell>
          <cell r="E1587" t="str">
            <v>Not Applicable</v>
          </cell>
          <cell r="F1587" t="str">
            <v>Not Eligible Smelters</v>
          </cell>
        </row>
        <row r="1588">
          <cell r="A1588" t="str">
            <v>CID001739</v>
          </cell>
          <cell r="B1588" t="str">
            <v>Gold</v>
          </cell>
          <cell r="C1588" t="str">
            <v>Simm Tech Co. Ltd.</v>
          </cell>
          <cell r="D1588" t="str">
            <v>Not Eligible</v>
          </cell>
          <cell r="E1588" t="str">
            <v>Not Applicable</v>
          </cell>
          <cell r="F1588" t="str">
            <v>Not Eligible Smelters</v>
          </cell>
        </row>
        <row r="1589">
          <cell r="A1589" t="str">
            <v>CID001740</v>
          </cell>
          <cell r="B1589" t="str">
            <v>Gold</v>
          </cell>
          <cell r="C1589" t="str">
            <v>Sincemat Co, Ltd.</v>
          </cell>
          <cell r="D1589" t="str">
            <v>Not Eligible</v>
          </cell>
          <cell r="E1589" t="str">
            <v>Not Applicable</v>
          </cell>
          <cell r="F1589" t="str">
            <v>Not Eligible Smelters</v>
          </cell>
        </row>
        <row r="1590">
          <cell r="A1590" t="str">
            <v>CID001741</v>
          </cell>
          <cell r="B1590" t="str">
            <v>Tin</v>
          </cell>
          <cell r="C1590" t="str">
            <v>Sincemat Co, Ltd.</v>
          </cell>
          <cell r="D1590" t="str">
            <v>Not Eligible</v>
          </cell>
          <cell r="E1590" t="str">
            <v>Not Applicable</v>
          </cell>
          <cell r="F1590" t="str">
            <v>Not Eligible Smelters</v>
          </cell>
        </row>
        <row r="1591">
          <cell r="A1591" t="str">
            <v>CID001742</v>
          </cell>
          <cell r="B1591" t="str">
            <v>Tungsten</v>
          </cell>
          <cell r="C1591" t="str">
            <v>Sincemat Co, Ltd.</v>
          </cell>
          <cell r="D1591" t="str">
            <v>Not Eligible</v>
          </cell>
          <cell r="E1591" t="str">
            <v>Not Applicable</v>
          </cell>
          <cell r="F1591" t="str">
            <v>Not Eligible Smelters</v>
          </cell>
        </row>
        <row r="1592">
          <cell r="A1592" t="str">
            <v>CID001743</v>
          </cell>
          <cell r="B1592" t="str">
            <v>Gold</v>
          </cell>
          <cell r="C1592" t="str">
            <v>Sindlhauser Materials GmbH</v>
          </cell>
          <cell r="D1592" t="str">
            <v>Not Eligible</v>
          </cell>
          <cell r="E1592" t="str">
            <v>Not Applicable</v>
          </cell>
          <cell r="F1592" t="str">
            <v>Not Eligible Smelters</v>
          </cell>
        </row>
        <row r="1593">
          <cell r="A1593" t="str">
            <v>CID001744</v>
          </cell>
          <cell r="B1593" t="str">
            <v>Tin</v>
          </cell>
          <cell r="C1593" t="str">
            <v>Singapore Asahi Chemical &amp; Solder Industries Pte Ltd</v>
          </cell>
          <cell r="D1593" t="str">
            <v>Not Eligible</v>
          </cell>
          <cell r="E1593" t="str">
            <v>Not Applicable</v>
          </cell>
          <cell r="F1593" t="str">
            <v>Not Eligible Smelters</v>
          </cell>
        </row>
        <row r="1594">
          <cell r="A1594" t="str">
            <v>CID001745</v>
          </cell>
          <cell r="B1594" t="str">
            <v>Gold</v>
          </cell>
          <cell r="C1594" t="str">
            <v>Sino-Platinum Metals Co., Ltd.</v>
          </cell>
          <cell r="D1594" t="str">
            <v>Alleged</v>
          </cell>
          <cell r="E1594" t="str">
            <v>Not Applicable</v>
          </cell>
          <cell r="F1594" t="str">
            <v>Non Conformant</v>
          </cell>
        </row>
        <row r="1595">
          <cell r="A1595" t="str">
            <v>CID001746</v>
          </cell>
          <cell r="B1595" t="str">
            <v>Tin</v>
          </cell>
          <cell r="C1595" t="str">
            <v>SIP</v>
          </cell>
          <cell r="D1595" t="str">
            <v>Not Eligible</v>
          </cell>
          <cell r="E1595" t="str">
            <v>Not Applicable</v>
          </cell>
          <cell r="F1595" t="str">
            <v>Not Eligible Smelters</v>
          </cell>
        </row>
        <row r="1596">
          <cell r="A1596" t="str">
            <v>CID001747</v>
          </cell>
          <cell r="B1596" t="str">
            <v>Tungsten</v>
          </cell>
          <cell r="C1596" t="str">
            <v>SIPING NIPPON TUNGSTEN INDUSTIALS CO.,LTD</v>
          </cell>
          <cell r="D1596" t="str">
            <v>Not Eligible</v>
          </cell>
          <cell r="E1596" t="str">
            <v>Not Applicable</v>
          </cell>
          <cell r="F1596" t="str">
            <v>Not Eligible Smelters</v>
          </cell>
        </row>
        <row r="1597">
          <cell r="A1597" t="str">
            <v>CID001748</v>
          </cell>
          <cell r="B1597" t="str">
            <v>Tin</v>
          </cell>
          <cell r="C1597" t="str">
            <v>Sizer Metals PTE Ltd</v>
          </cell>
          <cell r="D1597" t="str">
            <v>Not Eligible</v>
          </cell>
          <cell r="E1597" t="str">
            <v>Not Applicable</v>
          </cell>
          <cell r="F1597" t="str">
            <v>Not Eligible Smelters</v>
          </cell>
        </row>
        <row r="1598">
          <cell r="A1598" t="str">
            <v>CID001749</v>
          </cell>
          <cell r="B1598" t="str">
            <v>Tin</v>
          </cell>
          <cell r="C1598" t="str">
            <v>S-Light Technology Co., Ltd.</v>
          </cell>
          <cell r="D1598" t="str">
            <v>Not Eligible</v>
          </cell>
          <cell r="E1598" t="str">
            <v>Not Applicable</v>
          </cell>
          <cell r="F1598" t="str">
            <v>Not Eligible Smelters</v>
          </cell>
        </row>
        <row r="1599">
          <cell r="A1599" t="str">
            <v>CID001751</v>
          </cell>
          <cell r="B1599" t="str">
            <v>Gold</v>
          </cell>
          <cell r="C1599" t="str">
            <v>SMIED</v>
          </cell>
          <cell r="D1599" t="str">
            <v>Not Eligible</v>
          </cell>
          <cell r="E1599" t="str">
            <v>Not Applicable</v>
          </cell>
          <cell r="F1599" t="str">
            <v>Not Eligible Smelters</v>
          </cell>
        </row>
        <row r="1600">
          <cell r="A1600" t="str">
            <v>CID001752</v>
          </cell>
          <cell r="B1600" t="str">
            <v>Tungsten</v>
          </cell>
          <cell r="C1600" t="str">
            <v>SMIED</v>
          </cell>
          <cell r="D1600" t="str">
            <v>Not Eligible</v>
          </cell>
          <cell r="E1600" t="str">
            <v>Not Applicable</v>
          </cell>
          <cell r="F1600" t="str">
            <v>Not Eligible Smelters</v>
          </cell>
        </row>
        <row r="1601">
          <cell r="A1601" t="str">
            <v>CID001753</v>
          </cell>
          <cell r="B1601" t="str">
            <v>Tin</v>
          </cell>
          <cell r="C1601" t="str">
            <v>Snow up to the city of Suzhou Chemical Co., Ltd</v>
          </cell>
          <cell r="D1601" t="str">
            <v>Not Eligible</v>
          </cell>
          <cell r="E1601" t="str">
            <v>Not Applicable</v>
          </cell>
          <cell r="F1601" t="str">
            <v>Not Eligible Smelters</v>
          </cell>
        </row>
        <row r="1602">
          <cell r="A1602" t="str">
            <v>CID001754</v>
          </cell>
          <cell r="B1602" t="str">
            <v>Gold</v>
          </cell>
          <cell r="C1602" t="str">
            <v>So Accurate Group, Inc.</v>
          </cell>
          <cell r="D1602" t="str">
            <v>Not Eligible</v>
          </cell>
          <cell r="E1602" t="str">
            <v>Not Applicable</v>
          </cell>
          <cell r="F1602" t="str">
            <v>Not Eligible Smelters</v>
          </cell>
        </row>
        <row r="1603">
          <cell r="A1603" t="str">
            <v>CID001755</v>
          </cell>
          <cell r="B1603" t="str">
            <v>Tin</v>
          </cell>
          <cell r="C1603" t="str">
            <v>So Accurate Group, Inc.</v>
          </cell>
          <cell r="D1603" t="str">
            <v>Not Eligible</v>
          </cell>
          <cell r="E1603" t="str">
            <v>Not Applicable</v>
          </cell>
          <cell r="F1603" t="str">
            <v>Not Eligible Smelters</v>
          </cell>
        </row>
        <row r="1604">
          <cell r="A1604" t="str">
            <v>CID001756</v>
          </cell>
          <cell r="B1604" t="str">
            <v>Gold</v>
          </cell>
          <cell r="C1604" t="str">
            <v>SOE Shyolkovsky Factory of Secondary Precious Metals</v>
          </cell>
          <cell r="D1604" t="str">
            <v>Eligible</v>
          </cell>
          <cell r="E1604" t="str">
            <v>RMI Due Diligence Review - Unable to Proceed</v>
          </cell>
          <cell r="F1604" t="str">
            <v>Russian Smelters</v>
          </cell>
        </row>
        <row r="1605">
          <cell r="A1605" t="str">
            <v>CID001757</v>
          </cell>
          <cell r="B1605" t="str">
            <v>Tin</v>
          </cell>
          <cell r="C1605" t="str">
            <v>SOE Shyolkovsky Factory of Secondary Precious Metals</v>
          </cell>
          <cell r="D1605" t="str">
            <v>Not Eligible</v>
          </cell>
          <cell r="E1605" t="str">
            <v>Not Applicable</v>
          </cell>
          <cell r="F1605" t="str">
            <v>Russian Smelters</v>
          </cell>
        </row>
        <row r="1606">
          <cell r="A1606" t="str">
            <v>CID001758</v>
          </cell>
          <cell r="B1606" t="str">
            <v>Tin</v>
          </cell>
          <cell r="C1606" t="str">
            <v>Soft Metais Ltda.</v>
          </cell>
          <cell r="D1606" t="str">
            <v>Eligible</v>
          </cell>
          <cell r="E1606" t="str">
            <v>Conformant</v>
          </cell>
          <cell r="F1606"/>
        </row>
        <row r="1607">
          <cell r="A1607" t="str">
            <v>CID001759</v>
          </cell>
          <cell r="B1607" t="str">
            <v>Gold</v>
          </cell>
          <cell r="C1607" t="str">
            <v>Soft Metais Ltda.</v>
          </cell>
          <cell r="D1607" t="str">
            <v>Not Eligible</v>
          </cell>
          <cell r="E1607" t="str">
            <v>Not Applicable</v>
          </cell>
          <cell r="F1607" t="str">
            <v>Not Eligible Smelters</v>
          </cell>
        </row>
        <row r="1608">
          <cell r="A1608" t="str">
            <v>CID001760</v>
          </cell>
          <cell r="B1608" t="str">
            <v>Gold</v>
          </cell>
          <cell r="C1608" t="str">
            <v>Sojitz</v>
          </cell>
          <cell r="D1608" t="str">
            <v>Not Eligible</v>
          </cell>
          <cell r="E1608" t="str">
            <v>Not Applicable</v>
          </cell>
          <cell r="F1608" t="str">
            <v>Not Eligible Smelters</v>
          </cell>
        </row>
        <row r="1609">
          <cell r="A1609" t="str">
            <v>CID001761</v>
          </cell>
          <cell r="B1609" t="str">
            <v>Gold</v>
          </cell>
          <cell r="C1609" t="str">
            <v>Solar Applied Materials Technology Corp.</v>
          </cell>
          <cell r="D1609" t="str">
            <v>Eligible</v>
          </cell>
          <cell r="E1609" t="str">
            <v>Conformant</v>
          </cell>
          <cell r="F1609"/>
        </row>
        <row r="1610">
          <cell r="A1610" t="str">
            <v>CID001762</v>
          </cell>
          <cell r="B1610" t="str">
            <v>Tin</v>
          </cell>
          <cell r="C1610" t="str">
            <v>Solar Applied Materials Technology Corp.</v>
          </cell>
          <cell r="D1610" t="str">
            <v>Not Eligible</v>
          </cell>
          <cell r="E1610" t="str">
            <v>Not Applicable</v>
          </cell>
          <cell r="F1610" t="str">
            <v>Not Eligible Smelters</v>
          </cell>
        </row>
        <row r="1611">
          <cell r="A1611" t="str">
            <v>CID001763</v>
          </cell>
          <cell r="B1611" t="str">
            <v>Tantalum</v>
          </cell>
          <cell r="C1611" t="str">
            <v>Solar Applied Materials Technology Corp.</v>
          </cell>
          <cell r="D1611" t="str">
            <v>Not Eligible</v>
          </cell>
          <cell r="E1611" t="str">
            <v>Not Applicable</v>
          </cell>
          <cell r="F1611" t="str">
            <v>Not Eligible Smelters</v>
          </cell>
        </row>
        <row r="1612">
          <cell r="A1612" t="str">
            <v>CID001764</v>
          </cell>
          <cell r="B1612" t="str">
            <v>Tungsten</v>
          </cell>
          <cell r="C1612" t="str">
            <v>Solar Applied Materials Technology Corp.</v>
          </cell>
          <cell r="D1612" t="str">
            <v>Not Eligible</v>
          </cell>
          <cell r="E1612" t="str">
            <v>Not Applicable</v>
          </cell>
          <cell r="F1612" t="str">
            <v>Not Eligible Smelters</v>
          </cell>
        </row>
        <row r="1613">
          <cell r="A1613" t="str">
            <v>CID001765</v>
          </cell>
          <cell r="B1613" t="str">
            <v>Tin</v>
          </cell>
          <cell r="C1613" t="str">
            <v>Solder Coat</v>
          </cell>
          <cell r="D1613" t="str">
            <v>Not Eligible</v>
          </cell>
          <cell r="E1613" t="str">
            <v>Not Applicable</v>
          </cell>
          <cell r="F1613" t="str">
            <v>Not Eligible Smelters</v>
          </cell>
        </row>
        <row r="1614">
          <cell r="A1614" t="str">
            <v>CID001766</v>
          </cell>
          <cell r="B1614" t="str">
            <v>Tin</v>
          </cell>
          <cell r="C1614" t="str">
            <v>Solder Products Co., Ltd. of Shenzhen Pengxingda</v>
          </cell>
          <cell r="D1614" t="str">
            <v>Not Eligible</v>
          </cell>
          <cell r="E1614" t="str">
            <v>Not Applicable</v>
          </cell>
          <cell r="F1614" t="str">
            <v>Not Eligible Smelters</v>
          </cell>
        </row>
        <row r="1615">
          <cell r="A1615" t="str">
            <v>CID001767</v>
          </cell>
          <cell r="B1615" t="str">
            <v>Tin</v>
          </cell>
          <cell r="C1615" t="str">
            <v>SOLDER[M]SDN.BHD</v>
          </cell>
          <cell r="D1615" t="str">
            <v>Not Eligible</v>
          </cell>
          <cell r="E1615" t="str">
            <v>Not Applicable</v>
          </cell>
          <cell r="F1615" t="str">
            <v>Not Eligible Smelters</v>
          </cell>
        </row>
        <row r="1616">
          <cell r="A1616" t="str">
            <v>CID001768</v>
          </cell>
          <cell r="B1616" t="str">
            <v>Tungsten</v>
          </cell>
          <cell r="C1616" t="str">
            <v>Soleras</v>
          </cell>
          <cell r="D1616" t="str">
            <v>Not Eligible</v>
          </cell>
          <cell r="E1616" t="str">
            <v>Not Applicable</v>
          </cell>
          <cell r="F1616" t="str">
            <v>Not Eligible Smelters</v>
          </cell>
        </row>
        <row r="1617">
          <cell r="A1617" t="str">
            <v>CID001769</v>
          </cell>
          <cell r="B1617" t="str">
            <v>Tantalum</v>
          </cell>
          <cell r="C1617" t="str">
            <v>Solikamsk Magnesium Works OAO</v>
          </cell>
          <cell r="D1617" t="str">
            <v>Eligible</v>
          </cell>
          <cell r="E1617" t="str">
            <v>RMI Due Diligence Review - Unable to Proceed</v>
          </cell>
          <cell r="F1617" t="str">
            <v>Russian Smelters</v>
          </cell>
        </row>
        <row r="1618">
          <cell r="A1618" t="str">
            <v>CID001770</v>
          </cell>
          <cell r="B1618" t="str">
            <v>Gold</v>
          </cell>
          <cell r="C1618" t="str">
            <v>Solikamsk Magnesium Works OAO</v>
          </cell>
          <cell r="D1618" t="str">
            <v>Not Eligible</v>
          </cell>
          <cell r="E1618" t="str">
            <v>Not Applicable</v>
          </cell>
          <cell r="F1618" t="str">
            <v>Russian Smelters</v>
          </cell>
        </row>
        <row r="1619">
          <cell r="A1619" t="str">
            <v>CID001771</v>
          </cell>
          <cell r="B1619" t="str">
            <v>Tin</v>
          </cell>
          <cell r="C1619" t="str">
            <v>Solikamsk Magnesium Works OAO</v>
          </cell>
          <cell r="D1619" t="str">
            <v>Not Eligible</v>
          </cell>
          <cell r="E1619" t="str">
            <v>Not Applicable</v>
          </cell>
          <cell r="F1619" t="str">
            <v>Russian Smelters</v>
          </cell>
        </row>
        <row r="1620">
          <cell r="A1620" t="str">
            <v>CID001772</v>
          </cell>
          <cell r="B1620" t="str">
            <v>Tin</v>
          </cell>
          <cell r="C1620" t="str">
            <v>Solnet Metal Industry Co., Ltd.</v>
          </cell>
          <cell r="D1620" t="str">
            <v>Not Eligible</v>
          </cell>
          <cell r="E1620" t="str">
            <v>Not Applicable</v>
          </cell>
          <cell r="F1620" t="str">
            <v>Not Eligible Smelters</v>
          </cell>
        </row>
        <row r="1621">
          <cell r="A1621" t="str">
            <v>CID001773</v>
          </cell>
          <cell r="B1621" t="str">
            <v>Gold</v>
          </cell>
          <cell r="C1621" t="str">
            <v>Luoyang Songxian Qianhe Mining Co., Ltd.</v>
          </cell>
          <cell r="D1621" t="str">
            <v>Not Eligible</v>
          </cell>
          <cell r="E1621" t="str">
            <v>Not Applicable</v>
          </cell>
          <cell r="F1621" t="str">
            <v>Not Eligible Smelters</v>
          </cell>
        </row>
        <row r="1622">
          <cell r="A1622" t="str">
            <v>CID001774</v>
          </cell>
          <cell r="B1622" t="str">
            <v>Tin</v>
          </cell>
          <cell r="C1622" t="str">
            <v>SONGWON</v>
          </cell>
          <cell r="D1622" t="str">
            <v>Not Eligible</v>
          </cell>
          <cell r="E1622" t="str">
            <v>Not Applicable</v>
          </cell>
          <cell r="F1622" t="str">
            <v>Not Eligible Smelters</v>
          </cell>
        </row>
        <row r="1623">
          <cell r="A1623" t="str">
            <v>CID001775</v>
          </cell>
          <cell r="B1623" t="str">
            <v>Gold</v>
          </cell>
          <cell r="C1623" t="str">
            <v>Soochow University</v>
          </cell>
          <cell r="D1623" t="str">
            <v>Not Eligible</v>
          </cell>
          <cell r="E1623" t="str">
            <v>Not Applicable</v>
          </cell>
          <cell r="F1623" t="str">
            <v>Not Eligible Smelters</v>
          </cell>
        </row>
        <row r="1624">
          <cell r="A1624" t="str">
            <v>CID001776</v>
          </cell>
          <cell r="B1624" t="str">
            <v>Gold</v>
          </cell>
          <cell r="C1624" t="str">
            <v>Speedrise</v>
          </cell>
          <cell r="D1624" t="str">
            <v>Not Eligible</v>
          </cell>
          <cell r="E1624" t="str">
            <v>Not Applicable</v>
          </cell>
          <cell r="F1624" t="str">
            <v>Not Eligible Smelters</v>
          </cell>
        </row>
        <row r="1625">
          <cell r="A1625" t="str">
            <v>CID001777</v>
          </cell>
          <cell r="B1625" t="str">
            <v>Tin</v>
          </cell>
          <cell r="C1625" t="str">
            <v>Speedrise</v>
          </cell>
          <cell r="D1625" t="str">
            <v>Not Eligible</v>
          </cell>
          <cell r="E1625" t="str">
            <v>Not Applicable</v>
          </cell>
          <cell r="F1625" t="str">
            <v>Not Eligible Smelters</v>
          </cell>
        </row>
        <row r="1626">
          <cell r="A1626" t="str">
            <v>CID001778</v>
          </cell>
          <cell r="B1626" t="str">
            <v>Tantalum</v>
          </cell>
          <cell r="C1626" t="str">
            <v>Speedrise</v>
          </cell>
          <cell r="D1626" t="str">
            <v>Not Eligible</v>
          </cell>
          <cell r="E1626" t="str">
            <v>Not Applicable</v>
          </cell>
          <cell r="F1626" t="str">
            <v>Not Eligible Smelters</v>
          </cell>
        </row>
        <row r="1627">
          <cell r="A1627" t="str">
            <v>CID001779</v>
          </cell>
          <cell r="B1627" t="str">
            <v>Tungsten</v>
          </cell>
          <cell r="C1627" t="str">
            <v>Speedrise</v>
          </cell>
          <cell r="D1627" t="str">
            <v>Not Eligible</v>
          </cell>
          <cell r="E1627" t="str">
            <v>Not Applicable</v>
          </cell>
          <cell r="F1627" t="str">
            <v>Not Eligible Smelters</v>
          </cell>
        </row>
        <row r="1628">
          <cell r="A1628" t="str">
            <v>CID001781</v>
          </cell>
          <cell r="B1628" t="str">
            <v>Tin</v>
          </cell>
          <cell r="C1628" t="str">
            <v>ST Corp</v>
          </cell>
          <cell r="D1628" t="str">
            <v>Not Eligible</v>
          </cell>
          <cell r="E1628" t="str">
            <v>Not Applicable</v>
          </cell>
          <cell r="F1628" t="str">
            <v>Not Eligible Smelters</v>
          </cell>
        </row>
        <row r="1629">
          <cell r="A1629" t="str">
            <v>CID001782</v>
          </cell>
          <cell r="B1629" t="str">
            <v>GOLD</v>
          </cell>
          <cell r="C1629" t="str">
            <v>STANDARD (GROUP) LTD</v>
          </cell>
          <cell r="D1629" t="str">
            <v>Not Eligible</v>
          </cell>
          <cell r="E1629" t="str">
            <v>Not Applicable</v>
          </cell>
          <cell r="F1629" t="str">
            <v>Not Eligible Smelters</v>
          </cell>
        </row>
        <row r="1630">
          <cell r="A1630" t="str">
            <v>CID001783</v>
          </cell>
          <cell r="B1630" t="str">
            <v>Gold</v>
          </cell>
          <cell r="C1630" t="str">
            <v>Standard Bank</v>
          </cell>
          <cell r="D1630" t="str">
            <v>Not Eligible</v>
          </cell>
          <cell r="E1630" t="str">
            <v>Not Applicable</v>
          </cell>
          <cell r="F1630" t="str">
            <v>Not Eligible Smelters</v>
          </cell>
        </row>
        <row r="1631">
          <cell r="A1631" t="str">
            <v>CID001784</v>
          </cell>
          <cell r="B1631" t="str">
            <v>Gold</v>
          </cell>
          <cell r="C1631" t="str">
            <v>Standard electronic material co. ltd</v>
          </cell>
          <cell r="D1631" t="str">
            <v>Not Eligible</v>
          </cell>
          <cell r="E1631" t="str">
            <v>Not Applicable</v>
          </cell>
          <cell r="F1631" t="str">
            <v>Not Eligible Smelters</v>
          </cell>
        </row>
        <row r="1632">
          <cell r="A1632" t="str">
            <v>CID001785</v>
          </cell>
          <cell r="B1632" t="str">
            <v>Tungsten</v>
          </cell>
          <cell r="C1632" t="str">
            <v>Stanley Ko</v>
          </cell>
          <cell r="D1632" t="str">
            <v>Not Eligible</v>
          </cell>
          <cell r="E1632" t="str">
            <v>Not Applicable</v>
          </cell>
          <cell r="F1632" t="str">
            <v>Not Eligible Smelters</v>
          </cell>
        </row>
        <row r="1633">
          <cell r="A1633" t="str">
            <v>CID001787</v>
          </cell>
          <cell r="B1633" t="str">
            <v>Tin</v>
          </cell>
          <cell r="C1633" t="str">
            <v>Strait Metal Technology Sdn. Bhd.</v>
          </cell>
          <cell r="D1633" t="str">
            <v>Not Eligible</v>
          </cell>
          <cell r="E1633" t="str">
            <v>Not Applicable</v>
          </cell>
          <cell r="F1633" t="str">
            <v>Not Eligible Smelters</v>
          </cell>
        </row>
        <row r="1634">
          <cell r="A1634" t="str">
            <v>CID001788</v>
          </cell>
          <cell r="B1634" t="str">
            <v>Tin</v>
          </cell>
          <cell r="C1634" t="str">
            <v>Stretti</v>
          </cell>
          <cell r="D1634" t="str">
            <v>Not Eligible</v>
          </cell>
          <cell r="E1634" t="str">
            <v>Not Applicable</v>
          </cell>
          <cell r="F1634" t="str">
            <v>Not Eligible Smelters</v>
          </cell>
        </row>
        <row r="1635">
          <cell r="A1635" t="str">
            <v>CID001789</v>
          </cell>
          <cell r="B1635" t="str">
            <v>Gold</v>
          </cell>
          <cell r="C1635" t="str">
            <v>Suzhou Sansn Electronic Co., Ltd.</v>
          </cell>
          <cell r="D1635" t="str">
            <v>Not Eligible</v>
          </cell>
          <cell r="E1635" t="str">
            <v>Not Applicable</v>
          </cell>
          <cell r="F1635" t="str">
            <v>Not Eligible Smelters</v>
          </cell>
        </row>
        <row r="1636">
          <cell r="A1636" t="str">
            <v>CID001790</v>
          </cell>
          <cell r="B1636" t="str">
            <v>Gold</v>
          </cell>
          <cell r="C1636" t="str">
            <v>Success Technology (Shenzhen) Co., Ltd.</v>
          </cell>
          <cell r="D1636" t="str">
            <v>Not Eligible</v>
          </cell>
          <cell r="E1636" t="str">
            <v>Not Applicable</v>
          </cell>
          <cell r="F1636" t="str">
            <v>Not Eligible Smelters</v>
          </cell>
        </row>
        <row r="1637">
          <cell r="A1637" t="str">
            <v>CID001791</v>
          </cell>
          <cell r="B1637" t="str">
            <v>Tin</v>
          </cell>
          <cell r="C1637" t="str">
            <v>Suddeutsche Metallhandels-gesellschaft mbH</v>
          </cell>
          <cell r="D1637" t="str">
            <v>Not Eligible</v>
          </cell>
          <cell r="E1637" t="str">
            <v>Not Applicable</v>
          </cell>
          <cell r="F1637" t="str">
            <v>Not Eligible Smelters</v>
          </cell>
        </row>
        <row r="1638">
          <cell r="A1638" t="str">
            <v>CID001792</v>
          </cell>
          <cell r="B1638" t="str">
            <v>Tungsten</v>
          </cell>
          <cell r="C1638" t="str">
            <v>Suddeutsche Metallhandels-gesellschaft mbH</v>
          </cell>
          <cell r="D1638" t="str">
            <v>Not Eligible</v>
          </cell>
          <cell r="E1638" t="str">
            <v>Not Applicable</v>
          </cell>
          <cell r="F1638" t="str">
            <v>Not Eligible Smelters</v>
          </cell>
        </row>
        <row r="1639">
          <cell r="A1639" t="str">
            <v>CID001793</v>
          </cell>
          <cell r="B1639" t="str">
            <v>Gold</v>
          </cell>
          <cell r="C1639" t="str">
            <v>Suichang Gold Mine Co Ltd</v>
          </cell>
          <cell r="D1639" t="str">
            <v>Not Eligible</v>
          </cell>
          <cell r="E1639" t="str">
            <v>Not Applicable</v>
          </cell>
          <cell r="F1639" t="str">
            <v>Not Eligible Smelters</v>
          </cell>
        </row>
        <row r="1640">
          <cell r="A1640" t="str">
            <v>CID001794</v>
          </cell>
          <cell r="B1640" t="str">
            <v>Gold</v>
          </cell>
          <cell r="C1640" t="str">
            <v>Sumiden</v>
          </cell>
          <cell r="D1640" t="str">
            <v>Not Eligible</v>
          </cell>
          <cell r="E1640" t="str">
            <v>Not Applicable</v>
          </cell>
          <cell r="F1640" t="str">
            <v>Not Eligible Smelters</v>
          </cell>
        </row>
        <row r="1641">
          <cell r="A1641" t="str">
            <v>CID001795</v>
          </cell>
          <cell r="B1641" t="str">
            <v>Gold</v>
          </cell>
          <cell r="C1641" t="str">
            <v>Sumisho Material Corp.</v>
          </cell>
          <cell r="D1641" t="str">
            <v>Not Eligible</v>
          </cell>
          <cell r="E1641" t="str">
            <v>Not Applicable</v>
          </cell>
          <cell r="F1641" t="str">
            <v>Not Eligible Smelters</v>
          </cell>
        </row>
        <row r="1642">
          <cell r="A1642" t="str">
            <v>CID001796</v>
          </cell>
          <cell r="B1642" t="str">
            <v>Tantalum</v>
          </cell>
          <cell r="C1642" t="str">
            <v>Sumisho Material Corp.</v>
          </cell>
          <cell r="D1642" t="str">
            <v>Not Eligible</v>
          </cell>
          <cell r="E1642" t="str">
            <v>Not Applicable</v>
          </cell>
          <cell r="F1642" t="str">
            <v>Not Eligible Smelters</v>
          </cell>
        </row>
        <row r="1643">
          <cell r="A1643" t="str">
            <v>CID001798</v>
          </cell>
          <cell r="B1643" t="str">
            <v>Gold</v>
          </cell>
          <cell r="C1643" t="str">
            <v>Sumitomo Metal Mining Co., Ltd.</v>
          </cell>
          <cell r="D1643" t="str">
            <v>Eligible</v>
          </cell>
          <cell r="E1643" t="str">
            <v>Conformant</v>
          </cell>
          <cell r="F1643"/>
        </row>
        <row r="1644">
          <cell r="A1644" t="str">
            <v>CID001799</v>
          </cell>
          <cell r="B1644" t="str">
            <v>Tin</v>
          </cell>
          <cell r="C1644" t="str">
            <v>Sumitomo Metal Mining Co., Ltd.</v>
          </cell>
          <cell r="D1644" t="str">
            <v>Not Eligible</v>
          </cell>
          <cell r="E1644" t="str">
            <v>Not Applicable</v>
          </cell>
          <cell r="F1644" t="str">
            <v>Not Eligible Smelters</v>
          </cell>
        </row>
        <row r="1645">
          <cell r="A1645" t="str">
            <v>CID001800</v>
          </cell>
          <cell r="B1645" t="str">
            <v>Tantalum</v>
          </cell>
          <cell r="C1645" t="str">
            <v>Sumitomo Metal Mining Co., Ltd.</v>
          </cell>
          <cell r="D1645" t="str">
            <v>Not Eligible</v>
          </cell>
          <cell r="E1645" t="str">
            <v>Not Applicable</v>
          </cell>
          <cell r="F1645" t="str">
            <v>Not Eligible Smelters</v>
          </cell>
        </row>
        <row r="1646">
          <cell r="A1646" t="str">
            <v>CID001801</v>
          </cell>
          <cell r="B1646" t="str">
            <v>Tungsten</v>
          </cell>
          <cell r="C1646" t="str">
            <v>Sumitomo Metal Mining Co., Ltd.</v>
          </cell>
          <cell r="D1646" t="str">
            <v>Not Eligible</v>
          </cell>
          <cell r="E1646" t="str">
            <v>Not Applicable</v>
          </cell>
          <cell r="F1646" t="str">
            <v>Not Eligible Smelters</v>
          </cell>
        </row>
        <row r="1647">
          <cell r="A1647" t="str">
            <v>CID001803</v>
          </cell>
          <cell r="B1647" t="str">
            <v>Tin</v>
          </cell>
          <cell r="C1647" t="str">
            <v>SUN FAITH CHEMICAL CO.,LTD</v>
          </cell>
          <cell r="D1647" t="str">
            <v>Not Eligible</v>
          </cell>
          <cell r="E1647" t="str">
            <v>Not Applicable</v>
          </cell>
          <cell r="F1647" t="str">
            <v>Not Eligible Smelters</v>
          </cell>
        </row>
        <row r="1648">
          <cell r="A1648" t="str">
            <v>CID001804</v>
          </cell>
          <cell r="B1648" t="str">
            <v>Tin</v>
          </cell>
          <cell r="C1648" t="str">
            <v>Sun Surface Technology Co Ltd</v>
          </cell>
          <cell r="D1648" t="str">
            <v>Not Eligible</v>
          </cell>
          <cell r="E1648" t="str">
            <v>Not Applicable</v>
          </cell>
          <cell r="F1648" t="str">
            <v>Not Eligible Smelters</v>
          </cell>
        </row>
        <row r="1649">
          <cell r="A1649" t="str">
            <v>CID001805</v>
          </cell>
          <cell r="B1649" t="str">
            <v>Tungsten</v>
          </cell>
          <cell r="C1649" t="str">
            <v>Sunaga Tungsten</v>
          </cell>
          <cell r="D1649" t="str">
            <v>Not Eligible</v>
          </cell>
          <cell r="E1649" t="str">
            <v>Not Applicable</v>
          </cell>
          <cell r="F1649" t="str">
            <v>Not Eligible Smelters</v>
          </cell>
        </row>
        <row r="1650">
          <cell r="A1650" t="str">
            <v>CID001806</v>
          </cell>
          <cell r="B1650" t="str">
            <v>Tin</v>
          </cell>
          <cell r="C1650" t="str">
            <v>Sundwiger Messingwerk GmbH &amp; Co.KG</v>
          </cell>
          <cell r="D1650" t="str">
            <v>Not Eligible</v>
          </cell>
          <cell r="E1650" t="str">
            <v>Not Applicable</v>
          </cell>
          <cell r="F1650" t="str">
            <v>Not Eligible Smelters</v>
          </cell>
        </row>
        <row r="1651">
          <cell r="A1651" t="str">
            <v>CID001807</v>
          </cell>
          <cell r="B1651" t="str">
            <v>Tungsten</v>
          </cell>
          <cell r="C1651" t="str">
            <v>Sundwiger Messingwerk GmbH &amp; Co.KG</v>
          </cell>
          <cell r="D1651" t="str">
            <v>Not Eligible</v>
          </cell>
          <cell r="E1651" t="str">
            <v>Not Applicable</v>
          </cell>
          <cell r="F1651" t="str">
            <v>Not Eligible Smelters</v>
          </cell>
        </row>
        <row r="1652">
          <cell r="A1652" t="str">
            <v>CID001808</v>
          </cell>
          <cell r="B1652" t="str">
            <v>Gold</v>
          </cell>
          <cell r="C1652" t="str">
            <v>Suntain Co., Ltd.</v>
          </cell>
          <cell r="D1652" t="str">
            <v>Not Eligible</v>
          </cell>
          <cell r="E1652" t="str">
            <v>Not Applicable</v>
          </cell>
          <cell r="F1652" t="str">
            <v>Not Eligible Smelters</v>
          </cell>
        </row>
        <row r="1653">
          <cell r="A1653" t="str">
            <v>CID001809</v>
          </cell>
          <cell r="B1653" t="str">
            <v>Tin</v>
          </cell>
          <cell r="C1653" t="str">
            <v>Suntain Co., Ltd.</v>
          </cell>
          <cell r="D1653" t="str">
            <v>Not Eligible</v>
          </cell>
          <cell r="E1653" t="str">
            <v>Not Applicable</v>
          </cell>
          <cell r="F1653" t="str">
            <v>Not Eligible Smelters</v>
          </cell>
        </row>
        <row r="1654">
          <cell r="A1654" t="str">
            <v>CID001810</v>
          </cell>
          <cell r="B1654" t="str">
            <v>Gold</v>
          </cell>
          <cell r="C1654" t="str">
            <v>Super Dragon Technology Co., Ltd.</v>
          </cell>
          <cell r="D1654" t="str">
            <v>Eligible</v>
          </cell>
          <cell r="E1654" t="str">
            <v>Outreach Required</v>
          </cell>
          <cell r="F1654" t="str">
            <v>Non Conformant</v>
          </cell>
        </row>
        <row r="1655">
          <cell r="A1655" t="str">
            <v>CID001812</v>
          </cell>
          <cell r="B1655" t="str">
            <v>Tin</v>
          </cell>
          <cell r="C1655" t="str">
            <v>Suzhou Cangsong Metal Product Co., Ltd</v>
          </cell>
          <cell r="D1655" t="str">
            <v>Not Eligible</v>
          </cell>
          <cell r="E1655" t="str">
            <v>Not Applicable</v>
          </cell>
          <cell r="F1655" t="str">
            <v>Not Eligible Smelters</v>
          </cell>
        </row>
        <row r="1656">
          <cell r="A1656" t="str">
            <v>CID001813</v>
          </cell>
          <cell r="B1656" t="str">
            <v>Tungsten</v>
          </cell>
          <cell r="C1656" t="str">
            <v>Suzhou Cangsong Metal Product Co., Ltd</v>
          </cell>
          <cell r="D1656" t="str">
            <v>Not Eligible</v>
          </cell>
          <cell r="E1656" t="str">
            <v>Not Applicable</v>
          </cell>
          <cell r="F1656" t="str">
            <v>Not Eligible Smelters</v>
          </cell>
        </row>
        <row r="1657">
          <cell r="A1657" t="str">
            <v>CID001814</v>
          </cell>
          <cell r="B1657" t="str">
            <v>Tin</v>
          </cell>
          <cell r="C1657" t="str">
            <v>Suzhou Feixiang Solder Materials Co., Ltd.</v>
          </cell>
          <cell r="D1657" t="str">
            <v>Not Eligible</v>
          </cell>
          <cell r="E1657" t="str">
            <v>Not Applicable</v>
          </cell>
          <cell r="F1657" t="str">
            <v>Not Eligible Smelters</v>
          </cell>
        </row>
        <row r="1658">
          <cell r="A1658" t="str">
            <v>CID001815</v>
          </cell>
          <cell r="B1658" t="str">
            <v>Gold</v>
          </cell>
          <cell r="C1658" t="str">
            <v>Suzhou Huafu Metal.Co,.ltd</v>
          </cell>
          <cell r="D1658" t="str">
            <v>Not Eligible</v>
          </cell>
          <cell r="E1658" t="str">
            <v>Not Applicable</v>
          </cell>
          <cell r="F1658" t="str">
            <v>Not Eligible Smelters</v>
          </cell>
        </row>
        <row r="1659">
          <cell r="A1659" t="str">
            <v>CID001817</v>
          </cell>
          <cell r="B1659" t="str">
            <v>Tin</v>
          </cell>
          <cell r="C1659" t="str">
            <v>Suzhou Jinyi jewelry factory</v>
          </cell>
          <cell r="D1659" t="str">
            <v>Not Eligible</v>
          </cell>
          <cell r="E1659" t="str">
            <v>Not Applicable</v>
          </cell>
          <cell r="F1659" t="str">
            <v>Not Eligible Smelters</v>
          </cell>
        </row>
        <row r="1660">
          <cell r="A1660" t="str">
            <v>CID001818</v>
          </cell>
          <cell r="B1660" t="str">
            <v>Tin</v>
          </cell>
          <cell r="C1660" t="str">
            <v>Suzhou Leader Chemical</v>
          </cell>
          <cell r="D1660" t="str">
            <v>Not Eligible</v>
          </cell>
          <cell r="E1660" t="str">
            <v>Not Applicable</v>
          </cell>
          <cell r="F1660" t="str">
            <v>Not Eligible Smelters</v>
          </cell>
        </row>
        <row r="1661">
          <cell r="A1661" t="str">
            <v>CID001819</v>
          </cell>
          <cell r="B1661" t="str">
            <v>Tin</v>
          </cell>
          <cell r="C1661" t="str">
            <v>Suzhou Macderlun Chemical Ltd.</v>
          </cell>
          <cell r="D1661" t="str">
            <v>Alleged</v>
          </cell>
          <cell r="E1661" t="str">
            <v>Not Applicable</v>
          </cell>
          <cell r="F1661" t="str">
            <v>Non Conformant</v>
          </cell>
        </row>
        <row r="1662">
          <cell r="A1662" t="str">
            <v>CID001820</v>
          </cell>
          <cell r="B1662" t="str">
            <v>Tin</v>
          </cell>
          <cell r="C1662" t="str">
            <v>Suzhou New Asia Dentsu / Guangxi Xinhua Smelting Co., Ltd.</v>
          </cell>
          <cell r="D1662" t="str">
            <v>Alleged</v>
          </cell>
          <cell r="E1662" t="str">
            <v>Not Applicable</v>
          </cell>
          <cell r="F1662" t="str">
            <v>Non Conformant</v>
          </cell>
        </row>
        <row r="1663">
          <cell r="A1663" t="str">
            <v>CID001821</v>
          </cell>
          <cell r="B1663" t="str">
            <v>Tin</v>
          </cell>
          <cell r="C1663" t="str">
            <v>Suzhou New Asia Dentsu Smelting Co., Ltd.</v>
          </cell>
          <cell r="D1663" t="str">
            <v>Alleged</v>
          </cell>
          <cell r="E1663" t="str">
            <v>Not Applicable</v>
          </cell>
          <cell r="F1663" t="str">
            <v>Non Conformant</v>
          </cell>
        </row>
        <row r="1664">
          <cell r="A1664" t="str">
            <v>CID001822</v>
          </cell>
          <cell r="B1664" t="str">
            <v>Tin</v>
          </cell>
          <cell r="C1664" t="str">
            <v>Suzhou Nuonengda Chemical Co., Ltd.</v>
          </cell>
          <cell r="D1664" t="str">
            <v>Alleged</v>
          </cell>
          <cell r="E1664" t="str">
            <v>Not Applicable</v>
          </cell>
          <cell r="F1664" t="str">
            <v>Non Conformant</v>
          </cell>
        </row>
        <row r="1665">
          <cell r="A1665" t="str">
            <v>CID001823</v>
          </cell>
          <cell r="B1665" t="str">
            <v>Tin</v>
          </cell>
          <cell r="C1665" t="str">
            <v>Suzhou Roiwow Recycle Technology Company LTD</v>
          </cell>
          <cell r="D1665" t="str">
            <v>Not Eligible</v>
          </cell>
          <cell r="E1665" t="str">
            <v>Not Applicable</v>
          </cell>
          <cell r="F1665" t="str">
            <v>Not Eligible Smelters</v>
          </cell>
        </row>
        <row r="1666">
          <cell r="A1666" t="str">
            <v>CID001824</v>
          </cell>
          <cell r="B1666" t="str">
            <v>Gold</v>
          </cell>
          <cell r="C1666" t="str">
            <v>Suzhou University Special Chemical Reagent Co., Ltd</v>
          </cell>
          <cell r="D1666" t="str">
            <v>Not Eligible</v>
          </cell>
          <cell r="E1666" t="str">
            <v>Not Applicable</v>
          </cell>
          <cell r="F1666" t="str">
            <v>Not Eligible Smelters</v>
          </cell>
        </row>
        <row r="1667">
          <cell r="A1667" t="str">
            <v>CID001825</v>
          </cell>
          <cell r="B1667" t="str">
            <v>Tin</v>
          </cell>
          <cell r="C1667" t="str">
            <v>Suzhou University Special Chemical Reagent Co., Ltd</v>
          </cell>
          <cell r="D1667" t="str">
            <v>Not Eligible</v>
          </cell>
          <cell r="E1667" t="str">
            <v>Not Applicable</v>
          </cell>
          <cell r="F1667" t="str">
            <v>Not Eligible Smelters</v>
          </cell>
        </row>
        <row r="1668">
          <cell r="A1668" t="str">
            <v>CID001826</v>
          </cell>
          <cell r="B1668" t="str">
            <v>Gold</v>
          </cell>
          <cell r="C1668" t="str">
            <v>Suzhou Xingrui Noble</v>
          </cell>
          <cell r="D1668" t="str">
            <v>Not Eligible</v>
          </cell>
          <cell r="E1668" t="str">
            <v>Not Applicable</v>
          </cell>
          <cell r="F1668" t="str">
            <v>Not Eligible Smelters</v>
          </cell>
        </row>
        <row r="1669">
          <cell r="A1669" t="str">
            <v>CID001827</v>
          </cell>
          <cell r="B1669" t="str">
            <v>Tin</v>
          </cell>
          <cell r="C1669" t="str">
            <v>Suzhou Xingrui Noble</v>
          </cell>
          <cell r="D1669" t="str">
            <v>Not Eligible</v>
          </cell>
          <cell r="E1669" t="str">
            <v>Not Applicable</v>
          </cell>
          <cell r="F1669" t="str">
            <v>Not Eligible Smelters</v>
          </cell>
        </row>
        <row r="1670">
          <cell r="A1670" t="str">
            <v>CID001828</v>
          </cell>
          <cell r="B1670" t="str">
            <v>Tantalum</v>
          </cell>
          <cell r="C1670" t="str">
            <v>Suzhou Xingrui Noble</v>
          </cell>
          <cell r="D1670" t="str">
            <v>Not Eligible</v>
          </cell>
          <cell r="E1670" t="str">
            <v>Not Applicable</v>
          </cell>
          <cell r="F1670" t="str">
            <v>Not Eligible Smelters</v>
          </cell>
        </row>
        <row r="1671">
          <cell r="A1671" t="str">
            <v>CID001829</v>
          </cell>
          <cell r="B1671" t="str">
            <v>Tungsten</v>
          </cell>
          <cell r="C1671" t="str">
            <v>Suzhou Xingrui Noble</v>
          </cell>
          <cell r="D1671" t="str">
            <v>Not Eligible</v>
          </cell>
          <cell r="E1671" t="str">
            <v>Not Applicable</v>
          </cell>
          <cell r="F1671" t="str">
            <v>Not Eligible Smelters</v>
          </cell>
        </row>
        <row r="1672">
          <cell r="A1672" t="str">
            <v>CID001830</v>
          </cell>
          <cell r="B1672" t="str">
            <v>Gold</v>
          </cell>
          <cell r="C1672" t="str">
            <v>Suzhouhuafugui Metal Co., Ltd.</v>
          </cell>
          <cell r="D1672" t="str">
            <v>Alleged</v>
          </cell>
          <cell r="E1672" t="str">
            <v>Not Applicable</v>
          </cell>
          <cell r="F1672" t="str">
            <v>Non Conformant</v>
          </cell>
        </row>
        <row r="1673">
          <cell r="A1673" t="str">
            <v>CID001831</v>
          </cell>
          <cell r="B1673" t="str">
            <v>Tungsten</v>
          </cell>
          <cell r="C1673" t="str">
            <v>SWB Materials</v>
          </cell>
          <cell r="D1673" t="str">
            <v>Not Eligible</v>
          </cell>
          <cell r="E1673" t="str">
            <v>Not Applicable</v>
          </cell>
          <cell r="F1673" t="str">
            <v>Not Eligible Smelters</v>
          </cell>
        </row>
        <row r="1674">
          <cell r="A1674" t="str">
            <v>CID001832</v>
          </cell>
          <cell r="B1674" t="str">
            <v>Tungsten</v>
          </cell>
          <cell r="C1674" t="str">
            <v>Sylham</v>
          </cell>
          <cell r="D1674" t="str">
            <v>Not Eligible</v>
          </cell>
          <cell r="E1674" t="str">
            <v>Not Applicable</v>
          </cell>
          <cell r="F1674" t="str">
            <v>Not Eligible Smelters</v>
          </cell>
        </row>
        <row r="1675">
          <cell r="A1675" t="str">
            <v>CID001833</v>
          </cell>
          <cell r="B1675" t="str">
            <v>Gold</v>
          </cell>
          <cell r="C1675" t="str">
            <v>Sylham</v>
          </cell>
          <cell r="D1675" t="str">
            <v>Not Eligible</v>
          </cell>
          <cell r="E1675" t="str">
            <v>Not Applicable</v>
          </cell>
          <cell r="F1675" t="str">
            <v>Not Eligible Smelters</v>
          </cell>
        </row>
        <row r="1676">
          <cell r="A1676" t="str">
            <v>CID001834</v>
          </cell>
          <cell r="B1676" t="str">
            <v>Tin</v>
          </cell>
          <cell r="C1676" t="str">
            <v>T.Vicht.A.Muang Phuket.Thailand</v>
          </cell>
          <cell r="D1676" t="str">
            <v>Not Eligible</v>
          </cell>
          <cell r="E1676" t="str">
            <v>Not Applicable</v>
          </cell>
          <cell r="F1676" t="str">
            <v>Not Eligible Smelters</v>
          </cell>
        </row>
        <row r="1677">
          <cell r="A1677" t="str">
            <v>CID001835</v>
          </cell>
          <cell r="B1677" t="str">
            <v>Tin</v>
          </cell>
          <cell r="C1677" t="str">
            <v>Tae Seung</v>
          </cell>
          <cell r="D1677" t="str">
            <v>Not Eligible</v>
          </cell>
          <cell r="E1677" t="str">
            <v>Not Applicable</v>
          </cell>
          <cell r="F1677" t="str">
            <v>Not Eligible Smelters</v>
          </cell>
        </row>
        <row r="1678">
          <cell r="A1678" t="str">
            <v>CID001836</v>
          </cell>
          <cell r="B1678" t="str">
            <v>Gold</v>
          </cell>
          <cell r="C1678" t="str">
            <v>TaeguTec</v>
          </cell>
          <cell r="D1678" t="str">
            <v>Not Eligible</v>
          </cell>
          <cell r="E1678" t="str">
            <v>Not Applicable</v>
          </cell>
          <cell r="F1678" t="str">
            <v>Not Eligible Smelters</v>
          </cell>
        </row>
        <row r="1679">
          <cell r="A1679" t="str">
            <v>CID001837</v>
          </cell>
          <cell r="B1679" t="str">
            <v>Tin</v>
          </cell>
          <cell r="C1679" t="str">
            <v>TaeguTec</v>
          </cell>
          <cell r="D1679" t="str">
            <v>Not Eligible</v>
          </cell>
          <cell r="E1679" t="str">
            <v>Not Applicable</v>
          </cell>
          <cell r="F1679" t="str">
            <v>Not Eligible Smelters</v>
          </cell>
        </row>
        <row r="1680">
          <cell r="A1680" t="str">
            <v>CID001838</v>
          </cell>
          <cell r="B1680" t="str">
            <v>Tantalum</v>
          </cell>
          <cell r="C1680" t="str">
            <v>TaeguTec</v>
          </cell>
          <cell r="D1680" t="str">
            <v>Not Eligible</v>
          </cell>
          <cell r="E1680" t="str">
            <v>Not Applicable</v>
          </cell>
          <cell r="F1680" t="str">
            <v>Not Eligible Smelters</v>
          </cell>
        </row>
        <row r="1681">
          <cell r="A1681" t="str">
            <v>CID001839</v>
          </cell>
          <cell r="B1681" t="str">
            <v>Tungsten</v>
          </cell>
          <cell r="C1681" t="str">
            <v>TaeguTec</v>
          </cell>
          <cell r="D1681" t="str">
            <v>Not Eligible</v>
          </cell>
          <cell r="E1681" t="str">
            <v>Not Applicable</v>
          </cell>
          <cell r="F1681" t="str">
            <v>Not Eligible Smelters</v>
          </cell>
        </row>
        <row r="1682">
          <cell r="A1682" t="str">
            <v>CID001840</v>
          </cell>
          <cell r="B1682" t="str">
            <v>Gold</v>
          </cell>
          <cell r="C1682" t="str">
            <v>Tai Perng</v>
          </cell>
          <cell r="D1682" t="str">
            <v>Alleged</v>
          </cell>
          <cell r="E1682" t="str">
            <v>Not Applicable</v>
          </cell>
          <cell r="F1682" t="str">
            <v>Non Conformant</v>
          </cell>
        </row>
        <row r="1683">
          <cell r="A1683" t="str">
            <v>CID001841</v>
          </cell>
          <cell r="B1683" t="str">
            <v>Tin</v>
          </cell>
          <cell r="C1683" t="str">
            <v>Tai Perng</v>
          </cell>
          <cell r="D1683" t="str">
            <v>Alleged</v>
          </cell>
          <cell r="E1683" t="str">
            <v>Not Applicable</v>
          </cell>
          <cell r="F1683" t="str">
            <v>Non Conformant</v>
          </cell>
        </row>
        <row r="1684">
          <cell r="A1684" t="str">
            <v>CID001842</v>
          </cell>
          <cell r="B1684" t="str">
            <v>Tin</v>
          </cell>
          <cell r="C1684" t="str">
            <v>Tai Petng Chemical Co., Ltd.</v>
          </cell>
          <cell r="D1684" t="str">
            <v>Alleged</v>
          </cell>
          <cell r="E1684" t="str">
            <v>Not Applicable</v>
          </cell>
          <cell r="F1684" t="str">
            <v>Non Conformant</v>
          </cell>
        </row>
        <row r="1685">
          <cell r="A1685" t="str">
            <v>CID001843</v>
          </cell>
          <cell r="B1685" t="str">
            <v>Gold</v>
          </cell>
          <cell r="C1685" t="str">
            <v>Tai zhou chang san Jiao electron Co.,Ltd</v>
          </cell>
          <cell r="D1685" t="str">
            <v>Not Eligible</v>
          </cell>
          <cell r="E1685" t="str">
            <v>Not Applicable</v>
          </cell>
          <cell r="F1685" t="str">
            <v>Not Eligible Smelters</v>
          </cell>
        </row>
        <row r="1686">
          <cell r="A1686" t="str">
            <v>CID001844</v>
          </cell>
          <cell r="B1686" t="str">
            <v>Gold</v>
          </cell>
          <cell r="C1686" t="str">
            <v>Taicang City Nancang Metal Material Co., Ltd.</v>
          </cell>
          <cell r="D1686" t="str">
            <v>Not Eligible</v>
          </cell>
          <cell r="E1686" t="str">
            <v>Not Applicable</v>
          </cell>
          <cell r="F1686" t="str">
            <v>Not Eligible Smelters</v>
          </cell>
        </row>
        <row r="1687">
          <cell r="A1687" t="str">
            <v>CID001845</v>
          </cell>
          <cell r="B1687" t="str">
            <v>Tin</v>
          </cell>
          <cell r="C1687" t="str">
            <v>Taicang City Nancang Metal Material Co., Ltd.</v>
          </cell>
          <cell r="D1687" t="str">
            <v>Not Eligible</v>
          </cell>
          <cell r="E1687" t="str">
            <v>Not Applicable</v>
          </cell>
          <cell r="F1687" t="str">
            <v>Not Eligible Smelters</v>
          </cell>
        </row>
        <row r="1688">
          <cell r="A1688" t="str">
            <v>CID001846</v>
          </cell>
          <cell r="B1688" t="str">
            <v>Tantalum</v>
          </cell>
          <cell r="C1688" t="str">
            <v>Taicang City Nancang Metal Material Co., Ltd.</v>
          </cell>
          <cell r="D1688" t="str">
            <v>Not Eligible</v>
          </cell>
          <cell r="E1688" t="str">
            <v>Not Applicable</v>
          </cell>
          <cell r="F1688" t="str">
            <v>Not Eligible Smelters</v>
          </cell>
        </row>
        <row r="1689">
          <cell r="A1689" t="str">
            <v>CID001847</v>
          </cell>
          <cell r="B1689" t="str">
            <v>Tungsten</v>
          </cell>
          <cell r="C1689" t="str">
            <v>Taicang City Nancang Metal Material Co.,Ltd</v>
          </cell>
          <cell r="D1689" t="str">
            <v>Not Eligible</v>
          </cell>
          <cell r="E1689" t="str">
            <v>Not Applicable</v>
          </cell>
          <cell r="F1689" t="str">
            <v>Not Eligible Smelters</v>
          </cell>
        </row>
        <row r="1690">
          <cell r="A1690" t="str">
            <v>CID001848</v>
          </cell>
          <cell r="B1690" t="str">
            <v>Tin</v>
          </cell>
          <cell r="C1690" t="str">
            <v>Taicang oujiang materials technology co. ltd.</v>
          </cell>
          <cell r="D1690" t="str">
            <v>Not Eligible</v>
          </cell>
          <cell r="E1690" t="str">
            <v>Not Applicable</v>
          </cell>
          <cell r="F1690" t="str">
            <v>Not Eligible Smelters</v>
          </cell>
        </row>
        <row r="1691">
          <cell r="A1691" t="str">
            <v>CID001849</v>
          </cell>
          <cell r="B1691" t="str">
            <v>Gold</v>
          </cell>
          <cell r="C1691" t="str">
            <v>Taipeng</v>
          </cell>
          <cell r="D1691" t="str">
            <v>Not Eligible</v>
          </cell>
          <cell r="E1691" t="str">
            <v>Not Applicable</v>
          </cell>
          <cell r="F1691" t="str">
            <v>Not Eligible Smelters</v>
          </cell>
        </row>
        <row r="1692">
          <cell r="A1692" t="str">
            <v>CID001850</v>
          </cell>
          <cell r="B1692" t="str">
            <v>Gold</v>
          </cell>
          <cell r="C1692" t="str">
            <v>Taiwan Bank</v>
          </cell>
          <cell r="D1692" t="str">
            <v>Not Eligible</v>
          </cell>
          <cell r="E1692" t="str">
            <v>Not Applicable</v>
          </cell>
          <cell r="F1692" t="str">
            <v>Not Eligible Smelters</v>
          </cell>
        </row>
        <row r="1693">
          <cell r="A1693" t="str">
            <v>CID001851</v>
          </cell>
          <cell r="B1693" t="str">
            <v>Tin</v>
          </cell>
          <cell r="C1693" t="str">
            <v>Taiwan high-tech Co., Ltd.</v>
          </cell>
          <cell r="D1693" t="str">
            <v>Not Eligible</v>
          </cell>
          <cell r="E1693" t="str">
            <v>Not Applicable</v>
          </cell>
          <cell r="F1693" t="str">
            <v>Not Eligible Smelters</v>
          </cell>
        </row>
        <row r="1694">
          <cell r="A1694" t="str">
            <v>CID001852</v>
          </cell>
          <cell r="B1694" t="str">
            <v>Tin</v>
          </cell>
          <cell r="C1694" t="str">
            <v>Taiwan Huanliang</v>
          </cell>
          <cell r="D1694" t="str">
            <v>Alleged</v>
          </cell>
          <cell r="E1694" t="str">
            <v>Not Applicable</v>
          </cell>
          <cell r="F1694" t="str">
            <v>Non Conformant</v>
          </cell>
        </row>
        <row r="1695">
          <cell r="A1695" t="str">
            <v>CID001855</v>
          </cell>
          <cell r="B1695" t="str">
            <v>Gold</v>
          </cell>
          <cell r="C1695" t="str">
            <v>Taiwan Sumiko Material Co., Ltd</v>
          </cell>
          <cell r="D1695" t="str">
            <v>Not Eligible</v>
          </cell>
          <cell r="E1695" t="str">
            <v>Not Applicable</v>
          </cell>
          <cell r="F1695" t="str">
            <v>Not Eligible Smelters</v>
          </cell>
        </row>
        <row r="1696">
          <cell r="A1696" t="str">
            <v>CID001856</v>
          </cell>
          <cell r="B1696" t="str">
            <v>Tin</v>
          </cell>
          <cell r="C1696" t="str">
            <v>TAIWAN TOTAI CO., LTD.</v>
          </cell>
          <cell r="D1696" t="str">
            <v>Not Eligible</v>
          </cell>
          <cell r="E1696" t="str">
            <v>Not Applicable</v>
          </cell>
          <cell r="F1696" t="str">
            <v>Not Eligible Smelters</v>
          </cell>
        </row>
        <row r="1697">
          <cell r="A1697" t="str">
            <v>CID001857</v>
          </cell>
          <cell r="B1697" t="str">
            <v>Gold</v>
          </cell>
          <cell r="C1697" t="str">
            <v>TAIWAN TOTAI CO., LTD.</v>
          </cell>
          <cell r="D1697" t="str">
            <v>Alleged</v>
          </cell>
          <cell r="E1697" t="str">
            <v>Not Applicable</v>
          </cell>
          <cell r="F1697" t="str">
            <v>Non Conformant</v>
          </cell>
        </row>
        <row r="1698">
          <cell r="A1698" t="str">
            <v>CID001858</v>
          </cell>
          <cell r="B1698" t="str">
            <v>Gold</v>
          </cell>
          <cell r="C1698" t="str">
            <v>TAIWAN UYEMURA CO.,LTD</v>
          </cell>
          <cell r="D1698" t="str">
            <v>Not Eligible</v>
          </cell>
          <cell r="E1698" t="str">
            <v>Not Applicable</v>
          </cell>
          <cell r="F1698" t="str">
            <v>Not Eligible Smelters</v>
          </cell>
        </row>
        <row r="1699">
          <cell r="A1699" t="str">
            <v>CID001859</v>
          </cell>
          <cell r="B1699" t="str">
            <v>Tin</v>
          </cell>
          <cell r="C1699" t="str">
            <v>Taiwan's lofty Enterprises Ltd.</v>
          </cell>
          <cell r="D1699" t="str">
            <v>Not Eligible</v>
          </cell>
          <cell r="E1699" t="str">
            <v>Not Applicable</v>
          </cell>
          <cell r="F1699" t="str">
            <v>Not Eligible Smelters</v>
          </cell>
        </row>
        <row r="1700">
          <cell r="A1700" t="str">
            <v>CID001860</v>
          </cell>
          <cell r="B1700" t="str">
            <v>Tin</v>
          </cell>
          <cell r="C1700" t="str">
            <v>Taiyo Manufacturing</v>
          </cell>
          <cell r="D1700" t="str">
            <v>Alleged</v>
          </cell>
          <cell r="E1700" t="str">
            <v>Not Applicable</v>
          </cell>
          <cell r="F1700" t="str">
            <v>Non Conformant</v>
          </cell>
        </row>
        <row r="1701">
          <cell r="A1701" t="str">
            <v>CID001861</v>
          </cell>
          <cell r="B1701" t="str">
            <v>Tungsten</v>
          </cell>
          <cell r="C1701" t="str">
            <v>Taiyo Nippon Sanso Trading (Shanghai) Co., LTD</v>
          </cell>
          <cell r="D1701" t="str">
            <v>Not Eligible</v>
          </cell>
          <cell r="E1701" t="str">
            <v>Not Applicable</v>
          </cell>
          <cell r="F1701" t="str">
            <v>Not Eligible Smelters</v>
          </cell>
        </row>
        <row r="1702">
          <cell r="A1702" t="str">
            <v>CID001862</v>
          </cell>
          <cell r="B1702" t="str">
            <v>Gold</v>
          </cell>
          <cell r="C1702" t="str">
            <v>TAIZHOU CHANGSANJIAO CO.,LTD</v>
          </cell>
          <cell r="D1702" t="str">
            <v>Not Eligible</v>
          </cell>
          <cell r="E1702" t="str">
            <v>Not Applicable</v>
          </cell>
          <cell r="F1702" t="str">
            <v>Not Eligible Smelters</v>
          </cell>
        </row>
        <row r="1703">
          <cell r="A1703" t="str">
            <v>CID001863</v>
          </cell>
          <cell r="B1703" t="str">
            <v>GOLD</v>
          </cell>
          <cell r="C1703" t="str">
            <v>TAIZHOU CITY LONG TRIANGLE ELECTRONICS CO.,LTD.</v>
          </cell>
          <cell r="D1703" t="str">
            <v>Not Eligible</v>
          </cell>
          <cell r="E1703" t="str">
            <v>Not Applicable</v>
          </cell>
          <cell r="F1703" t="str">
            <v>Not Eligible Smelters</v>
          </cell>
        </row>
        <row r="1704">
          <cell r="A1704" t="str">
            <v>CID001864</v>
          </cell>
          <cell r="B1704" t="str">
            <v>Gold</v>
          </cell>
          <cell r="C1704" t="str">
            <v>Tai'zhou City Yangtze River Delta Electron Ltd.</v>
          </cell>
          <cell r="D1704" t="str">
            <v>Not Eligible</v>
          </cell>
          <cell r="E1704" t="str">
            <v>Not Applicable</v>
          </cell>
          <cell r="F1704" t="str">
            <v>Not Eligible Smelters</v>
          </cell>
        </row>
        <row r="1705">
          <cell r="A1705" t="str">
            <v>CID001865</v>
          </cell>
          <cell r="B1705" t="str">
            <v>Gold</v>
          </cell>
          <cell r="C1705" t="str">
            <v>Taizhou Delta Electronics Co., Ltd.</v>
          </cell>
          <cell r="D1705" t="str">
            <v>Not Eligible</v>
          </cell>
          <cell r="E1705" t="str">
            <v>Not Applicable</v>
          </cell>
          <cell r="F1705" t="str">
            <v>Not Eligible Smelters</v>
          </cell>
        </row>
        <row r="1706">
          <cell r="A1706" t="str">
            <v>CID001866</v>
          </cell>
          <cell r="B1706" t="str">
            <v>Gold</v>
          </cell>
          <cell r="C1706" t="str">
            <v>Taizhou mayor triangle electronic Co., LTD</v>
          </cell>
          <cell r="D1706" t="str">
            <v>Not Eligible</v>
          </cell>
          <cell r="E1706" t="str">
            <v>Not Applicable</v>
          </cell>
          <cell r="F1706" t="str">
            <v>Not Eligible Smelters</v>
          </cell>
        </row>
        <row r="1707">
          <cell r="A1707" t="str">
            <v>CID001867</v>
          </cell>
          <cell r="B1707" t="str">
            <v>Tin</v>
          </cell>
          <cell r="C1707" t="str">
            <v>Taizhou Mayor Triangle Electronic Co., Ltd.</v>
          </cell>
          <cell r="D1707" t="str">
            <v>Alleged</v>
          </cell>
          <cell r="E1707" t="str">
            <v>Not Applicable</v>
          </cell>
          <cell r="F1707" t="str">
            <v>Non Conformant</v>
          </cell>
        </row>
        <row r="1708">
          <cell r="A1708" t="str">
            <v>CID001868</v>
          </cell>
          <cell r="B1708" t="str">
            <v>Tantalum</v>
          </cell>
          <cell r="C1708" t="str">
            <v>Taizhou mayor triangle electronic Co., LTD</v>
          </cell>
          <cell r="D1708" t="str">
            <v>Not Eligible</v>
          </cell>
          <cell r="E1708" t="str">
            <v>Not Applicable</v>
          </cell>
          <cell r="F1708" t="str">
            <v>Not Eligible Smelters</v>
          </cell>
        </row>
        <row r="1709">
          <cell r="A1709" t="str">
            <v>CID001869</v>
          </cell>
          <cell r="B1709" t="str">
            <v>Tantalum</v>
          </cell>
          <cell r="C1709" t="str">
            <v>Taki Chemical Co., Ltd.</v>
          </cell>
          <cell r="D1709" t="str">
            <v>Eligible</v>
          </cell>
          <cell r="E1709" t="str">
            <v>Conformant</v>
          </cell>
          <cell r="F1709"/>
        </row>
        <row r="1710">
          <cell r="A1710" t="str">
            <v>CID001870</v>
          </cell>
          <cell r="B1710" t="str">
            <v>Gold</v>
          </cell>
          <cell r="C1710" t="str">
            <v>Taki Chemical Co., Ltd.</v>
          </cell>
          <cell r="D1710" t="str">
            <v>Not Eligible</v>
          </cell>
          <cell r="E1710" t="str">
            <v>Not Applicable</v>
          </cell>
          <cell r="F1710" t="str">
            <v>Not Eligible Smelters</v>
          </cell>
        </row>
        <row r="1711">
          <cell r="A1711" t="str">
            <v>CID001871</v>
          </cell>
          <cell r="B1711" t="str">
            <v>Tin</v>
          </cell>
          <cell r="C1711" t="str">
            <v>Talison Minerals Pty Ltd</v>
          </cell>
          <cell r="D1711" t="str">
            <v>Not Eligible</v>
          </cell>
          <cell r="E1711" t="str">
            <v>Not Applicable</v>
          </cell>
          <cell r="F1711" t="str">
            <v>Not Eligible Smelters</v>
          </cell>
        </row>
        <row r="1712">
          <cell r="A1712" t="str">
            <v>CID001872</v>
          </cell>
          <cell r="B1712" t="str">
            <v>Tantalum</v>
          </cell>
          <cell r="C1712" t="str">
            <v>Talison Minerals Pty Ltd</v>
          </cell>
          <cell r="D1712" t="str">
            <v>Not Eligible</v>
          </cell>
          <cell r="E1712" t="str">
            <v>Not Applicable</v>
          </cell>
          <cell r="F1712" t="str">
            <v>Not Eligible Smelters</v>
          </cell>
        </row>
        <row r="1713">
          <cell r="A1713" t="str">
            <v>CID001873</v>
          </cell>
          <cell r="B1713" t="str">
            <v>Tin</v>
          </cell>
          <cell r="C1713" t="str">
            <v>Tamura</v>
          </cell>
          <cell r="D1713" t="str">
            <v>Not Eligible</v>
          </cell>
          <cell r="E1713" t="str">
            <v>Not Applicable</v>
          </cell>
          <cell r="F1713" t="str">
            <v>Not Eligible Smelters</v>
          </cell>
        </row>
        <row r="1714">
          <cell r="A1714" t="str">
            <v>CID001874</v>
          </cell>
          <cell r="B1714" t="str">
            <v>Tungsten</v>
          </cell>
          <cell r="C1714" t="str">
            <v>Tamura</v>
          </cell>
          <cell r="D1714" t="str">
            <v>Not Eligible</v>
          </cell>
          <cell r="E1714" t="str">
            <v>Not Applicable</v>
          </cell>
          <cell r="F1714" t="str">
            <v>Not Eligible Smelters</v>
          </cell>
        </row>
        <row r="1715">
          <cell r="A1715" t="str">
            <v>CID001875</v>
          </cell>
          <cell r="B1715" t="str">
            <v>Gold</v>
          </cell>
          <cell r="C1715" t="str">
            <v>Tanaka Kikinzoku Kogyo K.K.</v>
          </cell>
          <cell r="D1715" t="str">
            <v>Eligible</v>
          </cell>
          <cell r="E1715" t="str">
            <v>Conformant</v>
          </cell>
          <cell r="F1715"/>
        </row>
        <row r="1716">
          <cell r="A1716" t="str">
            <v>CID001876</v>
          </cell>
          <cell r="B1716" t="str">
            <v>Tin</v>
          </cell>
          <cell r="C1716" t="str">
            <v>Tanaka Kikinzoku Kogyo K.K.</v>
          </cell>
          <cell r="D1716" t="str">
            <v>Not Eligible</v>
          </cell>
          <cell r="E1716" t="str">
            <v>Not Applicable</v>
          </cell>
          <cell r="F1716" t="str">
            <v>Not Eligible Smelters</v>
          </cell>
        </row>
        <row r="1717">
          <cell r="A1717" t="str">
            <v>CID001877</v>
          </cell>
          <cell r="B1717" t="str">
            <v>Tantalum</v>
          </cell>
          <cell r="C1717" t="str">
            <v>Tanaka Kikinzoku Kogyo K.K.</v>
          </cell>
          <cell r="D1717" t="str">
            <v>Not Eligible</v>
          </cell>
          <cell r="E1717" t="str">
            <v>Not Applicable</v>
          </cell>
          <cell r="F1717" t="str">
            <v>Not Eligible Smelters</v>
          </cell>
        </row>
        <row r="1718">
          <cell r="A1718" t="str">
            <v>CID001878</v>
          </cell>
          <cell r="B1718" t="str">
            <v>Tungsten</v>
          </cell>
          <cell r="C1718" t="str">
            <v>Tanaka Kikinzoku Kogyo K.K.</v>
          </cell>
          <cell r="D1718" t="str">
            <v>Not Eligible</v>
          </cell>
          <cell r="E1718" t="str">
            <v>Not Applicable</v>
          </cell>
          <cell r="F1718" t="str">
            <v>Not Eligible Smelters</v>
          </cell>
        </row>
        <row r="1719">
          <cell r="A1719" t="str">
            <v>CID001879</v>
          </cell>
          <cell r="B1719" t="str">
            <v>Tantalum</v>
          </cell>
          <cell r="C1719" t="str">
            <v>Tantalite Resources</v>
          </cell>
          <cell r="D1719" t="str">
            <v>Not Eligible</v>
          </cell>
          <cell r="E1719" t="str">
            <v>Not Applicable</v>
          </cell>
          <cell r="F1719" t="str">
            <v>Not Eligible Smelters</v>
          </cell>
        </row>
        <row r="1720">
          <cell r="A1720" t="str">
            <v>CID001880</v>
          </cell>
          <cell r="B1720" t="str">
            <v>Gold</v>
          </cell>
          <cell r="C1720" t="str">
            <v>Tantalite Resources</v>
          </cell>
          <cell r="D1720" t="str">
            <v>Not Eligible</v>
          </cell>
          <cell r="E1720" t="str">
            <v>Not Applicable</v>
          </cell>
          <cell r="F1720" t="str">
            <v>Not Eligible Smelters</v>
          </cell>
        </row>
        <row r="1721">
          <cell r="A1721" t="str">
            <v>CID001881</v>
          </cell>
          <cell r="B1721" t="str">
            <v>Tin</v>
          </cell>
          <cell r="C1721" t="str">
            <v>Tantalite Resources</v>
          </cell>
          <cell r="D1721" t="str">
            <v>Not Eligible</v>
          </cell>
          <cell r="E1721" t="str">
            <v>Not Applicable</v>
          </cell>
          <cell r="F1721" t="str">
            <v>Not Eligible Smelters</v>
          </cell>
        </row>
        <row r="1722">
          <cell r="A1722" t="str">
            <v>CID001882</v>
          </cell>
          <cell r="B1722" t="str">
            <v>Tin</v>
          </cell>
          <cell r="C1722" t="str">
            <v>Tennessee Aluminum Processors</v>
          </cell>
          <cell r="D1722" t="str">
            <v>Not Eligible</v>
          </cell>
          <cell r="E1722" t="str">
            <v>Not Applicable</v>
          </cell>
          <cell r="F1722" t="str">
            <v>Not Eligible Smelters</v>
          </cell>
        </row>
        <row r="1723">
          <cell r="A1723" t="str">
            <v>CID001883</v>
          </cell>
          <cell r="B1723" t="str">
            <v>Tin</v>
          </cell>
          <cell r="C1723" t="str">
            <v>Tateyama Denka Co., Ltd.</v>
          </cell>
          <cell r="D1723" t="str">
            <v>Not Eligible</v>
          </cell>
          <cell r="E1723" t="str">
            <v>Not Applicable</v>
          </cell>
          <cell r="F1723" t="str">
            <v>Not Eligible Smelters</v>
          </cell>
        </row>
        <row r="1724">
          <cell r="A1724" t="str">
            <v>CID001884</v>
          </cell>
          <cell r="B1724" t="str">
            <v>Tin</v>
          </cell>
          <cell r="C1724" t="str">
            <v>Tatung Co., Ltd.</v>
          </cell>
          <cell r="D1724" t="str">
            <v>Not Eligible</v>
          </cell>
          <cell r="E1724" t="str">
            <v>Not Applicable</v>
          </cell>
          <cell r="F1724" t="str">
            <v>Not Eligible Smelters</v>
          </cell>
        </row>
        <row r="1725">
          <cell r="A1725" t="str">
            <v>CID001885</v>
          </cell>
          <cell r="B1725" t="str">
            <v>Tin</v>
          </cell>
          <cell r="C1725" t="str">
            <v>TCC steel</v>
          </cell>
          <cell r="D1725" t="str">
            <v>Not Eligible</v>
          </cell>
          <cell r="E1725" t="str">
            <v>Not Applicable</v>
          </cell>
          <cell r="F1725" t="str">
            <v>Not Eligible Smelters</v>
          </cell>
        </row>
        <row r="1726">
          <cell r="A1726" t="str">
            <v>CID001886</v>
          </cell>
          <cell r="B1726" t="str">
            <v>Tin</v>
          </cell>
          <cell r="C1726" t="str">
            <v>TE ELECTRONICS</v>
          </cell>
          <cell r="D1726" t="str">
            <v>Not Eligible</v>
          </cell>
          <cell r="E1726" t="str">
            <v>Not Applicable</v>
          </cell>
          <cell r="F1726" t="str">
            <v>Not Eligible Smelters</v>
          </cell>
        </row>
        <row r="1727">
          <cell r="A1727" t="str">
            <v>CID001887</v>
          </cell>
          <cell r="B1727" t="str">
            <v>Gold</v>
          </cell>
          <cell r="C1727" t="str">
            <v>Technic</v>
          </cell>
          <cell r="D1727" t="str">
            <v>Not Eligible</v>
          </cell>
          <cell r="E1727" t="str">
            <v>Not Applicable</v>
          </cell>
          <cell r="F1727" t="str">
            <v>Not Eligible Smelters</v>
          </cell>
        </row>
        <row r="1728">
          <cell r="A1728" t="str">
            <v>CID001888</v>
          </cell>
          <cell r="B1728" t="str">
            <v>Tin</v>
          </cell>
          <cell r="C1728" t="str">
            <v>Technic</v>
          </cell>
          <cell r="D1728" t="str">
            <v>Not Eligible</v>
          </cell>
          <cell r="E1728" t="str">
            <v>Not Applicable</v>
          </cell>
          <cell r="F1728" t="str">
            <v>Not Eligible Smelters</v>
          </cell>
        </row>
        <row r="1729">
          <cell r="A1729" t="str">
            <v>CID001889</v>
          </cell>
          <cell r="B1729" t="str">
            <v>Tungsten</v>
          </cell>
          <cell r="C1729" t="str">
            <v>Tejing (Vietnam) Tungsten Co., Ltd.</v>
          </cell>
          <cell r="D1729" t="str">
            <v>Not Eligible</v>
          </cell>
          <cell r="E1729" t="str">
            <v>Not Applicable</v>
          </cell>
          <cell r="F1729" t="str">
            <v>Not Eligible Smelters</v>
          </cell>
        </row>
        <row r="1730">
          <cell r="A1730" t="str">
            <v>CID001890</v>
          </cell>
          <cell r="B1730" t="str">
            <v>Tantalum</v>
          </cell>
          <cell r="C1730" t="str">
            <v>Tejing (Vietnam) Tungsten Co., Ltd.</v>
          </cell>
          <cell r="D1730" t="str">
            <v>Not Eligible</v>
          </cell>
          <cell r="E1730" t="str">
            <v>Not Applicable</v>
          </cell>
          <cell r="F1730" t="str">
            <v>Not Eligible Smelters</v>
          </cell>
        </row>
        <row r="1731">
          <cell r="A1731" t="str">
            <v>CID001891</v>
          </cell>
          <cell r="B1731" t="str">
            <v>Tantalum</v>
          </cell>
          <cell r="C1731" t="str">
            <v>Telex Metals</v>
          </cell>
          <cell r="D1731" t="str">
            <v>Eligible</v>
          </cell>
          <cell r="E1731" t="str">
            <v>Conformant</v>
          </cell>
          <cell r="F1731"/>
        </row>
        <row r="1732">
          <cell r="A1732" t="str">
            <v>CID001892</v>
          </cell>
          <cell r="B1732" t="str">
            <v>Tin</v>
          </cell>
          <cell r="C1732" t="str">
            <v>Telex Metals</v>
          </cell>
          <cell r="D1732" t="str">
            <v>Not Eligible</v>
          </cell>
          <cell r="E1732" t="str">
            <v>Not Applicable</v>
          </cell>
          <cell r="F1732" t="str">
            <v>Not Eligible Smelters</v>
          </cell>
        </row>
        <row r="1733">
          <cell r="A1733" t="str">
            <v>CID001893</v>
          </cell>
          <cell r="B1733" t="str">
            <v>Tin</v>
          </cell>
          <cell r="C1733" t="str">
            <v>TENNANT METAL PTY LTD.</v>
          </cell>
          <cell r="D1733" t="str">
            <v>Not Eligible</v>
          </cell>
          <cell r="E1733" t="str">
            <v>Not Applicable</v>
          </cell>
          <cell r="F1733" t="str">
            <v>Not Eligible Smelters</v>
          </cell>
        </row>
        <row r="1734">
          <cell r="A1734" t="str">
            <v>CID001894</v>
          </cell>
          <cell r="B1734" t="str">
            <v>Gold</v>
          </cell>
          <cell r="C1734" t="str">
            <v>TENNANT METAL PTY LTD.</v>
          </cell>
          <cell r="D1734" t="str">
            <v>Not Eligible</v>
          </cell>
          <cell r="E1734" t="str">
            <v>Not Applicable</v>
          </cell>
          <cell r="F1734" t="str">
            <v>Not Eligible Smelters</v>
          </cell>
        </row>
        <row r="1735">
          <cell r="A1735" t="str">
            <v>CID001895</v>
          </cell>
          <cell r="B1735" t="str">
            <v>Gold</v>
          </cell>
          <cell r="C1735" t="str">
            <v>TERMINAL</v>
          </cell>
          <cell r="D1735" t="str">
            <v>Not Eligible</v>
          </cell>
          <cell r="E1735" t="str">
            <v>Not Applicable</v>
          </cell>
          <cell r="F1735" t="str">
            <v>Not Eligible Smelters</v>
          </cell>
        </row>
        <row r="1736">
          <cell r="A1736" t="str">
            <v>CID001896</v>
          </cell>
          <cell r="B1736" t="str">
            <v>Tin</v>
          </cell>
          <cell r="C1736" t="str">
            <v>TERMINAL</v>
          </cell>
          <cell r="D1736" t="str">
            <v>Not Eligible</v>
          </cell>
          <cell r="E1736" t="str">
            <v>Not Applicable</v>
          </cell>
          <cell r="F1736" t="str">
            <v>Not Eligible Smelters</v>
          </cell>
        </row>
        <row r="1737">
          <cell r="A1737" t="str">
            <v>CID001898</v>
          </cell>
          <cell r="B1737" t="str">
            <v>Tin</v>
          </cell>
          <cell r="C1737" t="str">
            <v>Thaisarco</v>
          </cell>
          <cell r="D1737" t="str">
            <v>Eligible</v>
          </cell>
          <cell r="E1737" t="str">
            <v>Conformant</v>
          </cell>
          <cell r="F1737"/>
        </row>
        <row r="1738">
          <cell r="A1738" t="str">
            <v>CID001899</v>
          </cell>
          <cell r="B1738" t="str">
            <v>Gold</v>
          </cell>
          <cell r="C1738" t="str">
            <v>Thaisarco</v>
          </cell>
          <cell r="D1738" t="str">
            <v>Not Eligible</v>
          </cell>
          <cell r="E1738" t="str">
            <v>Not Applicable</v>
          </cell>
          <cell r="F1738" t="str">
            <v>Not Eligible Smelters</v>
          </cell>
        </row>
        <row r="1739">
          <cell r="A1739" t="str">
            <v>CID001900</v>
          </cell>
          <cell r="B1739" t="str">
            <v>Tantalum</v>
          </cell>
          <cell r="C1739" t="str">
            <v>Thaisarco</v>
          </cell>
          <cell r="D1739" t="str">
            <v>Not Eligible</v>
          </cell>
          <cell r="E1739" t="str">
            <v>Not Applicable</v>
          </cell>
          <cell r="F1739" t="str">
            <v>Not Eligible Smelters</v>
          </cell>
        </row>
        <row r="1740">
          <cell r="A1740" t="str">
            <v>CID001901</v>
          </cell>
          <cell r="B1740" t="str">
            <v>Tungsten</v>
          </cell>
          <cell r="C1740" t="str">
            <v>Thaisarco</v>
          </cell>
          <cell r="D1740" t="str">
            <v>Not Eligible</v>
          </cell>
          <cell r="E1740" t="str">
            <v>Not Applicable</v>
          </cell>
          <cell r="F1740" t="str">
            <v>Not Eligible Smelters</v>
          </cell>
        </row>
        <row r="1741">
          <cell r="A1741" t="str">
            <v>CID001904</v>
          </cell>
          <cell r="B1741" t="str">
            <v>Tin</v>
          </cell>
          <cell r="C1741" t="str">
            <v>The dongguan rise the solder materials Co., LTD</v>
          </cell>
          <cell r="D1741" t="str">
            <v>Not Eligible</v>
          </cell>
          <cell r="E1741" t="str">
            <v>Not Applicable</v>
          </cell>
          <cell r="F1741" t="str">
            <v>Not Eligible Smelters</v>
          </cell>
        </row>
        <row r="1742">
          <cell r="A1742" t="str">
            <v>CID001905</v>
          </cell>
          <cell r="B1742" t="str">
            <v>Gold</v>
          </cell>
          <cell r="C1742" t="str">
            <v>The Dow Chemical Company</v>
          </cell>
          <cell r="D1742" t="str">
            <v>Not Eligible</v>
          </cell>
          <cell r="E1742" t="str">
            <v>Not Applicable</v>
          </cell>
          <cell r="F1742" t="str">
            <v>Not Eligible Smelters</v>
          </cell>
        </row>
        <row r="1743">
          <cell r="A1743" t="str">
            <v>CID001907</v>
          </cell>
          <cell r="B1743" t="str">
            <v>Tin</v>
          </cell>
          <cell r="C1743" t="str">
            <v>The force bridge surface treatment Material Factory</v>
          </cell>
          <cell r="D1743" t="str">
            <v>Not Eligible</v>
          </cell>
          <cell r="E1743" t="str">
            <v>Not Applicable</v>
          </cell>
          <cell r="F1743" t="str">
            <v>Not Eligible Smelters</v>
          </cell>
        </row>
        <row r="1744">
          <cell r="A1744" t="str">
            <v>CID001908</v>
          </cell>
          <cell r="B1744" t="str">
            <v>Tin</v>
          </cell>
          <cell r="C1744" t="str">
            <v>Gejiu Yunxin Nonferrous Electrolysis Co., Ltd.</v>
          </cell>
          <cell r="D1744" t="str">
            <v>Eligible</v>
          </cell>
          <cell r="E1744" t="str">
            <v>Non Conformant</v>
          </cell>
          <cell r="F1744" t="str">
            <v>Non Conformant</v>
          </cell>
        </row>
        <row r="1745">
          <cell r="A1745" t="str">
            <v>CID001909</v>
          </cell>
          <cell r="B1745" t="str">
            <v>Gold</v>
          </cell>
          <cell r="C1745" t="str">
            <v>Great Wall Precious Metals Co., Ltd. of CBPM</v>
          </cell>
          <cell r="D1745" t="str">
            <v>Eligible</v>
          </cell>
          <cell r="E1745" t="str">
            <v>Outreach Required</v>
          </cell>
          <cell r="F1745" t="str">
            <v>Non Conformant</v>
          </cell>
        </row>
        <row r="1746">
          <cell r="A1746" t="str">
            <v>CID001910</v>
          </cell>
          <cell r="B1746" t="str">
            <v>Tin</v>
          </cell>
          <cell r="C1746" t="str">
            <v>The Great Wall Gold and Silver Refinery of China</v>
          </cell>
          <cell r="D1746" t="str">
            <v>Not Eligible</v>
          </cell>
          <cell r="E1746" t="str">
            <v>Not Applicable</v>
          </cell>
          <cell r="F1746" t="str">
            <v>Not Eligible Smelters</v>
          </cell>
        </row>
        <row r="1747">
          <cell r="A1747" t="str">
            <v>CID001911</v>
          </cell>
          <cell r="B1747" t="str">
            <v>Gold</v>
          </cell>
          <cell r="C1747" t="str">
            <v>THE HUTTI GOLD MINES CO.LTD</v>
          </cell>
          <cell r="D1747" t="str">
            <v>Not Eligible</v>
          </cell>
          <cell r="E1747" t="str">
            <v>Not Applicable</v>
          </cell>
          <cell r="F1747" t="str">
            <v>Not Eligible Smelters</v>
          </cell>
        </row>
        <row r="1748">
          <cell r="A1748" t="str">
            <v>CID001912</v>
          </cell>
          <cell r="B1748" t="str">
            <v>Tin</v>
          </cell>
          <cell r="C1748" t="str">
            <v>THE HUTTI GOLD MINES CO.LTD</v>
          </cell>
          <cell r="D1748" t="str">
            <v>Not Eligible</v>
          </cell>
          <cell r="E1748" t="str">
            <v>Not Applicable</v>
          </cell>
          <cell r="F1748" t="str">
            <v>Not Eligible Smelters</v>
          </cell>
        </row>
        <row r="1749">
          <cell r="A1749" t="str">
            <v>CID001914</v>
          </cell>
          <cell r="B1749" t="str">
            <v>Tantalum</v>
          </cell>
          <cell r="C1749" t="str">
            <v>The London Bullion Market Association</v>
          </cell>
          <cell r="D1749" t="str">
            <v>Not Eligible</v>
          </cell>
          <cell r="E1749" t="str">
            <v>Not Applicable</v>
          </cell>
          <cell r="F1749" t="str">
            <v>Not Eligible Smelters</v>
          </cell>
        </row>
        <row r="1750">
          <cell r="A1750" t="str">
            <v>CID001915</v>
          </cell>
          <cell r="B1750" t="str">
            <v>Tin</v>
          </cell>
          <cell r="C1750" t="str">
            <v>The Miller Company</v>
          </cell>
          <cell r="D1750" t="str">
            <v>Not Eligible</v>
          </cell>
          <cell r="E1750" t="str">
            <v>Not Applicable</v>
          </cell>
          <cell r="F1750" t="str">
            <v>Not Eligible Smelters</v>
          </cell>
        </row>
        <row r="1751">
          <cell r="A1751" t="str">
            <v>CID001916</v>
          </cell>
          <cell r="B1751" t="str">
            <v>Gold</v>
          </cell>
          <cell r="C1751" t="str">
            <v>Shandong Gold Smelting Co., Ltd.</v>
          </cell>
          <cell r="D1751" t="str">
            <v>Eligible</v>
          </cell>
          <cell r="E1751" t="str">
            <v>Conformant</v>
          </cell>
          <cell r="F1751" t="str">
            <v>Forced Labor</v>
          </cell>
        </row>
        <row r="1752">
          <cell r="A1752" t="str">
            <v>CID001917</v>
          </cell>
          <cell r="B1752" t="str">
            <v>Tin</v>
          </cell>
          <cell r="C1752" t="str">
            <v>The Refinery of Shandong Gold Mining Co., Ltd.</v>
          </cell>
          <cell r="D1752" t="str">
            <v>Not Eligible</v>
          </cell>
          <cell r="E1752" t="str">
            <v>Not Applicable</v>
          </cell>
          <cell r="F1752" t="str">
            <v>Not Eligible Smelters</v>
          </cell>
        </row>
        <row r="1753">
          <cell r="A1753" t="str">
            <v>CID001918</v>
          </cell>
          <cell r="B1753" t="str">
            <v>Tantalum</v>
          </cell>
          <cell r="C1753" t="str">
            <v>The Refinery of Shandong Gold Mining Co., Ltd.</v>
          </cell>
          <cell r="D1753" t="str">
            <v>Not Eligible</v>
          </cell>
          <cell r="E1753" t="str">
            <v>Not Applicable</v>
          </cell>
          <cell r="F1753" t="str">
            <v>Not Eligible Smelters</v>
          </cell>
        </row>
        <row r="1754">
          <cell r="A1754" t="str">
            <v>CID001919</v>
          </cell>
          <cell r="B1754" t="str">
            <v>Tungsten</v>
          </cell>
          <cell r="C1754" t="str">
            <v>The Refinery of Shandong Gold Mining Co., Ltd.</v>
          </cell>
          <cell r="D1754" t="str">
            <v>Not Eligible</v>
          </cell>
          <cell r="E1754" t="str">
            <v>Not Applicable</v>
          </cell>
          <cell r="F1754" t="str">
            <v>Not Eligible Smelters</v>
          </cell>
        </row>
        <row r="1755">
          <cell r="A1755" t="str">
            <v>CID001921</v>
          </cell>
          <cell r="B1755" t="str">
            <v>Gold</v>
          </cell>
          <cell r="C1755" t="str">
            <v>Thyssen Krupp VDM</v>
          </cell>
          <cell r="D1755" t="str">
            <v>Not Eligible</v>
          </cell>
          <cell r="E1755" t="str">
            <v>Not Applicable</v>
          </cell>
          <cell r="F1755" t="str">
            <v>Not Eligible Smelters</v>
          </cell>
        </row>
        <row r="1756">
          <cell r="A1756" t="str">
            <v>CID001922</v>
          </cell>
          <cell r="B1756" t="str">
            <v>Tungsten</v>
          </cell>
          <cell r="C1756" t="str">
            <v>Thyssen Krupp VDM</v>
          </cell>
          <cell r="D1756" t="str">
            <v>Not Eligible</v>
          </cell>
          <cell r="E1756" t="str">
            <v>Not Applicable</v>
          </cell>
          <cell r="F1756" t="str">
            <v>Not Eligible Smelters</v>
          </cell>
        </row>
        <row r="1757">
          <cell r="A1757" t="str">
            <v>CID001923</v>
          </cell>
          <cell r="B1757" t="str">
            <v>TANTALUM</v>
          </cell>
          <cell r="C1757" t="str">
            <v>Thyssen Krupp VDM</v>
          </cell>
          <cell r="D1757" t="str">
            <v>Not Eligible</v>
          </cell>
          <cell r="E1757" t="str">
            <v>Not Applicable</v>
          </cell>
          <cell r="F1757" t="str">
            <v>Not Eligible Smelters</v>
          </cell>
        </row>
        <row r="1758">
          <cell r="A1758" t="str">
            <v>CID001924</v>
          </cell>
          <cell r="B1758" t="str">
            <v>Gold</v>
          </cell>
          <cell r="C1758" t="str">
            <v>Tian Cheng</v>
          </cell>
          <cell r="D1758" t="str">
            <v>Not Eligible</v>
          </cell>
          <cell r="E1758" t="str">
            <v>Not Applicable</v>
          </cell>
          <cell r="F1758" t="str">
            <v>Not Eligible Smelters</v>
          </cell>
        </row>
        <row r="1759">
          <cell r="A1759" t="str">
            <v>CID001926</v>
          </cell>
          <cell r="B1759" t="str">
            <v>Gold</v>
          </cell>
          <cell r="C1759" t="str">
            <v>Tiancheng Metal Materials Co., Ltd.</v>
          </cell>
          <cell r="D1759" t="str">
            <v>Not Eligible</v>
          </cell>
          <cell r="E1759" t="str">
            <v>Not Applicable</v>
          </cell>
          <cell r="F1759" t="str">
            <v>Not Eligible Smelters</v>
          </cell>
        </row>
        <row r="1760">
          <cell r="A1760" t="str">
            <v>CID001927</v>
          </cell>
          <cell r="B1760" t="str">
            <v>Tin</v>
          </cell>
          <cell r="C1760" t="str">
            <v>Tiancheng Metal Materials Co., Ltd.</v>
          </cell>
          <cell r="D1760" t="str">
            <v>Not Eligible</v>
          </cell>
          <cell r="E1760" t="str">
            <v>Not Applicable</v>
          </cell>
          <cell r="F1760" t="str">
            <v>Not Eligible Smelters</v>
          </cell>
        </row>
        <row r="1761">
          <cell r="A1761" t="str">
            <v>CID001928</v>
          </cell>
          <cell r="B1761" t="str">
            <v>Tin</v>
          </cell>
          <cell r="C1761" t="str">
            <v>Tianjin Yishang chemical trade Co.,LTD</v>
          </cell>
          <cell r="D1761" t="str">
            <v>Not Eligible</v>
          </cell>
          <cell r="E1761" t="str">
            <v>Not Applicable</v>
          </cell>
          <cell r="F1761" t="str">
            <v>Not Eligible Smelters</v>
          </cell>
        </row>
        <row r="1762">
          <cell r="A1762" t="str">
            <v>CID001929</v>
          </cell>
          <cell r="B1762" t="str">
            <v>Tin</v>
          </cell>
          <cell r="C1762" t="str">
            <v>Tianshui Ling Bo Technology Co., Ltd.</v>
          </cell>
          <cell r="D1762" t="str">
            <v>Not Eligible</v>
          </cell>
          <cell r="E1762" t="str">
            <v>Not Applicable</v>
          </cell>
          <cell r="F1762" t="str">
            <v>Not Eligible Smelters</v>
          </cell>
        </row>
        <row r="1763">
          <cell r="A1763" t="str">
            <v>CID001930</v>
          </cell>
          <cell r="B1763" t="str">
            <v>Tungsten</v>
          </cell>
          <cell r="C1763" t="str">
            <v>Tianshui Ling Bo Technology Co., Ltd.</v>
          </cell>
          <cell r="D1763" t="str">
            <v>Alleged</v>
          </cell>
          <cell r="E1763" t="str">
            <v>Not Applicable</v>
          </cell>
          <cell r="F1763" t="str">
            <v>Non Conformant</v>
          </cell>
        </row>
        <row r="1764">
          <cell r="A1764" t="str">
            <v>CID001931</v>
          </cell>
          <cell r="B1764" t="str">
            <v>Gold</v>
          </cell>
          <cell r="C1764" t="str">
            <v>Tianshui Ling Bo Technology Co., Ltd.</v>
          </cell>
          <cell r="D1764" t="str">
            <v>Not Eligible</v>
          </cell>
          <cell r="E1764" t="str">
            <v>Not Applicable</v>
          </cell>
          <cell r="F1764" t="str">
            <v>Not Eligible Smelters</v>
          </cell>
        </row>
        <row r="1765">
          <cell r="A1765" t="str">
            <v>CID001932</v>
          </cell>
          <cell r="B1765" t="str">
            <v>Tin</v>
          </cell>
          <cell r="C1765" t="str">
            <v>TIN PLATING GEJIU</v>
          </cell>
          <cell r="D1765" t="str">
            <v>Alleged</v>
          </cell>
          <cell r="E1765" t="str">
            <v>Not Applicable</v>
          </cell>
          <cell r="F1765" t="str">
            <v>Non Conformant</v>
          </cell>
        </row>
        <row r="1766">
          <cell r="A1766" t="str">
            <v>CID001935</v>
          </cell>
          <cell r="B1766" t="str">
            <v>Tin</v>
          </cell>
          <cell r="C1766" t="str">
            <v>Tochij</v>
          </cell>
          <cell r="D1766" t="str">
            <v>Not Eligible</v>
          </cell>
          <cell r="E1766" t="str">
            <v>Not Applicable</v>
          </cell>
          <cell r="F1766" t="str">
            <v>Not Eligible Smelters</v>
          </cell>
        </row>
        <row r="1767">
          <cell r="A1767" t="str">
            <v>CID001936</v>
          </cell>
          <cell r="B1767" t="str">
            <v>Tungsten</v>
          </cell>
          <cell r="C1767" t="str">
            <v>Toho Kinzoku Co., Ltd.</v>
          </cell>
          <cell r="D1767" t="str">
            <v>Not Eligible</v>
          </cell>
          <cell r="E1767" t="str">
            <v>Not Applicable</v>
          </cell>
          <cell r="F1767" t="str">
            <v>Not Eligible Smelters</v>
          </cell>
        </row>
        <row r="1768">
          <cell r="A1768" t="str">
            <v>CID001937</v>
          </cell>
          <cell r="B1768" t="str">
            <v>Tin</v>
          </cell>
          <cell r="C1768" t="str">
            <v>TOKO ELECTRONIC MFG. CO. LTD</v>
          </cell>
          <cell r="D1768" t="str">
            <v>Not Eligible</v>
          </cell>
          <cell r="E1768" t="str">
            <v>Not Applicable</v>
          </cell>
          <cell r="F1768" t="str">
            <v>Not Eligible Smelters</v>
          </cell>
        </row>
        <row r="1769">
          <cell r="A1769" t="str">
            <v>CID001938</v>
          </cell>
          <cell r="B1769" t="str">
            <v>Gold</v>
          </cell>
          <cell r="C1769" t="str">
            <v>Tokuriki Honten Co., Ltd.</v>
          </cell>
          <cell r="D1769" t="str">
            <v>Eligible</v>
          </cell>
          <cell r="E1769" t="str">
            <v>Conformant</v>
          </cell>
          <cell r="F1769"/>
        </row>
        <row r="1770">
          <cell r="A1770" t="str">
            <v>CID001939</v>
          </cell>
          <cell r="B1770" t="str">
            <v>Tin</v>
          </cell>
          <cell r="C1770" t="str">
            <v>Tokuriki Honten Co., Ltd.</v>
          </cell>
          <cell r="D1770" t="str">
            <v>Not Eligible</v>
          </cell>
          <cell r="E1770" t="str">
            <v>Not Applicable</v>
          </cell>
          <cell r="F1770" t="str">
            <v>Not Eligible Smelters</v>
          </cell>
        </row>
        <row r="1771">
          <cell r="A1771" t="str">
            <v>CID001940</v>
          </cell>
          <cell r="B1771" t="str">
            <v>Tantalum</v>
          </cell>
          <cell r="C1771" t="str">
            <v>Tokuriki Honten Co., Ltd.</v>
          </cell>
          <cell r="D1771" t="str">
            <v>Not Eligible</v>
          </cell>
          <cell r="E1771" t="str">
            <v>Not Applicable</v>
          </cell>
          <cell r="F1771" t="str">
            <v>Not Eligible Smelters</v>
          </cell>
        </row>
        <row r="1772">
          <cell r="A1772" t="str">
            <v>CID001941</v>
          </cell>
          <cell r="B1772" t="str">
            <v>Tungsten</v>
          </cell>
          <cell r="C1772" t="str">
            <v>Tokuriki Honten Co., Ltd.</v>
          </cell>
          <cell r="D1772" t="str">
            <v>Not Eligible</v>
          </cell>
          <cell r="E1772" t="str">
            <v>Not Applicable</v>
          </cell>
          <cell r="F1772" t="str">
            <v>Not Eligible Smelters</v>
          </cell>
        </row>
        <row r="1773">
          <cell r="A1773" t="str">
            <v>CID001942</v>
          </cell>
          <cell r="B1773" t="str">
            <v>Gold</v>
          </cell>
          <cell r="C1773" t="str">
            <v>Tong Ling Jin Dian Electrical Technology Co., Ltd.</v>
          </cell>
          <cell r="D1773" t="str">
            <v>Not Eligible</v>
          </cell>
          <cell r="E1773" t="str">
            <v>Not Applicable</v>
          </cell>
          <cell r="F1773" t="str">
            <v>Not Eligible Smelters</v>
          </cell>
        </row>
        <row r="1774">
          <cell r="A1774" t="str">
            <v>CID001944</v>
          </cell>
          <cell r="B1774" t="str">
            <v>Tin</v>
          </cell>
          <cell r="C1774" t="str">
            <v>Tongbao Metal and Plating Factory</v>
          </cell>
          <cell r="D1774" t="str">
            <v>Alleged</v>
          </cell>
          <cell r="E1774" t="str">
            <v>Not Applicable</v>
          </cell>
          <cell r="F1774" t="str">
            <v>Non Conformant</v>
          </cell>
        </row>
        <row r="1775">
          <cell r="A1775" t="str">
            <v>CID001945</v>
          </cell>
          <cell r="B1775" t="str">
            <v>Gold</v>
          </cell>
          <cell r="C1775" t="str">
            <v>TONGDING METALLIC MATERIAL CO.LTD</v>
          </cell>
          <cell r="D1775" t="str">
            <v>Not Eligible</v>
          </cell>
          <cell r="E1775" t="str">
            <v>Not Applicable</v>
          </cell>
          <cell r="F1775" t="str">
            <v>Not Eligible Smelters</v>
          </cell>
        </row>
        <row r="1776">
          <cell r="A1776" t="str">
            <v>CID001946</v>
          </cell>
          <cell r="B1776" t="str">
            <v>Tin</v>
          </cell>
          <cell r="C1776" t="str">
            <v>Tongding Group</v>
          </cell>
          <cell r="D1776" t="str">
            <v>Not Eligible</v>
          </cell>
          <cell r="E1776" t="str">
            <v>Not Applicable</v>
          </cell>
          <cell r="F1776" t="str">
            <v>Not Eligible Smelters</v>
          </cell>
        </row>
        <row r="1777">
          <cell r="A1777" t="str">
            <v>CID001947</v>
          </cell>
          <cell r="B1777" t="str">
            <v>Gold</v>
          </cell>
          <cell r="C1777" t="str">
            <v>Tongling Nonferrous Metals Group Co., Ltd.</v>
          </cell>
          <cell r="D1777" t="str">
            <v>Eligible</v>
          </cell>
          <cell r="E1777" t="str">
            <v>Outreach Required</v>
          </cell>
          <cell r="F1777" t="str">
            <v>Non Conformant</v>
          </cell>
        </row>
        <row r="1778">
          <cell r="A1778" t="str">
            <v>CID001948</v>
          </cell>
          <cell r="B1778" t="str">
            <v>Tin</v>
          </cell>
          <cell r="C1778" t="str">
            <v>Tongling Nonferrous Metals Group Co., Ltd.</v>
          </cell>
          <cell r="D1778" t="str">
            <v>Not Eligible</v>
          </cell>
          <cell r="E1778" t="str">
            <v>Not Applicable</v>
          </cell>
          <cell r="F1778" t="str">
            <v>Not Eligible Smelters</v>
          </cell>
        </row>
        <row r="1779">
          <cell r="A1779" t="str">
            <v>CID001949</v>
          </cell>
          <cell r="B1779" t="str">
            <v>Tin</v>
          </cell>
          <cell r="C1779" t="str">
            <v>TONGXIN</v>
          </cell>
          <cell r="D1779" t="str">
            <v>Not Eligible</v>
          </cell>
          <cell r="E1779" t="str">
            <v>Not Applicable</v>
          </cell>
          <cell r="F1779" t="str">
            <v>Not Eligible Smelters</v>
          </cell>
        </row>
        <row r="1780">
          <cell r="A1780" t="str">
            <v>CID001950</v>
          </cell>
          <cell r="B1780" t="str">
            <v>Tin</v>
          </cell>
          <cell r="C1780" t="str">
            <v>Tongyong (Huidong) Co., Ltd.</v>
          </cell>
          <cell r="D1780" t="str">
            <v>Alleged</v>
          </cell>
          <cell r="E1780" t="str">
            <v>Not Applicable</v>
          </cell>
          <cell r="F1780" t="str">
            <v>Non Conformant</v>
          </cell>
        </row>
        <row r="1781">
          <cell r="A1781" t="str">
            <v>CID001951</v>
          </cell>
          <cell r="B1781" t="str">
            <v>Tin</v>
          </cell>
          <cell r="C1781" t="str">
            <v>Toorong Technology Corp</v>
          </cell>
          <cell r="D1781" t="str">
            <v>Alleged</v>
          </cell>
          <cell r="E1781" t="str">
            <v>Not Applicable</v>
          </cell>
          <cell r="F1781" t="str">
            <v>Non Conformant</v>
          </cell>
        </row>
        <row r="1782">
          <cell r="A1782" t="str">
            <v>CID001952</v>
          </cell>
          <cell r="B1782" t="str">
            <v>Tin</v>
          </cell>
          <cell r="C1782" t="str">
            <v>TOP TIN ENTERPRISE CO., LTD</v>
          </cell>
          <cell r="D1782" t="str">
            <v>Not Eligible</v>
          </cell>
          <cell r="E1782" t="str">
            <v>Not Applicable</v>
          </cell>
          <cell r="F1782" t="str">
            <v>Not Eligible Smelters</v>
          </cell>
        </row>
        <row r="1783">
          <cell r="A1783" t="str">
            <v>CID001953</v>
          </cell>
          <cell r="B1783" t="str">
            <v>Gold</v>
          </cell>
          <cell r="C1783" t="str">
            <v>TOPBAND</v>
          </cell>
          <cell r="D1783" t="str">
            <v>Not Eligible</v>
          </cell>
          <cell r="E1783" t="str">
            <v>Not Applicable</v>
          </cell>
          <cell r="F1783" t="str">
            <v>Not Eligible Smelters</v>
          </cell>
        </row>
        <row r="1784">
          <cell r="A1784" t="str">
            <v>CID001954</v>
          </cell>
          <cell r="B1784" t="str">
            <v>Tin</v>
          </cell>
          <cell r="C1784" t="str">
            <v>Top-Team Technology (Shenzhen) Ltd.</v>
          </cell>
          <cell r="D1784" t="str">
            <v>Alleged</v>
          </cell>
          <cell r="E1784" t="str">
            <v>Not Applicable</v>
          </cell>
          <cell r="F1784" t="str">
            <v>Non Conformant</v>
          </cell>
        </row>
        <row r="1785">
          <cell r="A1785" t="str">
            <v>CID001955</v>
          </cell>
          <cell r="B1785" t="str">
            <v>Gold</v>
          </cell>
          <cell r="C1785" t="str">
            <v>Torecom</v>
          </cell>
          <cell r="D1785" t="str">
            <v>Eligible</v>
          </cell>
          <cell r="E1785" t="str">
            <v>Conformant</v>
          </cell>
          <cell r="F1785"/>
        </row>
        <row r="1786">
          <cell r="A1786" t="str">
            <v>CID001956</v>
          </cell>
          <cell r="B1786" t="str">
            <v>Tin</v>
          </cell>
          <cell r="C1786" t="str">
            <v>Torecom</v>
          </cell>
          <cell r="D1786" t="str">
            <v>Not Eligible</v>
          </cell>
          <cell r="E1786" t="str">
            <v>Not Applicable</v>
          </cell>
          <cell r="F1786" t="str">
            <v>Not Eligible Smelters</v>
          </cell>
        </row>
        <row r="1787">
          <cell r="A1787" t="str">
            <v>CID001957</v>
          </cell>
          <cell r="B1787" t="str">
            <v>Tantalum</v>
          </cell>
          <cell r="C1787" t="str">
            <v>Tosoh</v>
          </cell>
          <cell r="D1787" t="str">
            <v>Not Eligible</v>
          </cell>
          <cell r="E1787" t="str">
            <v>Not Applicable</v>
          </cell>
          <cell r="F1787" t="str">
            <v>Not Eligible Smelters</v>
          </cell>
        </row>
        <row r="1788">
          <cell r="A1788" t="str">
            <v>CID001958</v>
          </cell>
          <cell r="B1788" t="str">
            <v>Tungsten</v>
          </cell>
          <cell r="C1788" t="str">
            <v>Tosoh</v>
          </cell>
          <cell r="D1788" t="str">
            <v>Not Eligible</v>
          </cell>
          <cell r="E1788" t="str">
            <v>Not Applicable</v>
          </cell>
          <cell r="F1788" t="str">
            <v>Not Eligible Smelters</v>
          </cell>
        </row>
        <row r="1789">
          <cell r="A1789" t="str">
            <v>CID001959</v>
          </cell>
          <cell r="B1789" t="str">
            <v>Tin</v>
          </cell>
          <cell r="C1789" t="str">
            <v>TOTAI</v>
          </cell>
          <cell r="D1789" t="str">
            <v>Not Eligible</v>
          </cell>
          <cell r="E1789" t="str">
            <v>Not Applicable</v>
          </cell>
          <cell r="F1789" t="str">
            <v>Not Eligible Smelters</v>
          </cell>
        </row>
        <row r="1790">
          <cell r="A1790" t="str">
            <v>CID001960</v>
          </cell>
          <cell r="B1790" t="str">
            <v>Tin</v>
          </cell>
          <cell r="C1790" t="str">
            <v>Traxys</v>
          </cell>
          <cell r="D1790" t="str">
            <v>Not Eligible</v>
          </cell>
          <cell r="E1790" t="str">
            <v>Not Applicable</v>
          </cell>
          <cell r="F1790" t="str">
            <v>Not Eligible Smelters</v>
          </cell>
        </row>
        <row r="1791">
          <cell r="A1791" t="str">
            <v>CID001961</v>
          </cell>
          <cell r="B1791" t="str">
            <v>Tin</v>
          </cell>
          <cell r="C1791" t="str">
            <v>Triumph Northwest</v>
          </cell>
          <cell r="D1791" t="str">
            <v>Not Eligible</v>
          </cell>
          <cell r="E1791" t="str">
            <v>Not Applicable</v>
          </cell>
          <cell r="F1791" t="str">
            <v>Not Eligible Smelters</v>
          </cell>
        </row>
        <row r="1792">
          <cell r="A1792" t="str">
            <v>CID001962</v>
          </cell>
          <cell r="B1792" t="str">
            <v>Tungsten</v>
          </cell>
          <cell r="C1792" t="str">
            <v>Triumph Northwest</v>
          </cell>
          <cell r="D1792" t="str">
            <v>Not Eligible</v>
          </cell>
          <cell r="E1792" t="str">
            <v>Not Applicable</v>
          </cell>
          <cell r="F1792" t="str">
            <v>Not Eligible Smelters</v>
          </cell>
        </row>
        <row r="1793">
          <cell r="A1793" t="str">
            <v>CID001963</v>
          </cell>
          <cell r="B1793" t="str">
            <v>Gold</v>
          </cell>
          <cell r="C1793" t="str">
            <v>Triumph Northwest</v>
          </cell>
          <cell r="D1793" t="str">
            <v>Not Eligible</v>
          </cell>
          <cell r="E1793" t="str">
            <v>Not Applicable</v>
          </cell>
          <cell r="F1793" t="str">
            <v>Not Eligible Smelters</v>
          </cell>
        </row>
        <row r="1794">
          <cell r="A1794" t="str">
            <v>CID001964</v>
          </cell>
          <cell r="B1794" t="str">
            <v>Tin</v>
          </cell>
          <cell r="C1794" t="str">
            <v>Tyco</v>
          </cell>
          <cell r="D1794" t="str">
            <v>Not Eligible</v>
          </cell>
          <cell r="E1794" t="str">
            <v>Not Applicable</v>
          </cell>
          <cell r="F1794" t="str">
            <v>Not Eligible Smelters</v>
          </cell>
        </row>
        <row r="1795">
          <cell r="A1795" t="str">
            <v>CID001965</v>
          </cell>
          <cell r="B1795" t="str">
            <v>Tungsten</v>
          </cell>
          <cell r="C1795" t="str">
            <v>U.S.A Kenner</v>
          </cell>
          <cell r="D1795" t="str">
            <v>Not Eligible</v>
          </cell>
          <cell r="E1795" t="str">
            <v>Not Applicable</v>
          </cell>
          <cell r="F1795" t="str">
            <v>Not Eligible Smelters</v>
          </cell>
        </row>
        <row r="1796">
          <cell r="A1796" t="str">
            <v>CID001966</v>
          </cell>
          <cell r="B1796" t="str">
            <v>Gold</v>
          </cell>
          <cell r="C1796" t="str">
            <v>UBS</v>
          </cell>
          <cell r="D1796" t="str">
            <v>Not Eligible</v>
          </cell>
          <cell r="E1796" t="str">
            <v>Not Applicable</v>
          </cell>
          <cell r="F1796" t="str">
            <v>Not Eligible Smelters</v>
          </cell>
        </row>
        <row r="1797">
          <cell r="A1797" t="str">
            <v>CID001967</v>
          </cell>
          <cell r="B1797" t="str">
            <v>Tin</v>
          </cell>
          <cell r="C1797" t="str">
            <v>UBS</v>
          </cell>
          <cell r="D1797" t="str">
            <v>Not Eligible</v>
          </cell>
          <cell r="E1797" t="str">
            <v>Not Applicable</v>
          </cell>
          <cell r="F1797" t="str">
            <v>Not Eligible Smelters</v>
          </cell>
        </row>
        <row r="1798">
          <cell r="A1798" t="str">
            <v>CID001968</v>
          </cell>
          <cell r="B1798" t="str">
            <v>Tungsten</v>
          </cell>
          <cell r="C1798" t="str">
            <v>UBS</v>
          </cell>
          <cell r="D1798" t="str">
            <v>Not Eligible</v>
          </cell>
          <cell r="E1798" t="str">
            <v>Not Applicable</v>
          </cell>
          <cell r="F1798" t="str">
            <v>Not Eligible Smelters</v>
          </cell>
        </row>
        <row r="1799">
          <cell r="A1799" t="str">
            <v>CID001969</v>
          </cell>
          <cell r="B1799" t="str">
            <v>Tantalum</v>
          </cell>
          <cell r="C1799" t="str">
            <v>Ulba Metallurgical Plant JSC</v>
          </cell>
          <cell r="D1799" t="str">
            <v>Eligible</v>
          </cell>
          <cell r="E1799" t="str">
            <v>Conformant</v>
          </cell>
          <cell r="F1799"/>
        </row>
        <row r="1800">
          <cell r="A1800" t="str">
            <v>CID001970</v>
          </cell>
          <cell r="B1800" t="str">
            <v>Gold</v>
          </cell>
          <cell r="C1800" t="str">
            <v>Ulba Metallurgical Plant JSC</v>
          </cell>
          <cell r="D1800" t="str">
            <v>Not Eligible</v>
          </cell>
          <cell r="E1800" t="str">
            <v>Not Applicable</v>
          </cell>
          <cell r="F1800" t="str">
            <v>Not Eligible Smelters</v>
          </cell>
        </row>
        <row r="1801">
          <cell r="A1801" t="str">
            <v>CID001971</v>
          </cell>
          <cell r="B1801" t="str">
            <v>Tin</v>
          </cell>
          <cell r="C1801" t="str">
            <v>Ulba Metallurgical Plant JSC</v>
          </cell>
          <cell r="D1801" t="str">
            <v>Not Eligible</v>
          </cell>
          <cell r="E1801" t="str">
            <v>Not Applicable</v>
          </cell>
          <cell r="F1801" t="str">
            <v>Not Eligible Smelters</v>
          </cell>
        </row>
        <row r="1802">
          <cell r="A1802" t="str">
            <v>CID001972</v>
          </cell>
          <cell r="B1802" t="str">
            <v>Tungsten</v>
          </cell>
          <cell r="C1802" t="str">
            <v>Ulba Metallurgical Plant JSC</v>
          </cell>
          <cell r="D1802" t="str">
            <v>Not Eligible</v>
          </cell>
          <cell r="E1802" t="str">
            <v>Not Applicable</v>
          </cell>
          <cell r="F1802" t="str">
            <v>Not Eligible Smelters</v>
          </cell>
        </row>
        <row r="1803">
          <cell r="A1803" t="str">
            <v>CID001974</v>
          </cell>
          <cell r="B1803" t="str">
            <v>Tantalum</v>
          </cell>
          <cell r="C1803" t="str">
            <v>Ulsan LS</v>
          </cell>
          <cell r="D1803" t="str">
            <v>Not Eligible</v>
          </cell>
          <cell r="E1803" t="str">
            <v>Not Applicable</v>
          </cell>
          <cell r="F1803" t="str">
            <v>Not Eligible Smelters</v>
          </cell>
        </row>
        <row r="1804">
          <cell r="A1804" t="str">
            <v>CID001975</v>
          </cell>
          <cell r="B1804" t="str">
            <v>Gold</v>
          </cell>
          <cell r="C1804" t="str">
            <v>ULVAC Inc.</v>
          </cell>
          <cell r="D1804" t="str">
            <v>Not Eligible</v>
          </cell>
          <cell r="E1804" t="str">
            <v>Not Applicable</v>
          </cell>
          <cell r="F1804" t="str">
            <v>Not Eligible Smelters</v>
          </cell>
        </row>
        <row r="1805">
          <cell r="A1805" t="str">
            <v>CID001976</v>
          </cell>
          <cell r="B1805" t="str">
            <v>Tungsten</v>
          </cell>
          <cell r="C1805" t="str">
            <v>ULVAC Inc.</v>
          </cell>
          <cell r="D1805" t="str">
            <v>Not Eligible</v>
          </cell>
          <cell r="E1805" t="str">
            <v>Not Applicable</v>
          </cell>
          <cell r="F1805" t="str">
            <v>Not Eligible Smelters</v>
          </cell>
        </row>
        <row r="1806">
          <cell r="A1806" t="str">
            <v>CID001977</v>
          </cell>
          <cell r="B1806" t="str">
            <v>Gold</v>
          </cell>
          <cell r="C1806" t="str">
            <v>Umicore Brasil Ltda.</v>
          </cell>
          <cell r="D1806" t="str">
            <v>Not Eligible</v>
          </cell>
          <cell r="E1806" t="str">
            <v>Not Applicable</v>
          </cell>
          <cell r="F1806" t="str">
            <v>Not Eligible Smelters</v>
          </cell>
        </row>
        <row r="1807">
          <cell r="A1807" t="str">
            <v>CID001978</v>
          </cell>
          <cell r="B1807" t="str">
            <v>Tin</v>
          </cell>
          <cell r="C1807" t="str">
            <v>Umicore Brasil Ltda.</v>
          </cell>
          <cell r="D1807" t="str">
            <v>Not Eligible</v>
          </cell>
          <cell r="E1807" t="str">
            <v>Not Applicable</v>
          </cell>
          <cell r="F1807" t="str">
            <v>Not Eligible Smelters</v>
          </cell>
        </row>
        <row r="1808">
          <cell r="A1808" t="str">
            <v>CID001979</v>
          </cell>
          <cell r="B1808" t="str">
            <v>Tungsten</v>
          </cell>
          <cell r="C1808" t="str">
            <v>Umicore Brasil Ltda.</v>
          </cell>
          <cell r="D1808" t="str">
            <v>Not Eligible</v>
          </cell>
          <cell r="E1808" t="str">
            <v>Not Applicable</v>
          </cell>
          <cell r="F1808" t="str">
            <v>Not Eligible Smelters</v>
          </cell>
        </row>
        <row r="1809">
          <cell r="A1809" t="str">
            <v>CID001980</v>
          </cell>
          <cell r="B1809" t="str">
            <v>Gold</v>
          </cell>
          <cell r="C1809" t="str">
            <v>Umicore S.A. Business Unit Precious Metals Refining</v>
          </cell>
          <cell r="D1809" t="str">
            <v>Eligible</v>
          </cell>
          <cell r="E1809" t="str">
            <v>Conformant</v>
          </cell>
          <cell r="F1809"/>
        </row>
        <row r="1810">
          <cell r="A1810" t="str">
            <v>CID001981</v>
          </cell>
          <cell r="B1810" t="str">
            <v>Tin</v>
          </cell>
          <cell r="C1810" t="str">
            <v>Umicore SA Business Unit Precious Metals Refining</v>
          </cell>
          <cell r="D1810" t="str">
            <v>Not Eligible</v>
          </cell>
          <cell r="E1810" t="str">
            <v>Not Applicable</v>
          </cell>
          <cell r="F1810" t="str">
            <v>Not Eligible Smelters</v>
          </cell>
        </row>
        <row r="1811">
          <cell r="A1811" t="str">
            <v>CID001982</v>
          </cell>
          <cell r="B1811" t="str">
            <v>Tantalum</v>
          </cell>
          <cell r="C1811" t="str">
            <v>Umicore SA Business Unit Precious Metals Refining</v>
          </cell>
          <cell r="D1811" t="str">
            <v>Not Eligible</v>
          </cell>
          <cell r="E1811" t="str">
            <v>Not Applicable</v>
          </cell>
          <cell r="F1811" t="str">
            <v>Not Eligible Smelters</v>
          </cell>
        </row>
        <row r="1812">
          <cell r="A1812" t="str">
            <v>CID001983</v>
          </cell>
          <cell r="B1812" t="str">
            <v>Tungsten</v>
          </cell>
          <cell r="C1812" t="str">
            <v>Umicore SA Business Unit Precious Metals Refining</v>
          </cell>
          <cell r="D1812" t="str">
            <v>Not Eligible</v>
          </cell>
          <cell r="E1812" t="str">
            <v>Not Applicable</v>
          </cell>
          <cell r="F1812" t="str">
            <v>Not Eligible Smelters</v>
          </cell>
        </row>
        <row r="1813">
          <cell r="A1813" t="str">
            <v>CID001984</v>
          </cell>
          <cell r="B1813" t="str">
            <v>Tin</v>
          </cell>
          <cell r="C1813" t="str">
            <v>UNI BROS METAL PTE LTD</v>
          </cell>
          <cell r="D1813" t="str">
            <v>Not Eligible</v>
          </cell>
          <cell r="E1813" t="str">
            <v>Not Applicable</v>
          </cell>
          <cell r="F1813" t="str">
            <v>Not Eligible Smelters</v>
          </cell>
        </row>
        <row r="1814">
          <cell r="A1814" t="str">
            <v>CID001985</v>
          </cell>
          <cell r="B1814" t="str">
            <v>Tin</v>
          </cell>
          <cell r="C1814" t="str">
            <v>Unified</v>
          </cell>
          <cell r="D1814" t="str">
            <v>Not Eligible</v>
          </cell>
          <cell r="E1814" t="str">
            <v>Not Applicable</v>
          </cell>
          <cell r="F1814" t="str">
            <v>Not Eligible Smelters</v>
          </cell>
        </row>
        <row r="1815">
          <cell r="A1815" t="str">
            <v>CID001986</v>
          </cell>
          <cell r="B1815" t="str">
            <v>Tin</v>
          </cell>
          <cell r="C1815" t="str">
            <v>UNIFORCE METAL INDUSTRIAL CORP.</v>
          </cell>
          <cell r="D1815" t="str">
            <v>Not Eligible</v>
          </cell>
          <cell r="E1815" t="str">
            <v>Not Applicable</v>
          </cell>
          <cell r="F1815" t="str">
            <v>Not Eligible Smelters</v>
          </cell>
        </row>
        <row r="1816">
          <cell r="A1816" t="str">
            <v>CID001987</v>
          </cell>
          <cell r="B1816" t="str">
            <v>Gold</v>
          </cell>
          <cell r="C1816" t="str">
            <v>UNIFORCE METAL INDUSTRIAL CORP.</v>
          </cell>
          <cell r="D1816" t="str">
            <v>Not Eligible</v>
          </cell>
          <cell r="E1816" t="str">
            <v>Not Applicable</v>
          </cell>
          <cell r="F1816" t="str">
            <v>Not Eligible Smelters</v>
          </cell>
        </row>
        <row r="1817">
          <cell r="A1817" t="str">
            <v>CID001988</v>
          </cell>
          <cell r="B1817" t="str">
            <v>TANTALUM</v>
          </cell>
          <cell r="C1817" t="str">
            <v>UNION TOOL CO. LTD</v>
          </cell>
          <cell r="D1817" t="str">
            <v>Not Eligible</v>
          </cell>
          <cell r="E1817" t="str">
            <v>Not Applicable</v>
          </cell>
          <cell r="F1817" t="str">
            <v>Not Eligible Smelters</v>
          </cell>
        </row>
        <row r="1818">
          <cell r="A1818" t="str">
            <v>CID001989</v>
          </cell>
          <cell r="B1818" t="str">
            <v>TUNGSTEN</v>
          </cell>
          <cell r="C1818" t="str">
            <v>UNION TOOL CO. LTD</v>
          </cell>
          <cell r="D1818" t="str">
            <v>Not Eligible</v>
          </cell>
          <cell r="E1818" t="str">
            <v>Not Applicable</v>
          </cell>
          <cell r="F1818" t="str">
            <v>Not Eligible Smelters</v>
          </cell>
        </row>
        <row r="1819">
          <cell r="A1819" t="str">
            <v>CID001990</v>
          </cell>
          <cell r="B1819" t="str">
            <v>Tin</v>
          </cell>
          <cell r="C1819" t="str">
            <v>Uni-President</v>
          </cell>
          <cell r="D1819" t="str">
            <v>Not Eligible</v>
          </cell>
          <cell r="E1819" t="str">
            <v>Not Applicable</v>
          </cell>
          <cell r="F1819" t="str">
            <v>Not Eligible Smelters</v>
          </cell>
        </row>
        <row r="1820">
          <cell r="A1820" t="str">
            <v>CID001991</v>
          </cell>
          <cell r="B1820" t="str">
            <v>Tin</v>
          </cell>
          <cell r="C1820" t="str">
            <v>United King (Fenghua)</v>
          </cell>
          <cell r="D1820" t="str">
            <v>Not Eligible</v>
          </cell>
          <cell r="E1820" t="str">
            <v>Not Applicable</v>
          </cell>
          <cell r="F1820" t="str">
            <v>Not Eligible Smelters</v>
          </cell>
        </row>
        <row r="1821">
          <cell r="A1821" t="str">
            <v>CID001992</v>
          </cell>
          <cell r="B1821" t="str">
            <v>Tungsten</v>
          </cell>
          <cell r="C1821" t="str">
            <v>United Micro-electronic Corportation</v>
          </cell>
          <cell r="D1821" t="str">
            <v>Not Eligible</v>
          </cell>
          <cell r="E1821" t="str">
            <v>Not Applicable</v>
          </cell>
          <cell r="F1821" t="str">
            <v>Not Eligible Smelters</v>
          </cell>
        </row>
        <row r="1822">
          <cell r="A1822" t="str">
            <v>CID001993</v>
          </cell>
          <cell r="B1822" t="str">
            <v>Gold</v>
          </cell>
          <cell r="C1822" t="str">
            <v>United Precious Metal Refining, Inc.</v>
          </cell>
          <cell r="D1822" t="str">
            <v>Eligible</v>
          </cell>
          <cell r="E1822" t="str">
            <v>Conformant</v>
          </cell>
          <cell r="F1822"/>
        </row>
        <row r="1823">
          <cell r="A1823" t="str">
            <v>CID001994</v>
          </cell>
          <cell r="B1823" t="str">
            <v>Tin</v>
          </cell>
          <cell r="C1823" t="str">
            <v>United Precious Metal Refining, Inc.</v>
          </cell>
          <cell r="D1823" t="str">
            <v>Not Eligible</v>
          </cell>
          <cell r="E1823" t="str">
            <v>Not Applicable</v>
          </cell>
          <cell r="F1823" t="str">
            <v>Not Eligible Smelters</v>
          </cell>
        </row>
        <row r="1824">
          <cell r="A1824" t="str">
            <v>CID001995</v>
          </cell>
          <cell r="B1824" t="str">
            <v>Tungsten</v>
          </cell>
          <cell r="C1824" t="str">
            <v>United Precious Metal Refining, Inc.</v>
          </cell>
          <cell r="D1824" t="str">
            <v>Not Eligible</v>
          </cell>
          <cell r="E1824" t="str">
            <v>Not Applicable</v>
          </cell>
          <cell r="F1824" t="str">
            <v>Not Eligible Smelters</v>
          </cell>
        </row>
        <row r="1825">
          <cell r="A1825" t="str">
            <v>CID001996</v>
          </cell>
          <cell r="B1825" t="str">
            <v>Gold</v>
          </cell>
          <cell r="C1825" t="str">
            <v>Univertical International (Suzhou) Co., Ltd</v>
          </cell>
          <cell r="D1825" t="str">
            <v>Not Eligible</v>
          </cell>
          <cell r="E1825" t="str">
            <v>Not Applicable</v>
          </cell>
          <cell r="F1825" t="str">
            <v>Not Eligible Smelters</v>
          </cell>
        </row>
        <row r="1826">
          <cell r="A1826" t="str">
            <v>CID001997</v>
          </cell>
          <cell r="B1826" t="str">
            <v>Tin</v>
          </cell>
          <cell r="C1826" t="str">
            <v>Univertical International (Suzhou) Co., Ltd</v>
          </cell>
          <cell r="D1826" t="str">
            <v>Not Eligible</v>
          </cell>
          <cell r="E1826" t="str">
            <v>Not Applicable</v>
          </cell>
          <cell r="F1826" t="str">
            <v>Not Eligible Smelters</v>
          </cell>
        </row>
        <row r="1827">
          <cell r="A1827" t="str">
            <v>CID001998</v>
          </cell>
          <cell r="B1827" t="str">
            <v>Tin</v>
          </cell>
          <cell r="C1827" t="str">
            <v>Ultracore Co., Ltd.</v>
          </cell>
          <cell r="D1827" t="str">
            <v>Not Eligible</v>
          </cell>
          <cell r="E1827" t="str">
            <v>Not Applicable</v>
          </cell>
          <cell r="F1827" t="str">
            <v>Not Eligible Smelters</v>
          </cell>
        </row>
        <row r="1828">
          <cell r="A1828" t="str">
            <v>CID001999</v>
          </cell>
          <cell r="B1828" t="str">
            <v>Tin</v>
          </cell>
          <cell r="C1828" t="str">
            <v>US Steel Corporation</v>
          </cell>
          <cell r="D1828" t="str">
            <v>Not Eligible</v>
          </cell>
          <cell r="E1828" t="str">
            <v>Not Applicable</v>
          </cell>
          <cell r="F1828" t="str">
            <v>Not Eligible Smelters</v>
          </cell>
        </row>
        <row r="1829">
          <cell r="A1829" t="str">
            <v>CID002000</v>
          </cell>
          <cell r="B1829" t="str">
            <v>Gold</v>
          </cell>
          <cell r="C1829" t="str">
            <v>Uyemura International Corp.</v>
          </cell>
          <cell r="D1829" t="str">
            <v>Not Eligible</v>
          </cell>
          <cell r="E1829" t="str">
            <v>Not Applicable</v>
          </cell>
          <cell r="F1829" t="str">
            <v>Not Eligible Smelters</v>
          </cell>
        </row>
        <row r="1830">
          <cell r="A1830" t="str">
            <v>CID002001</v>
          </cell>
          <cell r="B1830" t="str">
            <v>Tantalum</v>
          </cell>
          <cell r="C1830" t="str">
            <v>Uyemura International Corp.</v>
          </cell>
          <cell r="D1830" t="str">
            <v>Not Eligible</v>
          </cell>
          <cell r="E1830" t="str">
            <v>Not Applicable</v>
          </cell>
          <cell r="F1830" t="str">
            <v>Not Eligible Smelters</v>
          </cell>
        </row>
        <row r="1831">
          <cell r="A1831" t="str">
            <v>CID002002</v>
          </cell>
          <cell r="B1831" t="str">
            <v>Tin</v>
          </cell>
          <cell r="C1831" t="str">
            <v>VACUUM SCHMELZE</v>
          </cell>
          <cell r="D1831" t="str">
            <v>Not Eligible</v>
          </cell>
          <cell r="E1831" t="str">
            <v>Not Applicable</v>
          </cell>
          <cell r="F1831" t="str">
            <v>Not Eligible Smelters</v>
          </cell>
        </row>
        <row r="1832">
          <cell r="A1832" t="str">
            <v>CID002003</v>
          </cell>
          <cell r="B1832" t="str">
            <v>Gold</v>
          </cell>
          <cell r="C1832" t="str">
            <v>Valcambi S.A.</v>
          </cell>
          <cell r="D1832" t="str">
            <v>Eligible</v>
          </cell>
          <cell r="E1832" t="str">
            <v>Conformant</v>
          </cell>
          <cell r="F1832"/>
        </row>
        <row r="1833">
          <cell r="A1833" t="str">
            <v>CID002004</v>
          </cell>
          <cell r="B1833" t="str">
            <v>Tin</v>
          </cell>
          <cell r="C1833" t="str">
            <v>Valcambi S.A.</v>
          </cell>
          <cell r="D1833" t="str">
            <v>Not Eligible</v>
          </cell>
          <cell r="E1833" t="str">
            <v>Not Applicable</v>
          </cell>
          <cell r="F1833" t="str">
            <v>Not Eligible Smelters</v>
          </cell>
        </row>
        <row r="1834">
          <cell r="A1834" t="str">
            <v>CID002005</v>
          </cell>
          <cell r="B1834" t="str">
            <v>Tantalum</v>
          </cell>
          <cell r="C1834" t="str">
            <v>Valcambi SA</v>
          </cell>
          <cell r="D1834" t="str">
            <v>Not Eligible</v>
          </cell>
          <cell r="E1834" t="str">
            <v>Not Applicable</v>
          </cell>
          <cell r="F1834" t="str">
            <v>Not Eligible Smelters</v>
          </cell>
        </row>
        <row r="1835">
          <cell r="A1835" t="str">
            <v>CID002006</v>
          </cell>
          <cell r="B1835" t="str">
            <v>Tungsten</v>
          </cell>
          <cell r="C1835" t="str">
            <v>Valcambi SA</v>
          </cell>
          <cell r="D1835" t="str">
            <v>Not Eligible</v>
          </cell>
          <cell r="E1835" t="str">
            <v>Not Applicable</v>
          </cell>
          <cell r="F1835" t="str">
            <v>Not Eligible Smelters</v>
          </cell>
        </row>
        <row r="1836">
          <cell r="A1836" t="str">
            <v>CID002007</v>
          </cell>
          <cell r="B1836" t="str">
            <v>Tin</v>
          </cell>
          <cell r="C1836" t="str">
            <v>Vale Inco Ltd.</v>
          </cell>
          <cell r="D1836" t="str">
            <v>Not Eligible</v>
          </cell>
          <cell r="E1836" t="str">
            <v>Not Applicable</v>
          </cell>
          <cell r="F1836" t="str">
            <v>Not Eligible Smelters</v>
          </cell>
        </row>
        <row r="1837">
          <cell r="A1837" t="str">
            <v>CID002008</v>
          </cell>
          <cell r="B1837" t="str">
            <v>Gold</v>
          </cell>
          <cell r="C1837" t="str">
            <v>Vale Inco Ltd.</v>
          </cell>
          <cell r="D1837" t="str">
            <v>Alleged</v>
          </cell>
          <cell r="E1837" t="str">
            <v>Not Applicable</v>
          </cell>
          <cell r="F1837" t="str">
            <v>Non Conformant</v>
          </cell>
        </row>
        <row r="1838">
          <cell r="A1838" t="str">
            <v>CID002009</v>
          </cell>
          <cell r="B1838" t="str">
            <v>Gold</v>
          </cell>
          <cell r="C1838" t="str">
            <v>Viagra Di precious metals (Zhaoyuan) Co., Ltd.</v>
          </cell>
          <cell r="D1838" t="str">
            <v>Alleged</v>
          </cell>
          <cell r="E1838" t="str">
            <v>Not Applicable</v>
          </cell>
          <cell r="F1838" t="str">
            <v>Non Conformant</v>
          </cell>
        </row>
        <row r="1839">
          <cell r="A1839" t="str">
            <v>CID002010</v>
          </cell>
          <cell r="B1839" t="str">
            <v>Tin</v>
          </cell>
          <cell r="C1839" t="str">
            <v>Vietnam National Coal-Mineral Industries Holding Corp., Ltd.</v>
          </cell>
          <cell r="D1839" t="str">
            <v>Group Company</v>
          </cell>
          <cell r="E1839" t="str">
            <v>Not Applicable</v>
          </cell>
          <cell r="F1839" t="str">
            <v>Non Conformant</v>
          </cell>
        </row>
        <row r="1840">
          <cell r="A1840" t="str">
            <v>CID002011</v>
          </cell>
          <cell r="B1840" t="str">
            <v>Tungsten</v>
          </cell>
          <cell r="C1840" t="str">
            <v>Vietnam Youngsun Tungsten Industry Co., Ltd.</v>
          </cell>
          <cell r="D1840" t="str">
            <v>Not Eligible</v>
          </cell>
          <cell r="E1840" t="str">
            <v>Not Applicable</v>
          </cell>
          <cell r="F1840" t="str">
            <v>Not Eligible Smelters</v>
          </cell>
        </row>
        <row r="1841">
          <cell r="A1841" t="str">
            <v>CID002012</v>
          </cell>
          <cell r="B1841" t="str">
            <v>Tin</v>
          </cell>
          <cell r="C1841" t="str">
            <v>VISHAY</v>
          </cell>
          <cell r="D1841" t="str">
            <v>Not Eligible</v>
          </cell>
          <cell r="E1841" t="str">
            <v>Not Applicable</v>
          </cell>
          <cell r="F1841" t="str">
            <v>Not Eligible Smelters</v>
          </cell>
        </row>
        <row r="1842">
          <cell r="A1842" t="str">
            <v>CID002013</v>
          </cell>
          <cell r="B1842" t="str">
            <v>Tantalum</v>
          </cell>
          <cell r="C1842" t="str">
            <v>VISHAY</v>
          </cell>
          <cell r="D1842" t="str">
            <v>Not Eligible</v>
          </cell>
          <cell r="E1842" t="str">
            <v>Not Applicable</v>
          </cell>
          <cell r="F1842" t="str">
            <v>Not Eligible Smelters</v>
          </cell>
        </row>
        <row r="1843">
          <cell r="A1843" t="str">
            <v>CID002014</v>
          </cell>
          <cell r="B1843" t="str">
            <v>Tungsten</v>
          </cell>
          <cell r="C1843" t="str">
            <v>Voss Metals Company, Inc.</v>
          </cell>
          <cell r="D1843" t="str">
            <v>Not Eligible</v>
          </cell>
          <cell r="E1843" t="str">
            <v>Not Applicable</v>
          </cell>
          <cell r="F1843" t="str">
            <v>Not Eligible Smelters</v>
          </cell>
        </row>
        <row r="1844">
          <cell r="A1844" t="str">
            <v>CID002015</v>
          </cell>
          <cell r="B1844" t="str">
            <v>Tin</v>
          </cell>
          <cell r="C1844" t="str">
            <v>VQB Mineral and Trading Group JSC</v>
          </cell>
          <cell r="D1844" t="str">
            <v>Eligible</v>
          </cell>
          <cell r="E1844" t="str">
            <v>Outreach Required</v>
          </cell>
          <cell r="F1844" t="str">
            <v>Non Conformant</v>
          </cell>
        </row>
        <row r="1845">
          <cell r="A1845" t="str">
            <v>CID002016</v>
          </cell>
          <cell r="B1845" t="str">
            <v>Gold</v>
          </cell>
          <cell r="C1845" t="str">
            <v>Wah 4wong Metal Products Electroplating Factory</v>
          </cell>
          <cell r="D1845" t="str">
            <v>Alleged</v>
          </cell>
          <cell r="E1845" t="str">
            <v>Not Applicable</v>
          </cell>
          <cell r="F1845" t="str">
            <v>Non Conformant</v>
          </cell>
        </row>
        <row r="1846">
          <cell r="A1846" t="str">
            <v>CID002017</v>
          </cell>
          <cell r="B1846" t="str">
            <v>Tungsten</v>
          </cell>
          <cell r="C1846" t="str">
            <v>Wah Lee Industrial Corp.</v>
          </cell>
          <cell r="D1846" t="str">
            <v>Not Eligible</v>
          </cell>
          <cell r="E1846" t="str">
            <v>Not Applicable</v>
          </cell>
          <cell r="F1846" t="str">
            <v>Not Eligible Smelters</v>
          </cell>
        </row>
        <row r="1847">
          <cell r="A1847" t="str">
            <v>CID002018</v>
          </cell>
          <cell r="B1847" t="str">
            <v>Tin</v>
          </cell>
          <cell r="C1847" t="str">
            <v>WALSIN LIHWA CORPORATION</v>
          </cell>
          <cell r="D1847" t="str">
            <v>Not Eligible</v>
          </cell>
          <cell r="E1847" t="str">
            <v>Not Applicable</v>
          </cell>
          <cell r="F1847" t="str">
            <v>Not Eligible Smelters</v>
          </cell>
        </row>
        <row r="1848">
          <cell r="A1848" t="str">
            <v>CID002019</v>
          </cell>
          <cell r="B1848" t="str">
            <v>Tin</v>
          </cell>
          <cell r="C1848" t="str">
            <v>Walsin Technology Corporation</v>
          </cell>
          <cell r="D1848" t="str">
            <v>Not Eligible</v>
          </cell>
          <cell r="E1848" t="str">
            <v>Not Applicable</v>
          </cell>
          <cell r="F1848" t="str">
            <v>Not Eligible Smelters</v>
          </cell>
        </row>
        <row r="1849">
          <cell r="A1849" t="str">
            <v>CID002020</v>
          </cell>
          <cell r="B1849" t="str">
            <v>Gold</v>
          </cell>
          <cell r="C1849" t="str">
            <v>Wam Technologies Taiwan Co., Ltd.</v>
          </cell>
          <cell r="D1849" t="str">
            <v>Not Eligible</v>
          </cell>
          <cell r="E1849" t="str">
            <v>Not Applicable</v>
          </cell>
          <cell r="F1849" t="str">
            <v>Not Eligible Smelters</v>
          </cell>
        </row>
        <row r="1850">
          <cell r="A1850" t="str">
            <v>CID002021</v>
          </cell>
          <cell r="B1850" t="str">
            <v>Tantalum</v>
          </cell>
          <cell r="C1850" t="str">
            <v>Wam Technologies Taiwan Co., Ltd.</v>
          </cell>
          <cell r="D1850" t="str">
            <v>Not Eligible</v>
          </cell>
          <cell r="E1850" t="str">
            <v>Not Applicable</v>
          </cell>
          <cell r="F1850" t="str">
            <v>Not Eligible Smelters</v>
          </cell>
        </row>
        <row r="1851">
          <cell r="A1851" t="str">
            <v>CID002022</v>
          </cell>
          <cell r="B1851" t="str">
            <v>Tungsten</v>
          </cell>
          <cell r="C1851" t="str">
            <v>WAM Technologies Taiwan Co.,Ltd.</v>
          </cell>
          <cell r="D1851" t="str">
            <v>Not Eligible</v>
          </cell>
          <cell r="E1851" t="str">
            <v>Not Applicable</v>
          </cell>
          <cell r="F1851" t="str">
            <v>Not Eligible Smelters</v>
          </cell>
        </row>
        <row r="1852">
          <cell r="A1852" t="str">
            <v>CID002024</v>
          </cell>
          <cell r="B1852" t="str">
            <v>Tin</v>
          </cell>
          <cell r="C1852" t="str">
            <v>Wang Yu Manufacturing Co., Ltd.</v>
          </cell>
          <cell r="D1852" t="str">
            <v>Not Eligible</v>
          </cell>
          <cell r="E1852" t="str">
            <v>Not Applicable</v>
          </cell>
          <cell r="F1852" t="str">
            <v>Not Eligible Smelters</v>
          </cell>
        </row>
        <row r="1853">
          <cell r="A1853" t="str">
            <v>CID002026</v>
          </cell>
          <cell r="B1853" t="str">
            <v>Tin</v>
          </cell>
          <cell r="C1853" t="str">
            <v>WELL FORE SPECIAL WIRE</v>
          </cell>
          <cell r="D1853" t="str">
            <v>Not Eligible</v>
          </cell>
          <cell r="E1853" t="str">
            <v>Not Applicable</v>
          </cell>
          <cell r="F1853" t="str">
            <v>Not Eligible Smelters</v>
          </cell>
        </row>
        <row r="1854">
          <cell r="A1854" t="str">
            <v>CID002027</v>
          </cell>
          <cell r="B1854" t="str">
            <v>Tin</v>
          </cell>
          <cell r="C1854" t="str">
            <v>WELLEY</v>
          </cell>
          <cell r="D1854" t="str">
            <v>Not Eligible</v>
          </cell>
          <cell r="E1854" t="str">
            <v>Not Applicable</v>
          </cell>
          <cell r="F1854" t="str">
            <v>Not Eligible Smelters</v>
          </cell>
        </row>
        <row r="1855">
          <cell r="A1855" t="str">
            <v>CID002028</v>
          </cell>
          <cell r="B1855" t="str">
            <v>Tin</v>
          </cell>
          <cell r="C1855" t="str">
            <v>Well-Lin Enterprise Co Ltd</v>
          </cell>
          <cell r="D1855" t="str">
            <v>Not Eligible</v>
          </cell>
          <cell r="E1855" t="str">
            <v>Not Applicable</v>
          </cell>
          <cell r="F1855" t="str">
            <v>Not Eligible Smelters</v>
          </cell>
        </row>
        <row r="1856">
          <cell r="A1856" t="str">
            <v>CID002029</v>
          </cell>
          <cell r="B1856" t="str">
            <v>Tungsten</v>
          </cell>
          <cell r="C1856" t="str">
            <v>Wendeng Tungsten Co., Ltd.</v>
          </cell>
          <cell r="D1856" t="str">
            <v>Alleged</v>
          </cell>
          <cell r="E1856" t="str">
            <v>Not Applicable</v>
          </cell>
          <cell r="F1856" t="str">
            <v>Non Conformant</v>
          </cell>
        </row>
        <row r="1857">
          <cell r="A1857" t="str">
            <v>CID002030</v>
          </cell>
          <cell r="B1857" t="str">
            <v>Gold</v>
          </cell>
          <cell r="C1857" t="str">
            <v>Western Australian Mint (T/a The Perth Mint)</v>
          </cell>
          <cell r="D1857" t="str">
            <v>Eligible</v>
          </cell>
          <cell r="E1857" t="str">
            <v>Conformant</v>
          </cell>
          <cell r="F1857"/>
        </row>
        <row r="1858">
          <cell r="A1858" t="str">
            <v>CID002031</v>
          </cell>
          <cell r="B1858" t="str">
            <v>Tin</v>
          </cell>
          <cell r="C1858" t="str">
            <v>Western Australian Mint (T/a The Perth Mint)</v>
          </cell>
          <cell r="D1858" t="str">
            <v>Not Eligible</v>
          </cell>
          <cell r="E1858" t="str">
            <v>Not Applicable</v>
          </cell>
          <cell r="F1858" t="str">
            <v>Not Eligible Smelters</v>
          </cell>
        </row>
        <row r="1859">
          <cell r="A1859" t="str">
            <v>CID002032</v>
          </cell>
          <cell r="B1859" t="str">
            <v>Tantalum</v>
          </cell>
          <cell r="C1859" t="str">
            <v>Western Australian Mint trading as The Perth Mint</v>
          </cell>
          <cell r="D1859" t="str">
            <v>Not Eligible</v>
          </cell>
          <cell r="E1859" t="str">
            <v>Not Applicable</v>
          </cell>
          <cell r="F1859" t="str">
            <v>Not Eligible Smelters</v>
          </cell>
        </row>
        <row r="1860">
          <cell r="A1860" t="str">
            <v>CID002033</v>
          </cell>
          <cell r="B1860" t="str">
            <v>Tungsten</v>
          </cell>
          <cell r="C1860" t="str">
            <v>Western Australian Mint trading as The Perth Mint</v>
          </cell>
          <cell r="D1860" t="str">
            <v>Not Eligible</v>
          </cell>
          <cell r="E1860" t="str">
            <v>Not Applicable</v>
          </cell>
          <cell r="F1860" t="str">
            <v>Not Eligible Smelters</v>
          </cell>
        </row>
        <row r="1861">
          <cell r="A1861" t="str">
            <v>CID002034</v>
          </cell>
          <cell r="B1861" t="str">
            <v>Tungsten</v>
          </cell>
          <cell r="C1861" t="str">
            <v>Western Metal Materials Co.,ltd</v>
          </cell>
          <cell r="D1861" t="str">
            <v>Not Eligible</v>
          </cell>
          <cell r="E1861" t="str">
            <v>Not Applicable</v>
          </cell>
          <cell r="F1861" t="str">
            <v>Not Eligible Smelters</v>
          </cell>
        </row>
        <row r="1862">
          <cell r="A1862" t="str">
            <v>CID002035</v>
          </cell>
          <cell r="B1862" t="str">
            <v>Tin</v>
          </cell>
          <cell r="C1862" t="str">
            <v>Westfalenzinn</v>
          </cell>
          <cell r="D1862" t="str">
            <v>Not Eligible</v>
          </cell>
          <cell r="E1862" t="str">
            <v>Not Applicable</v>
          </cell>
          <cell r="F1862" t="str">
            <v>Not Eligible Smelters</v>
          </cell>
        </row>
        <row r="1863">
          <cell r="A1863" t="str">
            <v>CID002036</v>
          </cell>
          <cell r="B1863" t="str">
            <v>Tin</v>
          </cell>
          <cell r="C1863" t="str">
            <v>White Solder Metalurgia e Mineracao Ltda.</v>
          </cell>
          <cell r="D1863" t="str">
            <v>Eligible</v>
          </cell>
          <cell r="E1863" t="str">
            <v>Conformant</v>
          </cell>
          <cell r="F1863"/>
        </row>
        <row r="1864">
          <cell r="A1864" t="str">
            <v>CID002037</v>
          </cell>
          <cell r="B1864" t="str">
            <v>Gold</v>
          </cell>
          <cell r="C1864" t="str">
            <v>White Solder Metalurgia e Mineracao Ltda.</v>
          </cell>
          <cell r="D1864" t="str">
            <v>Not Eligible</v>
          </cell>
          <cell r="E1864" t="str">
            <v>Not Applicable</v>
          </cell>
          <cell r="F1864" t="str">
            <v>Not Eligible Smelters</v>
          </cell>
        </row>
        <row r="1865">
          <cell r="A1865" t="str">
            <v>CID002038</v>
          </cell>
          <cell r="B1865" t="str">
            <v>Gold</v>
          </cell>
          <cell r="C1865" t="str">
            <v>Wieland Werke AG</v>
          </cell>
          <cell r="D1865" t="str">
            <v>Not Eligible</v>
          </cell>
          <cell r="E1865" t="str">
            <v>Not Applicable</v>
          </cell>
          <cell r="F1865" t="str">
            <v>Not Eligible Smelters</v>
          </cell>
        </row>
        <row r="1866">
          <cell r="A1866" t="str">
            <v>CID002039</v>
          </cell>
          <cell r="B1866" t="str">
            <v>Tin</v>
          </cell>
          <cell r="C1866" t="str">
            <v>Wieland Werke AG</v>
          </cell>
          <cell r="D1866" t="str">
            <v>Not Eligible</v>
          </cell>
          <cell r="E1866" t="str">
            <v>Not Applicable</v>
          </cell>
          <cell r="F1866" t="str">
            <v>Not Eligible Smelters</v>
          </cell>
        </row>
        <row r="1867">
          <cell r="A1867" t="str">
            <v>CID002040</v>
          </cell>
          <cell r="B1867" t="str">
            <v>Tin</v>
          </cell>
          <cell r="C1867" t="str">
            <v>Wildshaw Ltd</v>
          </cell>
          <cell r="D1867" t="str">
            <v>Not Eligible</v>
          </cell>
          <cell r="E1867" t="str">
            <v>Not Applicable</v>
          </cell>
          <cell r="F1867" t="str">
            <v>Not Eligible Smelters</v>
          </cell>
        </row>
        <row r="1868">
          <cell r="A1868" t="str">
            <v>CID002041</v>
          </cell>
          <cell r="B1868" t="str">
            <v>Gold</v>
          </cell>
          <cell r="C1868" t="str">
            <v>Westmetall GmbH &amp; Co. KG</v>
          </cell>
          <cell r="D1868" t="str">
            <v>Not Eligible</v>
          </cell>
          <cell r="E1868" t="str">
            <v>Not Applicable</v>
          </cell>
          <cell r="F1868" t="str">
            <v>Not Eligible Smelters</v>
          </cell>
        </row>
        <row r="1869">
          <cell r="A1869" t="str">
            <v>CID002042</v>
          </cell>
          <cell r="B1869" t="str">
            <v>Tin</v>
          </cell>
          <cell r="C1869" t="str">
            <v>Westmetall GmbH &amp; Co. KG</v>
          </cell>
          <cell r="D1869" t="str">
            <v>Not Eligible</v>
          </cell>
          <cell r="E1869" t="str">
            <v>Not Applicable</v>
          </cell>
          <cell r="F1869" t="str">
            <v>Not Eligible Smelters</v>
          </cell>
        </row>
        <row r="1870">
          <cell r="A1870" t="str">
            <v>CID002044</v>
          </cell>
          <cell r="B1870" t="str">
            <v>Tungsten</v>
          </cell>
          <cell r="C1870" t="str">
            <v>Wolfram Bergbau und Hutten AG</v>
          </cell>
          <cell r="D1870" t="str">
            <v>Eligible</v>
          </cell>
          <cell r="E1870" t="str">
            <v>Conformant</v>
          </cell>
          <cell r="F1870"/>
        </row>
        <row r="1871">
          <cell r="A1871" t="str">
            <v>CID002045</v>
          </cell>
          <cell r="B1871" t="str">
            <v>Gold</v>
          </cell>
          <cell r="C1871" t="str">
            <v>Wolfram Bergbau und Hutten AG</v>
          </cell>
          <cell r="D1871" t="str">
            <v>Not Eligible</v>
          </cell>
          <cell r="E1871" t="str">
            <v>Not Applicable</v>
          </cell>
          <cell r="F1871" t="str">
            <v>Not Eligible Smelters</v>
          </cell>
        </row>
        <row r="1872">
          <cell r="A1872" t="str">
            <v>CID002046</v>
          </cell>
          <cell r="B1872" t="str">
            <v>Tantalum</v>
          </cell>
          <cell r="C1872" t="str">
            <v>Wolfram Bergbau und Hutten AG</v>
          </cell>
          <cell r="D1872" t="str">
            <v>Not Eligible</v>
          </cell>
          <cell r="E1872" t="str">
            <v>Not Applicable</v>
          </cell>
          <cell r="F1872" t="str">
            <v>Not Eligible Smelters</v>
          </cell>
        </row>
        <row r="1873">
          <cell r="A1873" t="str">
            <v>CID002047</v>
          </cell>
          <cell r="B1873" t="str">
            <v>Tungsten</v>
          </cell>
          <cell r="C1873" t="str">
            <v>WOLFRAM Company CJSC</v>
          </cell>
          <cell r="D1873" t="str">
            <v>Group Company</v>
          </cell>
          <cell r="E1873" t="str">
            <v>Not Applicable</v>
          </cell>
          <cell r="F1873" t="str">
            <v>Russian Smelters</v>
          </cell>
        </row>
        <row r="1874">
          <cell r="A1874" t="str">
            <v>CID002048</v>
          </cell>
          <cell r="B1874" t="str">
            <v>Gold</v>
          </cell>
          <cell r="C1874" t="str">
            <v>Wolfram Company CJSC</v>
          </cell>
          <cell r="D1874" t="str">
            <v>Not Eligible</v>
          </cell>
          <cell r="E1874" t="str">
            <v>Not Applicable</v>
          </cell>
          <cell r="F1874" t="str">
            <v>Russian Smelters</v>
          </cell>
        </row>
        <row r="1875">
          <cell r="A1875" t="str">
            <v>CID002049</v>
          </cell>
          <cell r="B1875" t="str">
            <v>Tin</v>
          </cell>
          <cell r="C1875" t="str">
            <v>Wolfram Company CJSC</v>
          </cell>
          <cell r="D1875" t="str">
            <v>Not Eligible</v>
          </cell>
          <cell r="E1875" t="str">
            <v>Not Applicable</v>
          </cell>
          <cell r="F1875" t="str">
            <v>Russian Smelters</v>
          </cell>
        </row>
        <row r="1876">
          <cell r="A1876" t="str">
            <v>CID002050</v>
          </cell>
          <cell r="B1876" t="str">
            <v>Tantalum</v>
          </cell>
          <cell r="C1876" t="str">
            <v>Wolfram Company CJSC</v>
          </cell>
          <cell r="D1876" t="str">
            <v>Not Eligible</v>
          </cell>
          <cell r="E1876" t="str">
            <v>Not Applicable</v>
          </cell>
          <cell r="F1876" t="str">
            <v>Russian Smelters</v>
          </cell>
        </row>
        <row r="1877">
          <cell r="A1877" t="str">
            <v>CID002051</v>
          </cell>
          <cell r="B1877" t="str">
            <v>Tin</v>
          </cell>
          <cell r="C1877" t="str">
            <v>Worco Metal Science Co., Ltd.</v>
          </cell>
          <cell r="D1877" t="str">
            <v>Not Eligible</v>
          </cell>
          <cell r="E1877" t="str">
            <v>Not Applicable</v>
          </cell>
          <cell r="F1877" t="str">
            <v>Not Eligible Smelters</v>
          </cell>
        </row>
        <row r="1878">
          <cell r="A1878" t="str">
            <v>CID002052</v>
          </cell>
          <cell r="B1878" t="str">
            <v>Gold</v>
          </cell>
          <cell r="C1878" t="str">
            <v>Worldtop</v>
          </cell>
          <cell r="D1878" t="str">
            <v>Not Eligible</v>
          </cell>
          <cell r="E1878" t="str">
            <v>Not Applicable</v>
          </cell>
          <cell r="F1878" t="str">
            <v>Not Eligible Smelters</v>
          </cell>
        </row>
        <row r="1879">
          <cell r="A1879" t="str">
            <v>CID002054</v>
          </cell>
          <cell r="B1879" t="str">
            <v>Tin</v>
          </cell>
          <cell r="C1879" t="str">
            <v>Wu Xi Shi Yi Zheng Ji Xie She Bei Company</v>
          </cell>
          <cell r="D1879" t="str">
            <v>Not Eligible</v>
          </cell>
          <cell r="E1879" t="str">
            <v>Not Applicable</v>
          </cell>
          <cell r="F1879" t="str">
            <v>Not Eligible Smelters</v>
          </cell>
        </row>
        <row r="1880">
          <cell r="A1880" t="str">
            <v>CID002055</v>
          </cell>
          <cell r="B1880" t="str">
            <v>Tin</v>
          </cell>
          <cell r="C1880" t="str">
            <v>Wuhu Zhongyuan Metal Sheet And Foil Co.,Ltd</v>
          </cell>
          <cell r="D1880" t="str">
            <v>Not Eligible</v>
          </cell>
          <cell r="E1880" t="str">
            <v>Not Applicable</v>
          </cell>
          <cell r="F1880" t="str">
            <v>Not Eligible Smelters</v>
          </cell>
        </row>
        <row r="1881">
          <cell r="A1881" t="str">
            <v>CID002056</v>
          </cell>
          <cell r="B1881" t="str">
            <v>Gold</v>
          </cell>
          <cell r="C1881" t="str">
            <v>WUHU ZHONGYUAN METAL SHEET AND FOIL CO.,LTD</v>
          </cell>
          <cell r="D1881" t="str">
            <v>Not Eligible</v>
          </cell>
          <cell r="E1881" t="str">
            <v>Not Applicable</v>
          </cell>
          <cell r="F1881" t="str">
            <v>Not Eligible Smelters</v>
          </cell>
        </row>
        <row r="1882">
          <cell r="A1882" t="str">
            <v>CID002057</v>
          </cell>
          <cell r="B1882" t="str">
            <v>Tin</v>
          </cell>
          <cell r="C1882" t="str">
            <v>WUJIANG CITY LUXE TIN FACTORY</v>
          </cell>
          <cell r="D1882" t="str">
            <v>Alleged</v>
          </cell>
          <cell r="E1882" t="str">
            <v>Not Applicable</v>
          </cell>
          <cell r="F1882" t="str">
            <v>Non Conformant</v>
          </cell>
        </row>
        <row r="1883">
          <cell r="A1883" t="str">
            <v>CID002058</v>
          </cell>
          <cell r="B1883" t="str">
            <v>Gold</v>
          </cell>
          <cell r="C1883" t="str">
            <v>Wuxi City Precious Metal Electronic Material Fty</v>
          </cell>
          <cell r="D1883" t="str">
            <v>Not Eligible</v>
          </cell>
          <cell r="E1883" t="str">
            <v>Not Applicable</v>
          </cell>
          <cell r="F1883" t="str">
            <v>Not Eligible Smelters</v>
          </cell>
        </row>
        <row r="1884">
          <cell r="A1884" t="str">
            <v>CID002059</v>
          </cell>
          <cell r="B1884" t="str">
            <v>Tin</v>
          </cell>
          <cell r="C1884" t="str">
            <v>Wuxi Lantronic Electronic Co Ltd</v>
          </cell>
          <cell r="D1884" t="str">
            <v>Not Eligible</v>
          </cell>
          <cell r="E1884" t="str">
            <v>Not Applicable</v>
          </cell>
          <cell r="F1884" t="str">
            <v>Not Eligible Smelters</v>
          </cell>
        </row>
        <row r="1885">
          <cell r="A1885" t="str">
            <v>CID002060</v>
          </cell>
          <cell r="B1885" t="str">
            <v>Tungsten</v>
          </cell>
          <cell r="C1885" t="str">
            <v>Wuxi Middle Treasure Materials</v>
          </cell>
          <cell r="D1885" t="str">
            <v>Not Eligible</v>
          </cell>
          <cell r="E1885" t="str">
            <v>Not Applicable</v>
          </cell>
          <cell r="F1885" t="str">
            <v>Not Eligible Smelters</v>
          </cell>
        </row>
        <row r="1886">
          <cell r="A1886" t="str">
            <v>CID002061</v>
          </cell>
          <cell r="B1886" t="str">
            <v>Gold</v>
          </cell>
          <cell r="C1886" t="str">
            <v>WUXI YUNXI SANYE SOLDER FACTORY</v>
          </cell>
          <cell r="D1886" t="str">
            <v>Not Eligible</v>
          </cell>
          <cell r="E1886" t="str">
            <v>Not Applicable</v>
          </cell>
          <cell r="F1886" t="str">
            <v>Not Eligible Smelters</v>
          </cell>
        </row>
        <row r="1887">
          <cell r="A1887" t="str">
            <v>CID002062</v>
          </cell>
          <cell r="B1887" t="str">
            <v>Tin</v>
          </cell>
          <cell r="C1887" t="str">
            <v>WUXI YUNXI SANYE SOLDER FACTORY</v>
          </cell>
          <cell r="D1887" t="str">
            <v>Not Eligible</v>
          </cell>
          <cell r="E1887" t="str">
            <v>Not Applicable</v>
          </cell>
          <cell r="F1887" t="str">
            <v>Not Eligible Smelters</v>
          </cell>
        </row>
        <row r="1888">
          <cell r="A1888" t="str">
            <v>CID002063</v>
          </cell>
          <cell r="B1888" t="str">
            <v>Gold</v>
          </cell>
          <cell r="C1888" t="str">
            <v>Wuzhong Group</v>
          </cell>
          <cell r="D1888" t="str">
            <v>Alleged</v>
          </cell>
          <cell r="E1888" t="str">
            <v>Not Applicable</v>
          </cell>
          <cell r="F1888" t="str">
            <v>Non Conformant</v>
          </cell>
        </row>
        <row r="1889">
          <cell r="A1889" t="str">
            <v>CID002064</v>
          </cell>
          <cell r="B1889" t="str">
            <v>Tin</v>
          </cell>
          <cell r="C1889" t="str">
            <v>Wynn xin</v>
          </cell>
          <cell r="D1889" t="str">
            <v>Not Eligible</v>
          </cell>
          <cell r="E1889" t="str">
            <v>Not Applicable</v>
          </cell>
          <cell r="F1889" t="str">
            <v>Not Eligible Smelters</v>
          </cell>
        </row>
        <row r="1890">
          <cell r="A1890" t="str">
            <v>CID002066</v>
          </cell>
          <cell r="B1890" t="str">
            <v>Tin</v>
          </cell>
          <cell r="C1890" t="str">
            <v>Xia Yi Metal Industries (shares) Co., Ltd.</v>
          </cell>
          <cell r="D1890" t="str">
            <v>Not Eligible</v>
          </cell>
          <cell r="E1890" t="str">
            <v>Not Applicable</v>
          </cell>
          <cell r="F1890" t="str">
            <v>Not Eligible Smelters</v>
          </cell>
        </row>
        <row r="1891">
          <cell r="A1891" t="str">
            <v>CID002067</v>
          </cell>
          <cell r="B1891" t="str">
            <v>Tin</v>
          </cell>
          <cell r="C1891" t="str">
            <v>Xiamen Epan Koki Co., Ltd.</v>
          </cell>
          <cell r="D1891" t="str">
            <v>Alleged</v>
          </cell>
          <cell r="E1891" t="str">
            <v>Not Applicable</v>
          </cell>
          <cell r="F1891" t="str">
            <v>Non Conformant</v>
          </cell>
        </row>
        <row r="1892">
          <cell r="A1892" t="str">
            <v>CID002068</v>
          </cell>
          <cell r="B1892" t="str">
            <v>Gold</v>
          </cell>
          <cell r="C1892" t="str">
            <v>Xiamen Golden Egret Special Alloy Co. Ltd.</v>
          </cell>
          <cell r="D1892" t="str">
            <v>Not Eligible</v>
          </cell>
          <cell r="E1892" t="str">
            <v>Not Applicable</v>
          </cell>
          <cell r="F1892" t="str">
            <v>Not Eligible Smelters</v>
          </cell>
        </row>
        <row r="1893">
          <cell r="A1893" t="str">
            <v>CID002069</v>
          </cell>
          <cell r="B1893" t="str">
            <v>Tantalum</v>
          </cell>
          <cell r="C1893" t="str">
            <v>Xiamen Golden Egret Special Alloy Co. Ltd.</v>
          </cell>
          <cell r="D1893" t="str">
            <v>Not Eligible</v>
          </cell>
          <cell r="E1893" t="str">
            <v>Not Applicable</v>
          </cell>
          <cell r="F1893" t="str">
            <v>Not Eligible Smelters</v>
          </cell>
        </row>
        <row r="1894">
          <cell r="A1894" t="str">
            <v>CID002070</v>
          </cell>
          <cell r="B1894" t="str">
            <v>Tungsten</v>
          </cell>
          <cell r="C1894" t="str">
            <v>Xiamen Golden Egret Special Alloy Co. Ltd.</v>
          </cell>
          <cell r="D1894" t="str">
            <v>Not Eligible</v>
          </cell>
          <cell r="E1894" t="str">
            <v>Not Applicable</v>
          </cell>
          <cell r="F1894" t="str">
            <v>Not Eligible Smelters</v>
          </cell>
        </row>
        <row r="1895">
          <cell r="A1895" t="str">
            <v>CID002071</v>
          </cell>
          <cell r="B1895" t="str">
            <v>TIN</v>
          </cell>
          <cell r="C1895" t="str">
            <v>XIAMEN HONGFA</v>
          </cell>
          <cell r="D1895" t="str">
            <v>Not Eligible</v>
          </cell>
          <cell r="E1895" t="str">
            <v>Not Applicable</v>
          </cell>
          <cell r="F1895" t="str">
            <v>Not Eligible Smelters</v>
          </cell>
        </row>
        <row r="1896">
          <cell r="A1896" t="str">
            <v>CID002072</v>
          </cell>
          <cell r="B1896" t="str">
            <v>Gold</v>
          </cell>
          <cell r="C1896" t="str">
            <v>Xiamen Honglu Tungsten Molybdenum Co., Ltd.</v>
          </cell>
          <cell r="D1896" t="str">
            <v>Not Eligible</v>
          </cell>
          <cell r="E1896" t="str">
            <v>Not Applicable</v>
          </cell>
          <cell r="F1896" t="str">
            <v>Not Eligible Smelters</v>
          </cell>
        </row>
        <row r="1897">
          <cell r="A1897" t="str">
            <v>CID002073</v>
          </cell>
          <cell r="B1897" t="str">
            <v>Tantalum</v>
          </cell>
          <cell r="C1897" t="str">
            <v>Xiamen Honglu Tungsten Molybdenum Co., Ltd.</v>
          </cell>
          <cell r="D1897" t="str">
            <v>Not Eligible</v>
          </cell>
          <cell r="E1897" t="str">
            <v>Not Applicable</v>
          </cell>
          <cell r="F1897" t="str">
            <v>Not Eligible Smelters</v>
          </cell>
        </row>
        <row r="1898">
          <cell r="A1898" t="str">
            <v>CID002074</v>
          </cell>
          <cell r="B1898" t="str">
            <v>Tungsten</v>
          </cell>
          <cell r="C1898" t="str">
            <v>Xiamen Honglu Tungsten Molybdenum Co., Ltd.</v>
          </cell>
          <cell r="D1898" t="str">
            <v>Not Eligible</v>
          </cell>
          <cell r="E1898" t="str">
            <v>Not Applicable</v>
          </cell>
          <cell r="F1898" t="str">
            <v>Not Eligible Smelters</v>
          </cell>
        </row>
        <row r="1899">
          <cell r="A1899" t="str">
            <v>CID002075</v>
          </cell>
          <cell r="B1899" t="str">
            <v>Tin</v>
          </cell>
          <cell r="C1899" t="str">
            <v>Xiamen Huale Cable Co., Ltd.</v>
          </cell>
          <cell r="D1899" t="str">
            <v>Not Eligible</v>
          </cell>
          <cell r="E1899" t="str">
            <v>Not Applicable</v>
          </cell>
          <cell r="F1899" t="str">
            <v>Not Eligible Smelters</v>
          </cell>
        </row>
        <row r="1900">
          <cell r="A1900" t="str">
            <v>CID002076</v>
          </cell>
          <cell r="B1900" t="str">
            <v>Gold</v>
          </cell>
          <cell r="C1900" t="str">
            <v>Xiamen JInbo Metal Co., Ltd.</v>
          </cell>
          <cell r="D1900" t="str">
            <v>Alleged</v>
          </cell>
          <cell r="E1900" t="str">
            <v>Not Applicable</v>
          </cell>
          <cell r="F1900" t="str">
            <v>Non Conformant</v>
          </cell>
        </row>
        <row r="1901">
          <cell r="A1901" t="str">
            <v>CID002077</v>
          </cell>
          <cell r="B1901" t="str">
            <v>Tin</v>
          </cell>
          <cell r="C1901" t="str">
            <v>Xiamen JInbo Metal Co., Ltd.</v>
          </cell>
          <cell r="D1901" t="str">
            <v>Not Eligible</v>
          </cell>
          <cell r="E1901" t="str">
            <v>Not Applicable</v>
          </cell>
          <cell r="F1901" t="str">
            <v>Not Eligible Smelters</v>
          </cell>
        </row>
        <row r="1902">
          <cell r="A1902" t="str">
            <v>CID002078</v>
          </cell>
          <cell r="B1902" t="str">
            <v>Tin</v>
          </cell>
          <cell r="C1902" t="str">
            <v>Xiamen Jinyiben Technology Co., Ltd.</v>
          </cell>
          <cell r="D1902" t="str">
            <v>Alleged</v>
          </cell>
          <cell r="E1902" t="str">
            <v>Not Applicable</v>
          </cell>
          <cell r="F1902" t="str">
            <v>Non Conformant</v>
          </cell>
        </row>
        <row r="1903">
          <cell r="A1903" t="str">
            <v>CID002079</v>
          </cell>
          <cell r="B1903" t="str">
            <v>Gold</v>
          </cell>
          <cell r="C1903" t="str">
            <v>Xiamen Police Station</v>
          </cell>
          <cell r="D1903" t="str">
            <v>Not Eligible</v>
          </cell>
          <cell r="E1903" t="str">
            <v>Not Applicable</v>
          </cell>
          <cell r="F1903" t="str">
            <v>Not Eligible Smelters</v>
          </cell>
        </row>
        <row r="1904">
          <cell r="A1904" t="str">
            <v>CID002080</v>
          </cell>
          <cell r="B1904" t="str">
            <v>Tin</v>
          </cell>
          <cell r="C1904" t="str">
            <v>Xiamen San Island Metal Technology Co., Ltd.</v>
          </cell>
          <cell r="D1904" t="str">
            <v>Alleged</v>
          </cell>
          <cell r="E1904" t="str">
            <v>Not Applicable</v>
          </cell>
          <cell r="F1904" t="str">
            <v>Non Conformant</v>
          </cell>
        </row>
        <row r="1905">
          <cell r="A1905" t="str">
            <v>CID002081</v>
          </cell>
          <cell r="B1905" t="str">
            <v>Tin</v>
          </cell>
          <cell r="C1905" t="str">
            <v>Xiamen sea New Tin Industry Co., Ltd.</v>
          </cell>
          <cell r="D1905" t="str">
            <v>Alleged</v>
          </cell>
          <cell r="E1905" t="str">
            <v>Not Applicable</v>
          </cell>
          <cell r="F1905" t="str">
            <v>Non Conformant</v>
          </cell>
        </row>
        <row r="1906">
          <cell r="A1906" t="str">
            <v>CID002082</v>
          </cell>
          <cell r="B1906" t="str">
            <v>Tungsten</v>
          </cell>
          <cell r="C1906" t="str">
            <v>Xiamen Tungsten Co., Ltd.</v>
          </cell>
          <cell r="D1906" t="str">
            <v>Eligible</v>
          </cell>
          <cell r="E1906" t="str">
            <v>Conformant</v>
          </cell>
          <cell r="F1906"/>
        </row>
        <row r="1907">
          <cell r="A1907" t="str">
            <v>CID002083</v>
          </cell>
          <cell r="B1907" t="str">
            <v>Gold</v>
          </cell>
          <cell r="C1907" t="str">
            <v>Xiamen Tungsten Co., Ltd.</v>
          </cell>
          <cell r="D1907" t="str">
            <v>Not Eligible</v>
          </cell>
          <cell r="E1907" t="str">
            <v>Not Applicable</v>
          </cell>
          <cell r="F1907" t="str">
            <v>Not Eligible Smelters</v>
          </cell>
        </row>
        <row r="1908">
          <cell r="A1908" t="str">
            <v>CID002084</v>
          </cell>
          <cell r="B1908" t="str">
            <v>Tin</v>
          </cell>
          <cell r="C1908" t="str">
            <v>Xiamen Tungsten Co., Ltd.</v>
          </cell>
          <cell r="D1908" t="str">
            <v>Not Eligible</v>
          </cell>
          <cell r="E1908" t="str">
            <v>Not Applicable</v>
          </cell>
          <cell r="F1908" t="str">
            <v>Not Eligible Smelters</v>
          </cell>
        </row>
        <row r="1909">
          <cell r="A1909" t="str">
            <v>CID002085</v>
          </cell>
          <cell r="B1909" t="str">
            <v>Tantalum</v>
          </cell>
          <cell r="C1909" t="str">
            <v>Xiamen Tungsten Co., Ltd.</v>
          </cell>
          <cell r="D1909" t="str">
            <v>Not Eligible</v>
          </cell>
          <cell r="E1909" t="str">
            <v>Not Applicable</v>
          </cell>
          <cell r="F1909" t="str">
            <v>Not Eligible Smelters</v>
          </cell>
        </row>
        <row r="1910">
          <cell r="A1910" t="str">
            <v>CID002086</v>
          </cell>
          <cell r="B1910" t="str">
            <v>Tungsten</v>
          </cell>
          <cell r="C1910" t="str">
            <v>Xi'an Kefeng Powder Metallurgy Co.</v>
          </cell>
          <cell r="D1910" t="str">
            <v>Alleged</v>
          </cell>
          <cell r="E1910" t="str">
            <v>Not Applicable</v>
          </cell>
          <cell r="F1910" t="str">
            <v>Non Conformant</v>
          </cell>
        </row>
        <row r="1911">
          <cell r="A1911" t="str">
            <v>CID002089</v>
          </cell>
          <cell r="B1911" t="str">
            <v>Tin</v>
          </cell>
          <cell r="C1911" t="str">
            <v>XIECHENG</v>
          </cell>
          <cell r="D1911" t="str">
            <v>Alleged</v>
          </cell>
          <cell r="E1911" t="str">
            <v>Not Applicable</v>
          </cell>
          <cell r="F1911" t="str">
            <v>Non Conformant</v>
          </cell>
        </row>
        <row r="1912">
          <cell r="A1912" t="str">
            <v>CID002090</v>
          </cell>
          <cell r="B1912" t="str">
            <v>Tin</v>
          </cell>
          <cell r="C1912" t="str">
            <v>Xin Furukawa Metal ( Wuxi ) Co., Ltd.</v>
          </cell>
          <cell r="D1912" t="str">
            <v>Alleged</v>
          </cell>
          <cell r="E1912" t="str">
            <v>Not Applicable</v>
          </cell>
          <cell r="F1912" t="str">
            <v>Non Conformant</v>
          </cell>
        </row>
        <row r="1913">
          <cell r="A1913" t="str">
            <v>CID002091</v>
          </cell>
          <cell r="B1913" t="str">
            <v>Tin</v>
          </cell>
          <cell r="C1913" t="str">
            <v>Xin Qing stock order Ltd.</v>
          </cell>
          <cell r="D1913" t="str">
            <v>Alleged</v>
          </cell>
          <cell r="E1913" t="str">
            <v>Not Applicable</v>
          </cell>
          <cell r="F1913" t="str">
            <v>Non Conformant</v>
          </cell>
        </row>
        <row r="1914">
          <cell r="A1914" t="str">
            <v>CID002092</v>
          </cell>
          <cell r="B1914" t="str">
            <v>Tin</v>
          </cell>
          <cell r="C1914" t="str">
            <v>XIN WANG copper smelter</v>
          </cell>
          <cell r="D1914" t="str">
            <v>Not Eligible</v>
          </cell>
          <cell r="E1914" t="str">
            <v>Not Applicable</v>
          </cell>
          <cell r="F1914" t="str">
            <v>Not Eligible Smelters</v>
          </cell>
        </row>
        <row r="1915">
          <cell r="A1915" t="str">
            <v>CID002093</v>
          </cell>
          <cell r="B1915" t="str">
            <v>Gold</v>
          </cell>
          <cell r="C1915" t="str">
            <v>Xing Rui Suzhou Co., Ltd.</v>
          </cell>
          <cell r="D1915" t="str">
            <v>Not Eligible</v>
          </cell>
          <cell r="E1915" t="str">
            <v>Not Applicable</v>
          </cell>
          <cell r="F1915" t="str">
            <v>Not Eligible Smelters</v>
          </cell>
        </row>
        <row r="1916">
          <cell r="A1916" t="str">
            <v>CID002094</v>
          </cell>
          <cell r="B1916" t="str">
            <v>Tin</v>
          </cell>
          <cell r="C1916" t="str">
            <v>Xinyang Electronics Co., Ltd.</v>
          </cell>
          <cell r="D1916" t="str">
            <v>Not Eligible</v>
          </cell>
          <cell r="E1916" t="str">
            <v>Not Applicable</v>
          </cell>
          <cell r="F1916" t="str">
            <v>Not Eligible Smelters</v>
          </cell>
        </row>
        <row r="1917">
          <cell r="A1917" t="str">
            <v>CID002095</v>
          </cell>
          <cell r="B1917" t="str">
            <v>Tungsten</v>
          </cell>
          <cell r="C1917" t="str">
            <v>Xinhai Rendan Shaoguan Tungsten Co., Ltd.</v>
          </cell>
          <cell r="D1917" t="str">
            <v>Not Eligible</v>
          </cell>
          <cell r="E1917" t="str">
            <v>Not Applicable</v>
          </cell>
          <cell r="F1917" t="str">
            <v>Not Eligible Smelters</v>
          </cell>
        </row>
        <row r="1918">
          <cell r="A1918" t="str">
            <v>CID002096</v>
          </cell>
          <cell r="B1918" t="str">
            <v>Tin</v>
          </cell>
          <cell r="C1918" t="str">
            <v>XINQIAN</v>
          </cell>
          <cell r="D1918" t="str">
            <v>Not Eligible</v>
          </cell>
          <cell r="E1918" t="str">
            <v>Not Applicable</v>
          </cell>
          <cell r="F1918" t="str">
            <v>Not Eligible Smelters</v>
          </cell>
        </row>
        <row r="1919">
          <cell r="A1919" t="str">
            <v>CID002097</v>
          </cell>
          <cell r="B1919" t="str">
            <v>GOLD</v>
          </cell>
          <cell r="C1919" t="str">
            <v>XINYE CO. LTD</v>
          </cell>
          <cell r="D1919" t="str">
            <v>Not Eligible</v>
          </cell>
          <cell r="E1919" t="str">
            <v>Not Applicable</v>
          </cell>
          <cell r="F1919" t="str">
            <v>Not Eligible Smelters</v>
          </cell>
        </row>
        <row r="1920">
          <cell r="A1920" t="str">
            <v>CID002098</v>
          </cell>
          <cell r="B1920" t="str">
            <v>Tin</v>
          </cell>
          <cell r="C1920" t="str">
            <v>XiYue</v>
          </cell>
          <cell r="D1920" t="str">
            <v>Not Eligible</v>
          </cell>
          <cell r="E1920" t="str">
            <v>Not Applicable</v>
          </cell>
          <cell r="F1920" t="str">
            <v>Not Eligible Smelters</v>
          </cell>
        </row>
        <row r="1921">
          <cell r="A1921" t="str">
            <v>CID002099</v>
          </cell>
          <cell r="B1921" t="str">
            <v>Tin</v>
          </cell>
          <cell r="C1921" t="str">
            <v>XURI</v>
          </cell>
          <cell r="D1921" t="str">
            <v>Alleged</v>
          </cell>
          <cell r="E1921" t="str">
            <v>Not Applicable</v>
          </cell>
          <cell r="F1921" t="str">
            <v>Non Conformant</v>
          </cell>
        </row>
        <row r="1922">
          <cell r="A1922" t="str">
            <v>CID002100</v>
          </cell>
          <cell r="B1922" t="str">
            <v>Gold</v>
          </cell>
          <cell r="C1922" t="str">
            <v>Yamakin Co., Ltd.</v>
          </cell>
          <cell r="D1922" t="str">
            <v>Eligible</v>
          </cell>
          <cell r="E1922" t="str">
            <v>Conformant</v>
          </cell>
          <cell r="F1922"/>
        </row>
        <row r="1923">
          <cell r="A1923" t="str">
            <v>CID002101</v>
          </cell>
          <cell r="B1923" t="str">
            <v>Tin</v>
          </cell>
          <cell r="C1923" t="str">
            <v>Yamamoto Precious Metal Co., Ltd.</v>
          </cell>
          <cell r="D1923" t="str">
            <v>Not Eligible</v>
          </cell>
          <cell r="E1923" t="str">
            <v>Not Applicable</v>
          </cell>
          <cell r="F1923" t="str">
            <v>Not Eligible Smelters</v>
          </cell>
        </row>
        <row r="1924">
          <cell r="A1924" t="str">
            <v>CID002102</v>
          </cell>
          <cell r="B1924" t="str">
            <v>Gold</v>
          </cell>
          <cell r="C1924" t="str">
            <v>Yamato Denki Ind. Co., Ltd.</v>
          </cell>
          <cell r="D1924" t="str">
            <v>Not Eligible</v>
          </cell>
          <cell r="E1924" t="str">
            <v>Not Applicable</v>
          </cell>
          <cell r="F1924" t="str">
            <v>Not Eligible Smelters</v>
          </cell>
        </row>
        <row r="1925">
          <cell r="A1925" t="str">
            <v>CID002103</v>
          </cell>
          <cell r="B1925" t="str">
            <v>Gold</v>
          </cell>
          <cell r="C1925" t="str">
            <v>Yang Ming Precision Plastic Hardware Electronic Co., Ltd.</v>
          </cell>
          <cell r="D1925" t="str">
            <v>Alleged</v>
          </cell>
          <cell r="E1925" t="str">
            <v>Not Applicable</v>
          </cell>
          <cell r="F1925" t="str">
            <v>Non Conformant</v>
          </cell>
        </row>
        <row r="1926">
          <cell r="A1926" t="str">
            <v>CID002104</v>
          </cell>
          <cell r="B1926" t="str">
            <v>Gold</v>
          </cell>
          <cell r="C1926" t="str">
            <v>Yangzhou Genesis Microelectronics Co., Ltd</v>
          </cell>
          <cell r="D1926" t="str">
            <v>Not Eligible</v>
          </cell>
          <cell r="E1926" t="str">
            <v>Not Applicable</v>
          </cell>
          <cell r="F1926" t="str">
            <v>Not Eligible Smelters</v>
          </cell>
        </row>
        <row r="1927">
          <cell r="A1927" t="str">
            <v>CID002105</v>
          </cell>
          <cell r="B1927" t="str">
            <v>Tantalum</v>
          </cell>
          <cell r="C1927" t="str">
            <v>Yano Metal</v>
          </cell>
          <cell r="D1927" t="str">
            <v>Not Eligible</v>
          </cell>
          <cell r="E1927" t="str">
            <v>Not Applicable</v>
          </cell>
          <cell r="F1927" t="str">
            <v>Not Eligible Smelters</v>
          </cell>
        </row>
        <row r="1928">
          <cell r="A1928" t="str">
            <v>CID002107</v>
          </cell>
          <cell r="B1928" t="str">
            <v>Tantalum</v>
          </cell>
          <cell r="C1928" t="str">
            <v>Yantai NUS Safina tech environmental Refinery Co. Ltd.</v>
          </cell>
          <cell r="D1928" t="str">
            <v>Not Eligible</v>
          </cell>
          <cell r="E1928" t="str">
            <v>Not Applicable</v>
          </cell>
          <cell r="F1928" t="str">
            <v>Not Eligible Smelters</v>
          </cell>
        </row>
        <row r="1929">
          <cell r="A1929" t="str">
            <v>CID002109</v>
          </cell>
          <cell r="B1929" t="str">
            <v>Gold</v>
          </cell>
          <cell r="C1929" t="str">
            <v>Yao Zhang Enterprise Co., Ltd.</v>
          </cell>
          <cell r="D1929" t="str">
            <v>Not Eligible</v>
          </cell>
          <cell r="E1929" t="str">
            <v>Not Applicable</v>
          </cell>
          <cell r="F1929" t="str">
            <v>Not Eligible Smelters</v>
          </cell>
        </row>
        <row r="1930">
          <cell r="A1930" t="str">
            <v>CID002111</v>
          </cell>
          <cell r="B1930" t="str">
            <v>Gold</v>
          </cell>
          <cell r="C1930" t="str">
            <v>Ye Chiu Metal (Taicang) Co., Ltd</v>
          </cell>
          <cell r="D1930" t="str">
            <v>Not Eligible</v>
          </cell>
          <cell r="E1930" t="str">
            <v>Not Applicable</v>
          </cell>
          <cell r="F1930" t="str">
            <v>Not Eligible Smelters</v>
          </cell>
        </row>
        <row r="1931">
          <cell r="A1931" t="str">
            <v>CID002112</v>
          </cell>
          <cell r="B1931" t="str">
            <v>Tin</v>
          </cell>
          <cell r="C1931" t="str">
            <v>Ye Chiu Metal (Taicang) Co., Ltd</v>
          </cell>
          <cell r="D1931" t="str">
            <v>Not Eligible</v>
          </cell>
          <cell r="E1931" t="str">
            <v>Not Applicable</v>
          </cell>
          <cell r="F1931" t="str">
            <v>Not Eligible Smelters</v>
          </cell>
        </row>
        <row r="1932">
          <cell r="A1932" t="str">
            <v>CID002113</v>
          </cell>
          <cell r="B1932" t="str">
            <v>Tungsten</v>
          </cell>
          <cell r="C1932" t="str">
            <v>Ye Chiu Metal (Taicang) Co., Ltd</v>
          </cell>
          <cell r="D1932" t="str">
            <v>Not Eligible</v>
          </cell>
          <cell r="E1932" t="str">
            <v>Not Applicable</v>
          </cell>
          <cell r="F1932" t="str">
            <v>Not Eligible Smelters</v>
          </cell>
        </row>
        <row r="1933">
          <cell r="A1933" t="str">
            <v>CID002114</v>
          </cell>
          <cell r="B1933" t="str">
            <v>Tin</v>
          </cell>
          <cell r="C1933" t="str">
            <v>YEONHAB PRECISION CO., LTD.</v>
          </cell>
          <cell r="D1933" t="str">
            <v>Not Eligible</v>
          </cell>
          <cell r="E1933" t="str">
            <v>Not Applicable</v>
          </cell>
          <cell r="F1933" t="str">
            <v>Not Eligible Smelters</v>
          </cell>
        </row>
        <row r="1934">
          <cell r="A1934" t="str">
            <v>CID002115</v>
          </cell>
          <cell r="B1934" t="str">
            <v>Tin</v>
          </cell>
          <cell r="C1934" t="str">
            <v>YH (Yunnan)</v>
          </cell>
          <cell r="D1934" t="str">
            <v>Not Eligible</v>
          </cell>
          <cell r="E1934" t="str">
            <v>Not Applicable</v>
          </cell>
          <cell r="F1934" t="str">
            <v>Not Eligible Smelters</v>
          </cell>
        </row>
        <row r="1935">
          <cell r="A1935" t="str">
            <v>CID002116</v>
          </cell>
          <cell r="B1935" t="str">
            <v>Tin</v>
          </cell>
          <cell r="C1935" t="str">
            <v>Yichun Tantalum Niobium Mine</v>
          </cell>
          <cell r="D1935" t="str">
            <v>Not Eligible</v>
          </cell>
          <cell r="E1935" t="str">
            <v>Not Applicable</v>
          </cell>
          <cell r="F1935" t="str">
            <v>Not Eligible Smelters</v>
          </cell>
        </row>
        <row r="1936">
          <cell r="A1936" t="str">
            <v>CID002117</v>
          </cell>
          <cell r="B1936" t="str">
            <v>Tantalum</v>
          </cell>
          <cell r="C1936" t="str">
            <v>Yichun Tantalum Niobium Mine</v>
          </cell>
          <cell r="D1936" t="str">
            <v>Not Eligible</v>
          </cell>
          <cell r="E1936" t="str">
            <v>Not Applicable</v>
          </cell>
          <cell r="F1936" t="str">
            <v>Not Eligible Smelters</v>
          </cell>
        </row>
        <row r="1937">
          <cell r="A1937" t="str">
            <v>CID002118</v>
          </cell>
          <cell r="B1937" t="str">
            <v>Tungsten</v>
          </cell>
          <cell r="C1937" t="str">
            <v>Yichun Tantalum Niobium Mine</v>
          </cell>
          <cell r="D1937" t="str">
            <v>Alleged</v>
          </cell>
          <cell r="E1937" t="str">
            <v>Not Applicable</v>
          </cell>
          <cell r="F1937" t="str">
            <v>Non Conformant</v>
          </cell>
        </row>
        <row r="1938">
          <cell r="A1938" t="str">
            <v>CID002119</v>
          </cell>
          <cell r="B1938" t="str">
            <v>Gold</v>
          </cell>
          <cell r="C1938" t="str">
            <v>YIDONG ELECTRONIC (CHANGSHU) CO., LTD.</v>
          </cell>
          <cell r="D1938" t="str">
            <v>Alleged</v>
          </cell>
          <cell r="E1938" t="str">
            <v>Not Applicable</v>
          </cell>
          <cell r="F1938" t="str">
            <v>Non Conformant</v>
          </cell>
        </row>
        <row r="1939">
          <cell r="A1939" t="str">
            <v>CID002120</v>
          </cell>
          <cell r="B1939" t="str">
            <v>Gold</v>
          </cell>
          <cell r="C1939" t="str">
            <v>Yifeng Tin</v>
          </cell>
          <cell r="D1939" t="str">
            <v>Not Eligible</v>
          </cell>
          <cell r="E1939" t="str">
            <v>Not Applicable</v>
          </cell>
          <cell r="F1939" t="str">
            <v>Not Eligible Smelters</v>
          </cell>
        </row>
        <row r="1940">
          <cell r="A1940" t="str">
            <v>CID002121</v>
          </cell>
          <cell r="B1940" t="str">
            <v>Tin</v>
          </cell>
          <cell r="C1940" t="str">
            <v>Yifeng Tin</v>
          </cell>
          <cell r="D1940" t="str">
            <v>Alleged</v>
          </cell>
          <cell r="E1940" t="str">
            <v>Not Applicable</v>
          </cell>
          <cell r="F1940" t="str">
            <v>Non Conformant</v>
          </cell>
        </row>
        <row r="1941">
          <cell r="A1941" t="str">
            <v>CID002122</v>
          </cell>
          <cell r="B1941" t="str">
            <v>Gold</v>
          </cell>
          <cell r="C1941" t="str">
            <v>Ying Ling Electronics Co., Ltd.</v>
          </cell>
          <cell r="D1941" t="str">
            <v>Not Eligible</v>
          </cell>
          <cell r="E1941" t="str">
            <v>Not Applicable</v>
          </cell>
          <cell r="F1941" t="str">
            <v>Not Eligible Smelters</v>
          </cell>
        </row>
        <row r="1942">
          <cell r="A1942" t="str">
            <v>CID002124</v>
          </cell>
          <cell r="B1942" t="str">
            <v>Tin</v>
          </cell>
          <cell r="C1942" t="str">
            <v>Yixin electroplating products (Shenzhen) Co., Ltd.</v>
          </cell>
          <cell r="D1942" t="str">
            <v>Alleged</v>
          </cell>
          <cell r="E1942" t="str">
            <v>Not Applicable</v>
          </cell>
          <cell r="F1942" t="str">
            <v>Non Conformant</v>
          </cell>
        </row>
        <row r="1943">
          <cell r="A1943" t="str">
            <v>CID002125</v>
          </cell>
          <cell r="B1943" t="str">
            <v>Tin</v>
          </cell>
          <cell r="C1943" t="str">
            <v>YIXING ZHENDA METAL</v>
          </cell>
          <cell r="D1943" t="str">
            <v>Alleged</v>
          </cell>
          <cell r="E1943" t="str">
            <v>Not Applicable</v>
          </cell>
          <cell r="F1943" t="str">
            <v>Non Conformant</v>
          </cell>
        </row>
        <row r="1944">
          <cell r="A1944" t="str">
            <v>CID002126</v>
          </cell>
          <cell r="B1944" t="str">
            <v>Gold</v>
          </cell>
          <cell r="C1944" t="str">
            <v>Ynaan</v>
          </cell>
          <cell r="D1944" t="str">
            <v>Not Eligible</v>
          </cell>
          <cell r="E1944" t="str">
            <v>Not Applicable</v>
          </cell>
          <cell r="F1944" t="str">
            <v>Not Eligible Smelters</v>
          </cell>
        </row>
        <row r="1945">
          <cell r="A1945" t="str">
            <v>CID002127</v>
          </cell>
          <cell r="B1945" t="str">
            <v>Tin</v>
          </cell>
          <cell r="C1945" t="str">
            <v>Ynaan</v>
          </cell>
          <cell r="D1945" t="str">
            <v>Not Eligible</v>
          </cell>
          <cell r="E1945" t="str">
            <v>Not Applicable</v>
          </cell>
          <cell r="F1945" t="str">
            <v>Not Eligible Smelters</v>
          </cell>
        </row>
        <row r="1946">
          <cell r="A1946" t="str">
            <v>CID002128</v>
          </cell>
          <cell r="B1946" t="str">
            <v>Tin</v>
          </cell>
          <cell r="C1946" t="str">
            <v>Yoke Plating</v>
          </cell>
          <cell r="D1946" t="str">
            <v>Not Eligible</v>
          </cell>
          <cell r="E1946" t="str">
            <v>Not Applicable</v>
          </cell>
          <cell r="F1946" t="str">
            <v>Not Eligible Smelters</v>
          </cell>
        </row>
        <row r="1947">
          <cell r="A1947" t="str">
            <v>CID002129</v>
          </cell>
          <cell r="B1947" t="str">
            <v>Gold</v>
          </cell>
          <cell r="C1947" t="str">
            <v>Yokohama Metal Co., Ltd.</v>
          </cell>
          <cell r="D1947" t="str">
            <v>Eligible</v>
          </cell>
          <cell r="E1947" t="str">
            <v>Conformant</v>
          </cell>
          <cell r="F1947"/>
        </row>
        <row r="1948">
          <cell r="A1948" t="str">
            <v>CID002130</v>
          </cell>
          <cell r="B1948" t="str">
            <v>Tin</v>
          </cell>
          <cell r="C1948" t="str">
            <v>Yokohama Metal Co., Ltd.</v>
          </cell>
          <cell r="D1948" t="str">
            <v>Not Eligible</v>
          </cell>
          <cell r="E1948" t="str">
            <v>Not Applicable</v>
          </cell>
          <cell r="F1948" t="str">
            <v>Not Eligible Smelters</v>
          </cell>
        </row>
        <row r="1949">
          <cell r="A1949" t="str">
            <v>CID002131</v>
          </cell>
          <cell r="B1949" t="str">
            <v>Tantalum</v>
          </cell>
          <cell r="C1949" t="str">
            <v>Yokohama Metal Co., Ltd.</v>
          </cell>
          <cell r="D1949" t="str">
            <v>Not Eligible</v>
          </cell>
          <cell r="E1949" t="str">
            <v>Not Applicable</v>
          </cell>
          <cell r="F1949" t="str">
            <v>Not Eligible Smelters</v>
          </cell>
        </row>
        <row r="1950">
          <cell r="A1950" t="str">
            <v>CID002132</v>
          </cell>
          <cell r="B1950" t="str">
            <v>Tungsten</v>
          </cell>
          <cell r="C1950" t="str">
            <v>Yokohama Metal Co., Ltd.</v>
          </cell>
          <cell r="D1950" t="str">
            <v>Not Eligible</v>
          </cell>
          <cell r="E1950" t="str">
            <v>Not Applicable</v>
          </cell>
          <cell r="F1950" t="str">
            <v>Not Eligible Smelters</v>
          </cell>
        </row>
        <row r="1951">
          <cell r="A1951" t="str">
            <v>CID002133</v>
          </cell>
          <cell r="B1951" t="str">
            <v>Tin</v>
          </cell>
          <cell r="C1951" t="str">
            <v>Yongjin Metal Material (Donguan) Co., Ltd.</v>
          </cell>
          <cell r="D1951" t="str">
            <v>Alleged</v>
          </cell>
          <cell r="E1951" t="str">
            <v>Not Applicable</v>
          </cell>
          <cell r="F1951" t="str">
            <v>Non Conformant</v>
          </cell>
        </row>
        <row r="1952">
          <cell r="A1952" t="str">
            <v>CID002134</v>
          </cell>
          <cell r="B1952" t="str">
            <v>Gold</v>
          </cell>
          <cell r="C1952" t="str">
            <v>Yoo Chang Metal</v>
          </cell>
          <cell r="D1952" t="str">
            <v>Not Eligible</v>
          </cell>
          <cell r="E1952" t="str">
            <v>Not Applicable</v>
          </cell>
          <cell r="F1952" t="str">
            <v>Not Eligible Smelters</v>
          </cell>
        </row>
        <row r="1953">
          <cell r="A1953" t="str">
            <v>CID002135</v>
          </cell>
          <cell r="B1953" t="str">
            <v>Tungsten</v>
          </cell>
          <cell r="C1953" t="str">
            <v>Yoo Chang Metal</v>
          </cell>
          <cell r="D1953" t="str">
            <v>Not Eligible</v>
          </cell>
          <cell r="E1953" t="str">
            <v>Not Applicable</v>
          </cell>
          <cell r="F1953" t="str">
            <v>Not Eligible Smelters</v>
          </cell>
        </row>
        <row r="1954">
          <cell r="A1954" t="str">
            <v>CID002136</v>
          </cell>
          <cell r="B1954" t="str">
            <v>Tin</v>
          </cell>
          <cell r="C1954" t="str">
            <v>Yoplait Electronics</v>
          </cell>
          <cell r="D1954" t="str">
            <v>Alleged</v>
          </cell>
          <cell r="E1954" t="str">
            <v>Not Applicable</v>
          </cell>
          <cell r="F1954" t="str">
            <v>Non Conformant</v>
          </cell>
        </row>
        <row r="1955">
          <cell r="A1955" t="str">
            <v>CID002139</v>
          </cell>
          <cell r="B1955" t="str">
            <v>Gold</v>
          </cell>
          <cell r="C1955" t="str">
            <v>YQ</v>
          </cell>
          <cell r="D1955" t="str">
            <v>Not Eligible</v>
          </cell>
          <cell r="E1955" t="str">
            <v>Not Applicable</v>
          </cell>
          <cell r="F1955" t="str">
            <v>Not Eligible Smelters</v>
          </cell>
        </row>
        <row r="1956">
          <cell r="A1956" t="str">
            <v>CID002140</v>
          </cell>
          <cell r="B1956" t="str">
            <v>Tin</v>
          </cell>
          <cell r="C1956" t="str">
            <v>YQ</v>
          </cell>
          <cell r="D1956" t="str">
            <v>Not Eligible</v>
          </cell>
          <cell r="E1956" t="str">
            <v>Not Applicable</v>
          </cell>
          <cell r="F1956" t="str">
            <v>Not Eligible Smelters</v>
          </cell>
        </row>
        <row r="1957">
          <cell r="A1957" t="str">
            <v>CID002141</v>
          </cell>
          <cell r="B1957" t="str">
            <v>Tungsten</v>
          </cell>
          <cell r="C1957" t="str">
            <v>YQ</v>
          </cell>
          <cell r="D1957" t="str">
            <v>Not Eligible</v>
          </cell>
          <cell r="E1957" t="str">
            <v>Not Applicable</v>
          </cell>
          <cell r="F1957" t="str">
            <v>Not Eligible Smelters</v>
          </cell>
        </row>
        <row r="1958">
          <cell r="A1958" t="str">
            <v>CID002142</v>
          </cell>
          <cell r="B1958" t="str">
            <v>Tin</v>
          </cell>
          <cell r="C1958" t="str">
            <v>Yu Xiang</v>
          </cell>
          <cell r="D1958" t="str">
            <v>Not Eligible</v>
          </cell>
          <cell r="E1958" t="str">
            <v>Not Applicable</v>
          </cell>
          <cell r="F1958" t="str">
            <v>Not Eligible Smelters</v>
          </cell>
        </row>
        <row r="1959">
          <cell r="A1959" t="str">
            <v>CID002143</v>
          </cell>
          <cell r="B1959" t="str">
            <v>Gold</v>
          </cell>
          <cell r="C1959" t="str">
            <v>YUANG HSIAN METAL INDUSTRIAL CORP</v>
          </cell>
          <cell r="D1959" t="str">
            <v>Not Eligible</v>
          </cell>
          <cell r="E1959" t="str">
            <v>Not Applicable</v>
          </cell>
          <cell r="F1959" t="str">
            <v>Not Eligible Smelters</v>
          </cell>
        </row>
        <row r="1960">
          <cell r="A1960" t="str">
            <v>CID002144</v>
          </cell>
          <cell r="B1960" t="str">
            <v>Tin</v>
          </cell>
          <cell r="C1960" t="str">
            <v>YUANG HSIAN METAL INDUSTRIAL CORP</v>
          </cell>
          <cell r="D1960" t="str">
            <v>Not Eligible</v>
          </cell>
          <cell r="E1960" t="str">
            <v>Not Applicable</v>
          </cell>
          <cell r="F1960" t="str">
            <v>Not Eligible Smelters</v>
          </cell>
        </row>
        <row r="1961">
          <cell r="A1961" t="str">
            <v>CID002145</v>
          </cell>
          <cell r="B1961" t="str">
            <v>Tin</v>
          </cell>
          <cell r="C1961" t="str">
            <v>Yuanhao</v>
          </cell>
          <cell r="D1961" t="str">
            <v>Not Eligible</v>
          </cell>
          <cell r="E1961" t="str">
            <v>Not Applicable</v>
          </cell>
          <cell r="F1961" t="str">
            <v>Not Eligible Smelters</v>
          </cell>
        </row>
        <row r="1962">
          <cell r="A1962" t="str">
            <v>CID002146</v>
          </cell>
          <cell r="B1962" t="str">
            <v>Tungsten</v>
          </cell>
          <cell r="C1962" t="str">
            <v>Yue Wei Technology Corporation</v>
          </cell>
          <cell r="D1962" t="str">
            <v>Alleged</v>
          </cell>
          <cell r="E1962" t="str">
            <v>Not Applicable</v>
          </cell>
          <cell r="F1962" t="str">
            <v>Non Conformant</v>
          </cell>
        </row>
        <row r="1963">
          <cell r="A1963" t="str">
            <v>CID002147</v>
          </cell>
          <cell r="B1963" t="str">
            <v>Tin</v>
          </cell>
          <cell r="C1963" t="str">
            <v>Yuecheng Tin Co., Ltd.</v>
          </cell>
          <cell r="D1963" t="str">
            <v>Alleged</v>
          </cell>
          <cell r="E1963" t="str">
            <v>Not Applicable</v>
          </cell>
          <cell r="F1963" t="str">
            <v>Non Conformant</v>
          </cell>
        </row>
        <row r="1964">
          <cell r="A1964" t="str">
            <v>CID002148</v>
          </cell>
          <cell r="B1964" t="str">
            <v>Gold</v>
          </cell>
          <cell r="C1964" t="str">
            <v>Yuh-Cheng Material Corporation</v>
          </cell>
          <cell r="D1964" t="str">
            <v>Not Eligible</v>
          </cell>
          <cell r="E1964" t="str">
            <v>Not Applicable</v>
          </cell>
          <cell r="F1964" t="str">
            <v>Not Eligible Smelters</v>
          </cell>
        </row>
        <row r="1965">
          <cell r="A1965" t="str">
            <v>CID002149</v>
          </cell>
          <cell r="B1965" t="str">
            <v>Tin</v>
          </cell>
          <cell r="C1965" t="str">
            <v>Yuhuada Tin Co., Ltd.</v>
          </cell>
          <cell r="D1965" t="str">
            <v>Alleged</v>
          </cell>
          <cell r="E1965" t="str">
            <v>Not Applicable</v>
          </cell>
          <cell r="F1965" t="str">
            <v>Non Conformant</v>
          </cell>
        </row>
        <row r="1966">
          <cell r="A1966" t="str">
            <v>CID002150</v>
          </cell>
          <cell r="B1966" t="str">
            <v>Gold</v>
          </cell>
          <cell r="C1966" t="str">
            <v>Yuken Kogyo Co., Ltd</v>
          </cell>
          <cell r="D1966" t="str">
            <v>Not Eligible</v>
          </cell>
          <cell r="E1966" t="str">
            <v>Not Applicable</v>
          </cell>
          <cell r="F1966" t="str">
            <v>Not Eligible Smelters</v>
          </cell>
        </row>
        <row r="1967">
          <cell r="A1967" t="str">
            <v>CID002152</v>
          </cell>
          <cell r="B1967" t="str">
            <v>Tin</v>
          </cell>
          <cell r="C1967" t="str">
            <v>Yulin</v>
          </cell>
          <cell r="D1967" t="str">
            <v>Not Eligible</v>
          </cell>
          <cell r="E1967" t="str">
            <v>Not Applicable</v>
          </cell>
          <cell r="F1967" t="str">
            <v>Not Eligible Smelters</v>
          </cell>
        </row>
        <row r="1968">
          <cell r="A1968" t="str">
            <v>CID002153</v>
          </cell>
          <cell r="B1968" t="str">
            <v>Tin</v>
          </cell>
          <cell r="C1968" t="str">
            <v>Yun Lan Xi Ye</v>
          </cell>
          <cell r="D1968" t="str">
            <v>Not Eligible</v>
          </cell>
          <cell r="E1968" t="str">
            <v>Not Applicable</v>
          </cell>
          <cell r="F1968" t="str">
            <v>Not Eligible Smelters</v>
          </cell>
        </row>
        <row r="1969">
          <cell r="A1969" t="str">
            <v>CID002154</v>
          </cell>
          <cell r="B1969" t="str">
            <v>Tin</v>
          </cell>
          <cell r="C1969" t="str">
            <v>Yun’an Dian’xi Tin Mine</v>
          </cell>
          <cell r="D1969" t="str">
            <v>Not Eligible</v>
          </cell>
          <cell r="E1969" t="str">
            <v>Not Applicable</v>
          </cell>
          <cell r="F1969" t="str">
            <v>Not Eligible Smelters</v>
          </cell>
        </row>
        <row r="1970">
          <cell r="A1970" t="str">
            <v>CID002158</v>
          </cell>
          <cell r="B1970" t="str">
            <v>Tin</v>
          </cell>
          <cell r="C1970" t="str">
            <v>Yunnan Chengfeng Non-ferrous Metals Co., Ltd.</v>
          </cell>
          <cell r="D1970" t="str">
            <v>Eligible</v>
          </cell>
          <cell r="E1970" t="str">
            <v>Conformant</v>
          </cell>
          <cell r="F1970"/>
        </row>
        <row r="1971">
          <cell r="A1971" t="str">
            <v>CID002159</v>
          </cell>
          <cell r="B1971" t="str">
            <v>Gold</v>
          </cell>
          <cell r="C1971" t="str">
            <v>Yunnan Chengfeng Non-ferrous Metals Co., Ltd.</v>
          </cell>
          <cell r="D1971" t="str">
            <v>Not Eligible</v>
          </cell>
          <cell r="E1971" t="str">
            <v>Not Applicable</v>
          </cell>
          <cell r="F1971" t="str">
            <v>Not Eligible Smelters</v>
          </cell>
        </row>
        <row r="1972">
          <cell r="A1972" t="str">
            <v>CID002160</v>
          </cell>
          <cell r="B1972" t="str">
            <v>Tantalum</v>
          </cell>
          <cell r="C1972" t="str">
            <v>Yunnan Chengfeng Non-ferrous Metals Co., Ltd.</v>
          </cell>
          <cell r="D1972" t="str">
            <v>Not Eligible</v>
          </cell>
          <cell r="E1972" t="str">
            <v>Not Applicable</v>
          </cell>
          <cell r="F1972" t="str">
            <v>Not Eligible Smelters</v>
          </cell>
        </row>
        <row r="1973">
          <cell r="A1973" t="str">
            <v>CID002161</v>
          </cell>
          <cell r="B1973" t="str">
            <v>Tungsten</v>
          </cell>
          <cell r="C1973" t="str">
            <v>Yunnan Chengfeng Non-ferrous Metals Co., Ltd.</v>
          </cell>
          <cell r="D1973" t="str">
            <v>Not Eligible</v>
          </cell>
          <cell r="E1973" t="str">
            <v>Not Applicable</v>
          </cell>
          <cell r="F1973" t="str">
            <v>Not Eligible Smelters</v>
          </cell>
        </row>
        <row r="1974">
          <cell r="A1974" t="str">
            <v>CID002162</v>
          </cell>
          <cell r="B1974" t="str">
            <v>Tin</v>
          </cell>
          <cell r="C1974" t="str">
            <v>Yunnan Chengo Electric Smelting Plant</v>
          </cell>
          <cell r="D1974" t="str">
            <v>Alleged</v>
          </cell>
          <cell r="E1974" t="str">
            <v>Not Applicable</v>
          </cell>
          <cell r="F1974" t="str">
            <v>Non Conformant</v>
          </cell>
        </row>
        <row r="1975">
          <cell r="A1975" t="str">
            <v>CID002163</v>
          </cell>
          <cell r="B1975" t="str">
            <v>Tin</v>
          </cell>
          <cell r="C1975" t="str">
            <v>Yunnan Colored Gold Co.</v>
          </cell>
          <cell r="D1975" t="str">
            <v>Alleged</v>
          </cell>
          <cell r="E1975" t="str">
            <v>Not Applicable</v>
          </cell>
          <cell r="F1975" t="str">
            <v>Non Conformant</v>
          </cell>
        </row>
        <row r="1976">
          <cell r="A1976" t="str">
            <v>CID002164</v>
          </cell>
          <cell r="B1976" t="str">
            <v>Tin</v>
          </cell>
          <cell r="C1976" t="str">
            <v>Yunnan Copper Zinc Industry Co., Ltd.</v>
          </cell>
          <cell r="D1976" t="str">
            <v>Alleged</v>
          </cell>
          <cell r="E1976" t="str">
            <v>Not Applicable</v>
          </cell>
          <cell r="F1976" t="str">
            <v>Non Conformant</v>
          </cell>
        </row>
        <row r="1977">
          <cell r="A1977" t="str">
            <v>CID002165</v>
          </cell>
          <cell r="B1977" t="str">
            <v>Tin</v>
          </cell>
          <cell r="C1977" t="str">
            <v>Yunnan Dian'xi Tin Mine</v>
          </cell>
          <cell r="D1977" t="str">
            <v>Not Eligible</v>
          </cell>
          <cell r="E1977" t="str">
            <v>Not Applicable</v>
          </cell>
          <cell r="F1977" t="str">
            <v>Not Eligible Smelters</v>
          </cell>
        </row>
        <row r="1978">
          <cell r="A1978" t="str">
            <v>CID002166</v>
          </cell>
          <cell r="B1978" t="str">
            <v>Tin</v>
          </cell>
          <cell r="C1978" t="str">
            <v>Yunnan Geiju Smelting Corp.</v>
          </cell>
          <cell r="D1978" t="str">
            <v>Alleged</v>
          </cell>
          <cell r="E1978" t="str">
            <v>Not Applicable</v>
          </cell>
          <cell r="F1978" t="str">
            <v>Non Conformant</v>
          </cell>
        </row>
        <row r="1979">
          <cell r="A1979" t="str">
            <v>CID002167</v>
          </cell>
          <cell r="B1979" t="str">
            <v>Gold</v>
          </cell>
          <cell r="C1979" t="str">
            <v>Yunnan Gejiu City Tunzhen</v>
          </cell>
          <cell r="D1979" t="str">
            <v>Alleged</v>
          </cell>
          <cell r="E1979" t="str">
            <v>Not Applicable</v>
          </cell>
          <cell r="F1979" t="str">
            <v>Non Conformant</v>
          </cell>
        </row>
        <row r="1980">
          <cell r="A1980" t="str">
            <v>CID002171</v>
          </cell>
          <cell r="B1980" t="str">
            <v>Gold</v>
          </cell>
          <cell r="C1980" t="str">
            <v>Yunnan Geology and Mineral Resources Co., Ltd.</v>
          </cell>
          <cell r="D1980" t="str">
            <v>Alleged</v>
          </cell>
          <cell r="E1980" t="str">
            <v>Not Applicable</v>
          </cell>
          <cell r="F1980" t="str">
            <v>Non Conformant</v>
          </cell>
        </row>
        <row r="1981">
          <cell r="A1981" t="str">
            <v>CID002172</v>
          </cell>
          <cell r="B1981" t="str">
            <v>Tin</v>
          </cell>
          <cell r="C1981" t="str">
            <v>Yunnan Hua Tin</v>
          </cell>
          <cell r="D1981" t="str">
            <v>Not Eligible</v>
          </cell>
          <cell r="E1981" t="str">
            <v>Not Applicable</v>
          </cell>
          <cell r="F1981" t="str">
            <v>Not Eligible Smelters</v>
          </cell>
        </row>
        <row r="1982">
          <cell r="A1982" t="str">
            <v>CID002173</v>
          </cell>
          <cell r="B1982" t="str">
            <v>Tin</v>
          </cell>
          <cell r="C1982" t="str">
            <v>Yunnan Industrial Co., Ltd.</v>
          </cell>
          <cell r="D1982" t="str">
            <v>Alleged</v>
          </cell>
          <cell r="E1982" t="str">
            <v>Not Applicable</v>
          </cell>
          <cell r="F1982" t="str">
            <v>Non Conformant</v>
          </cell>
        </row>
        <row r="1983">
          <cell r="A1983" t="str">
            <v>CID002174</v>
          </cell>
          <cell r="B1983" t="str">
            <v>Tungsten</v>
          </cell>
          <cell r="C1983" t="str">
            <v>Yunnan Industrial Co., Ltd.</v>
          </cell>
          <cell r="D1983" t="str">
            <v>Alleged</v>
          </cell>
          <cell r="E1983" t="str">
            <v>Not Applicable</v>
          </cell>
          <cell r="F1983" t="str">
            <v>Non Conformant</v>
          </cell>
        </row>
        <row r="1984">
          <cell r="A1984" t="str">
            <v>CID002177</v>
          </cell>
          <cell r="B1984" t="str">
            <v>Gold</v>
          </cell>
          <cell r="C1984" t="str">
            <v>Yunnan Metallurgical Group Co., Ltd.</v>
          </cell>
          <cell r="D1984" t="str">
            <v>Not Eligible</v>
          </cell>
          <cell r="E1984" t="str">
            <v>Not Applicable</v>
          </cell>
          <cell r="F1984" t="str">
            <v>Not Eligible Smelters</v>
          </cell>
        </row>
        <row r="1985">
          <cell r="A1985" t="str">
            <v>CID002180</v>
          </cell>
          <cell r="B1985" t="str">
            <v>Tin</v>
          </cell>
          <cell r="C1985" t="str">
            <v>Tin Smelting Branch of Yunnan Tin Co., Ltd.</v>
          </cell>
          <cell r="D1985" t="str">
            <v>Eligible</v>
          </cell>
          <cell r="E1985" t="str">
            <v>Conformant</v>
          </cell>
          <cell r="F1985"/>
        </row>
        <row r="1986">
          <cell r="A1986" t="str">
            <v>CID002181</v>
          </cell>
          <cell r="B1986" t="str">
            <v>Gold</v>
          </cell>
          <cell r="C1986" t="str">
            <v>Yunnan Tin Group (Holding) Company Limited</v>
          </cell>
          <cell r="D1986" t="str">
            <v>Not Eligible</v>
          </cell>
          <cell r="E1986" t="str">
            <v>Not Applicable</v>
          </cell>
          <cell r="F1986" t="str">
            <v>Not Eligible Smelters</v>
          </cell>
        </row>
        <row r="1987">
          <cell r="A1987" t="str">
            <v>CID002182</v>
          </cell>
          <cell r="B1987" t="str">
            <v>Tantalum</v>
          </cell>
          <cell r="C1987" t="str">
            <v>Yunnan Tin Group (Holding) Company Limited</v>
          </cell>
          <cell r="D1987" t="str">
            <v>Not Eligible</v>
          </cell>
          <cell r="E1987" t="str">
            <v>Not Applicable</v>
          </cell>
          <cell r="F1987" t="str">
            <v>Not Eligible Smelters</v>
          </cell>
        </row>
        <row r="1988">
          <cell r="A1988" t="str">
            <v>CID002183</v>
          </cell>
          <cell r="B1988" t="str">
            <v>Tungsten</v>
          </cell>
          <cell r="C1988" t="str">
            <v>Yunnan Tin Group (Holding) Company Limited</v>
          </cell>
          <cell r="D1988" t="str">
            <v>Not Eligible</v>
          </cell>
          <cell r="E1988" t="str">
            <v>Not Applicable</v>
          </cell>
          <cell r="F1988" t="str">
            <v>Not Eligible Smelters</v>
          </cell>
        </row>
        <row r="1989">
          <cell r="A1989" t="str">
            <v>CID002188</v>
          </cell>
          <cell r="B1989" t="str">
            <v>Tin</v>
          </cell>
          <cell r="C1989" t="str">
            <v>Yunnan Yuntong Xinye Co., Ltd.</v>
          </cell>
          <cell r="D1989" t="str">
            <v>Alleged</v>
          </cell>
          <cell r="E1989" t="str">
            <v>Not Applicable</v>
          </cell>
          <cell r="F1989" t="str">
            <v>Non Conformant</v>
          </cell>
        </row>
        <row r="1990">
          <cell r="A1990" t="str">
            <v>CID002189</v>
          </cell>
          <cell r="B1990" t="str">
            <v>Gold</v>
          </cell>
          <cell r="C1990" t="str">
            <v>Gejiu Yunxin Nonferrous Electrolysis Co., Ltd.</v>
          </cell>
          <cell r="D1990" t="str">
            <v>Not Eligible</v>
          </cell>
          <cell r="E1990" t="str">
            <v>Not Applicable</v>
          </cell>
          <cell r="F1990" t="str">
            <v>Not Eligible Smelters</v>
          </cell>
        </row>
        <row r="1991">
          <cell r="A1991" t="str">
            <v>CID002191</v>
          </cell>
          <cell r="B1991" t="str">
            <v>Tungsten</v>
          </cell>
          <cell r="C1991" t="str">
            <v>Gejiu Yunxin Nonferrous Electrolysis Co., Ltd.</v>
          </cell>
          <cell r="D1991" t="str">
            <v>Not Eligible</v>
          </cell>
          <cell r="E1991" t="str">
            <v>Not Applicable</v>
          </cell>
          <cell r="F1991" t="str">
            <v>Not Eligible Smelters</v>
          </cell>
        </row>
        <row r="1992">
          <cell r="A1992" t="str">
            <v>CID002192</v>
          </cell>
          <cell r="B1992" t="str">
            <v>Tin</v>
          </cell>
          <cell r="C1992" t="str">
            <v>YUSI</v>
          </cell>
          <cell r="D1992" t="str">
            <v>Alleged</v>
          </cell>
          <cell r="E1992" t="str">
            <v>Not Applicable</v>
          </cell>
          <cell r="F1992" t="str">
            <v>Non Conformant</v>
          </cell>
        </row>
        <row r="1993">
          <cell r="A1993" t="str">
            <v>CID002193</v>
          </cell>
          <cell r="B1993" t="str">
            <v>Tin</v>
          </cell>
          <cell r="C1993" t="str">
            <v>Zhangjiagang City Flower Electronics Co., Ltd.</v>
          </cell>
          <cell r="D1993" t="str">
            <v>Alleged</v>
          </cell>
          <cell r="E1993" t="str">
            <v>Not Applicable</v>
          </cell>
          <cell r="F1993" t="str">
            <v>Non Conformant</v>
          </cell>
        </row>
        <row r="1994">
          <cell r="A1994" t="str">
            <v>CID002194</v>
          </cell>
          <cell r="B1994" t="str">
            <v>Tin</v>
          </cell>
          <cell r="C1994" t="str">
            <v>Zhangjiagang Fu Lin Co., Ltd</v>
          </cell>
          <cell r="D1994" t="str">
            <v>Not Eligible</v>
          </cell>
          <cell r="E1994" t="str">
            <v>Not Applicable</v>
          </cell>
          <cell r="F1994" t="str">
            <v>Not Eligible Smelters</v>
          </cell>
        </row>
        <row r="1995">
          <cell r="A1995" t="str">
            <v>CID002195</v>
          </cell>
          <cell r="B1995" t="str">
            <v>Tungsten</v>
          </cell>
          <cell r="C1995" t="str">
            <v>Zhangzhou Chuen Bao Apt Smeltery Co., Ltd.</v>
          </cell>
          <cell r="D1995" t="str">
            <v>Alleged</v>
          </cell>
          <cell r="E1995" t="str">
            <v>Not Applicable</v>
          </cell>
          <cell r="F1995" t="str">
            <v>Non Conformant</v>
          </cell>
        </row>
        <row r="1996">
          <cell r="A1996" t="str">
            <v>CID002196</v>
          </cell>
          <cell r="B1996" t="str">
            <v>Tin</v>
          </cell>
          <cell r="C1996" t="str">
            <v>Zhangzhou Hiromi Non-ferrous Metals Co., Ltd.</v>
          </cell>
          <cell r="D1996" t="str">
            <v>Not Eligible</v>
          </cell>
          <cell r="E1996" t="str">
            <v>Not Applicable</v>
          </cell>
          <cell r="F1996" t="str">
            <v>Not Eligible Smelters</v>
          </cell>
        </row>
        <row r="1997">
          <cell r="A1997" t="str">
            <v>CID002197</v>
          </cell>
          <cell r="B1997" t="str">
            <v>Tin</v>
          </cell>
          <cell r="C1997" t="str">
            <v>Zhangzhou Xiangcheng Hongyu Building</v>
          </cell>
          <cell r="D1997" t="str">
            <v>Not Eligible</v>
          </cell>
          <cell r="E1997" t="str">
            <v>Not Applicable</v>
          </cell>
          <cell r="F1997" t="str">
            <v>Not Eligible Smelters</v>
          </cell>
        </row>
        <row r="1998">
          <cell r="A1998" t="str">
            <v>CID002198</v>
          </cell>
          <cell r="B1998" t="str">
            <v>Gold</v>
          </cell>
          <cell r="C1998" t="str">
            <v>Zhaojingnafu</v>
          </cell>
          <cell r="D1998" t="str">
            <v>Not Eligible</v>
          </cell>
          <cell r="E1998" t="str">
            <v>Not Applicable</v>
          </cell>
          <cell r="F1998" t="str">
            <v>Not Eligible Smelters</v>
          </cell>
        </row>
        <row r="1999">
          <cell r="A1999" t="str">
            <v>CID002201</v>
          </cell>
          <cell r="B1999" t="str">
            <v>Gold</v>
          </cell>
          <cell r="C1999" t="str">
            <v>Zhaojun Maifu</v>
          </cell>
          <cell r="D1999" t="str">
            <v>Alleged</v>
          </cell>
          <cell r="E1999" t="str">
            <v>Not Applicable</v>
          </cell>
          <cell r="F1999" t="str">
            <v>Non Conformant</v>
          </cell>
        </row>
        <row r="2000">
          <cell r="A2000" t="str">
            <v>CID002204</v>
          </cell>
          <cell r="B2000" t="str">
            <v>Gold</v>
          </cell>
          <cell r="C2000" t="str">
            <v>Zhapjin Mining Industry Co. Ltd</v>
          </cell>
          <cell r="D2000" t="str">
            <v>Not Eligible</v>
          </cell>
          <cell r="E2000" t="str">
            <v>Not Applicable</v>
          </cell>
          <cell r="F2000" t="str">
            <v>Not Eligible Smelters</v>
          </cell>
        </row>
        <row r="2001">
          <cell r="A2001" t="str">
            <v>CID002205</v>
          </cell>
          <cell r="B2001" t="str">
            <v>Gold</v>
          </cell>
          <cell r="C2001" t="str">
            <v>Zhe Jiang Guang Yuan Noble Metal Smelting Factory</v>
          </cell>
          <cell r="D2001" t="str">
            <v>Alleged</v>
          </cell>
          <cell r="E2001" t="str">
            <v>Not Applicable</v>
          </cell>
          <cell r="F2001" t="str">
            <v>Non Conformant</v>
          </cell>
        </row>
        <row r="2002">
          <cell r="A2002" t="str">
            <v>CID002206</v>
          </cell>
          <cell r="B2002" t="str">
            <v>Tin</v>
          </cell>
          <cell r="C2002" t="str">
            <v>ZHEJIANG HUANGYAN XINQIAN ELECTRICAL</v>
          </cell>
          <cell r="D2002" t="str">
            <v>Not Eligible</v>
          </cell>
          <cell r="E2002" t="str">
            <v>Not Applicable</v>
          </cell>
          <cell r="F2002" t="str">
            <v>Not Eligible Smelters</v>
          </cell>
        </row>
        <row r="2003">
          <cell r="A2003" t="str">
            <v>CID002207</v>
          </cell>
          <cell r="B2003" t="str">
            <v>Gold</v>
          </cell>
          <cell r="C2003" t="str">
            <v>Zhejiang Province Suichang Gold Mine Co., Ltd.</v>
          </cell>
          <cell r="D2003" t="str">
            <v>Alleged</v>
          </cell>
          <cell r="E2003" t="str">
            <v>Not Applicable</v>
          </cell>
          <cell r="F2003" t="str">
            <v>Non Conformant</v>
          </cell>
        </row>
        <row r="2004">
          <cell r="A2004" t="str">
            <v>CID002208</v>
          </cell>
          <cell r="B2004" t="str">
            <v>TIN</v>
          </cell>
          <cell r="C2004" t="str">
            <v>ZHEJIANG STRONG SOLDER MATERIALS</v>
          </cell>
          <cell r="D2004" t="str">
            <v>Not Eligible</v>
          </cell>
          <cell r="E2004" t="str">
            <v>Not Applicable</v>
          </cell>
          <cell r="F2004" t="str">
            <v>Not Eligible Smelters</v>
          </cell>
        </row>
        <row r="2005">
          <cell r="A2005" t="str">
            <v>CID002210</v>
          </cell>
          <cell r="B2005" t="str">
            <v>Gold</v>
          </cell>
          <cell r="C2005" t="str">
            <v>Zhejiang suijin</v>
          </cell>
          <cell r="D2005" t="str">
            <v>Not Eligible</v>
          </cell>
          <cell r="E2005" t="str">
            <v>Not Applicable</v>
          </cell>
          <cell r="F2005" t="str">
            <v>Not Eligible Smelters</v>
          </cell>
        </row>
        <row r="2006">
          <cell r="A2006" t="str">
            <v>CID002211</v>
          </cell>
          <cell r="B2006" t="str">
            <v>Tin</v>
          </cell>
          <cell r="C2006" t="str">
            <v>Zhen Xiong Copper (Group) Co., Ltd.</v>
          </cell>
          <cell r="D2006" t="str">
            <v>Not Eligible</v>
          </cell>
          <cell r="E2006" t="str">
            <v>Not Applicable</v>
          </cell>
          <cell r="F2006" t="str">
            <v>Not Eligible Smelters</v>
          </cell>
        </row>
        <row r="2007">
          <cell r="A2007" t="str">
            <v>CID002212</v>
          </cell>
          <cell r="B2007" t="str">
            <v>Gold</v>
          </cell>
          <cell r="C2007" t="str">
            <v>Zhenzhou Xinwang Metal Ltd.</v>
          </cell>
          <cell r="D2007" t="str">
            <v>Alleged</v>
          </cell>
          <cell r="E2007" t="str">
            <v>Not Applicable</v>
          </cell>
          <cell r="F2007" t="str">
            <v>Non Conformant</v>
          </cell>
        </row>
        <row r="2008">
          <cell r="A2008" t="str">
            <v>CID002213</v>
          </cell>
          <cell r="B2008" t="str">
            <v>Gold</v>
          </cell>
          <cell r="C2008" t="str">
            <v>ZhongHuan Zhen Jiang</v>
          </cell>
          <cell r="D2008" t="str">
            <v>Alleged</v>
          </cell>
          <cell r="E2008" t="str">
            <v>Not Applicable</v>
          </cell>
          <cell r="F2008" t="str">
            <v>Non Conformant</v>
          </cell>
        </row>
        <row r="2009">
          <cell r="A2009" t="str">
            <v>CID002214</v>
          </cell>
          <cell r="B2009" t="str">
            <v>Gold</v>
          </cell>
          <cell r="C2009" t="str">
            <v>Zhongkuang Gold Industry Co., Ltd.</v>
          </cell>
          <cell r="D2009" t="str">
            <v>Alleged</v>
          </cell>
          <cell r="E2009" t="str">
            <v>Not Applicable</v>
          </cell>
          <cell r="F2009" t="str">
            <v>Non Conformant</v>
          </cell>
        </row>
        <row r="2010">
          <cell r="A2010" t="str">
            <v>CID002215</v>
          </cell>
          <cell r="B2010" t="str">
            <v>Gold</v>
          </cell>
          <cell r="C2010" t="str">
            <v>Hunan Zhongnan Gold Smelting Ltd.</v>
          </cell>
          <cell r="D2010" t="str">
            <v>Alleged</v>
          </cell>
          <cell r="E2010" t="str">
            <v>Not Applicable</v>
          </cell>
          <cell r="F2010" t="str">
            <v>Non Conformant</v>
          </cell>
        </row>
        <row r="2011">
          <cell r="A2011" t="str">
            <v>CID002216</v>
          </cell>
          <cell r="B2011" t="str">
            <v>Tin</v>
          </cell>
          <cell r="C2011" t="str">
            <v>Zhongshan City Public Security Bureau toxic Monopoly Ltd.</v>
          </cell>
          <cell r="D2011" t="str">
            <v>Not Eligible</v>
          </cell>
          <cell r="E2011" t="str">
            <v>Not Applicable</v>
          </cell>
          <cell r="F2011" t="str">
            <v>Not Eligible Smelters</v>
          </cell>
        </row>
        <row r="2012">
          <cell r="A2012" t="str">
            <v>CID002217</v>
          </cell>
          <cell r="B2012" t="str">
            <v>Tin</v>
          </cell>
          <cell r="C2012" t="str">
            <v>Zhongshan Yongfeng Chemical Co., Ltd.</v>
          </cell>
          <cell r="D2012" t="str">
            <v>Not Eligible</v>
          </cell>
          <cell r="E2012" t="str">
            <v>Not Applicable</v>
          </cell>
          <cell r="F2012" t="str">
            <v>Not Eligible Smelters</v>
          </cell>
        </row>
        <row r="2013">
          <cell r="A2013" t="str">
            <v>CID002218</v>
          </cell>
          <cell r="B2013" t="str">
            <v>Tin</v>
          </cell>
          <cell r="C2013" t="str">
            <v>ZHONGSHAN HUALE</v>
          </cell>
          <cell r="D2013" t="str">
            <v>Alleged</v>
          </cell>
          <cell r="E2013" t="str">
            <v>Not Applicable</v>
          </cell>
          <cell r="F2013" t="str">
            <v>Non Conformant</v>
          </cell>
        </row>
        <row r="2014">
          <cell r="A2014" t="str">
            <v>CID002219</v>
          </cell>
          <cell r="B2014" t="str">
            <v>Gold</v>
          </cell>
          <cell r="C2014" t="str">
            <v>Zhongshan Hyper-Toxic Substance Monopolized Co., Ltd.</v>
          </cell>
          <cell r="D2014" t="str">
            <v>Alleged</v>
          </cell>
          <cell r="E2014" t="str">
            <v>Not Applicable</v>
          </cell>
          <cell r="F2014" t="str">
            <v>Non Conformant</v>
          </cell>
        </row>
        <row r="2015">
          <cell r="A2015" t="str">
            <v>CID002220</v>
          </cell>
          <cell r="B2015" t="str">
            <v>Tin</v>
          </cell>
          <cell r="C2015" t="str">
            <v>Zhongshan Jinye Smelting Co.,Ltd</v>
          </cell>
          <cell r="D2015" t="str">
            <v>Alleged</v>
          </cell>
          <cell r="E2015" t="str">
            <v>Not Applicable</v>
          </cell>
          <cell r="F2015" t="str">
            <v>Non Conformant</v>
          </cell>
        </row>
        <row r="2016">
          <cell r="A2016" t="str">
            <v>CID002221</v>
          </cell>
          <cell r="B2016" t="str">
            <v>Gold</v>
          </cell>
          <cell r="C2016" t="str">
            <v>Zhongshan Poison Material Proprietary Co., Ltd.</v>
          </cell>
          <cell r="D2016" t="str">
            <v>Alleged</v>
          </cell>
          <cell r="E2016" t="str">
            <v>Not Applicable</v>
          </cell>
          <cell r="F2016" t="str">
            <v>Non Conformant</v>
          </cell>
        </row>
        <row r="2017">
          <cell r="A2017" t="str">
            <v>CID002222</v>
          </cell>
          <cell r="B2017" t="str">
            <v>Gold</v>
          </cell>
          <cell r="C2017" t="str">
            <v>Zhongshan Public Security Bureau</v>
          </cell>
          <cell r="D2017" t="str">
            <v>Not Eligible</v>
          </cell>
          <cell r="E2017" t="str">
            <v>Not Applicable</v>
          </cell>
          <cell r="F2017" t="str">
            <v>Not Eligible Smelters</v>
          </cell>
        </row>
        <row r="2018">
          <cell r="A2018" t="str">
            <v>CID002223</v>
          </cell>
          <cell r="B2018" t="str">
            <v>Tin</v>
          </cell>
          <cell r="C2018" t="str">
            <v>ZhongShi</v>
          </cell>
          <cell r="D2018" t="str">
            <v>Not Eligible</v>
          </cell>
          <cell r="E2018" t="str">
            <v>Not Applicable</v>
          </cell>
          <cell r="F2018" t="str">
            <v>Not Eligible Smelters</v>
          </cell>
        </row>
        <row r="2019">
          <cell r="A2019" t="str">
            <v>CID002224</v>
          </cell>
          <cell r="B2019" t="str">
            <v>Gold</v>
          </cell>
          <cell r="C2019" t="str">
            <v>Zhongyuan Gold Smelter of Zhongjin Gold Corporation</v>
          </cell>
          <cell r="D2019" t="str">
            <v>Eligible</v>
          </cell>
          <cell r="E2019" t="str">
            <v>Conformant</v>
          </cell>
          <cell r="F2019"/>
        </row>
        <row r="2020">
          <cell r="A2020" t="str">
            <v>CID002225</v>
          </cell>
          <cell r="B2020" t="str">
            <v>Tin</v>
          </cell>
          <cell r="C2020" t="str">
            <v>Zhongyuan Gold Smelter of Zhongjin Gold Corporation</v>
          </cell>
          <cell r="D2020" t="str">
            <v>Not Eligible</v>
          </cell>
          <cell r="E2020" t="str">
            <v>Not Applicable</v>
          </cell>
          <cell r="F2020" t="str">
            <v>Not Eligible Smelters</v>
          </cell>
        </row>
        <row r="2021">
          <cell r="A2021" t="str">
            <v>CID002226</v>
          </cell>
          <cell r="B2021" t="str">
            <v>Tantalum</v>
          </cell>
          <cell r="C2021" t="str">
            <v>Zhongyuan Gold Smelter of Zhongjin Gold Corporation</v>
          </cell>
          <cell r="D2021" t="str">
            <v>Not Eligible</v>
          </cell>
          <cell r="E2021" t="str">
            <v>Not Applicable</v>
          </cell>
          <cell r="F2021" t="str">
            <v>Not Eligible Smelters</v>
          </cell>
        </row>
        <row r="2022">
          <cell r="A2022" t="str">
            <v>CID002227</v>
          </cell>
          <cell r="B2022" t="str">
            <v>Tungsten</v>
          </cell>
          <cell r="C2022" t="str">
            <v>Zhongyuan Gold Smelter of Zhongjin Gold Corporation</v>
          </cell>
          <cell r="D2022" t="str">
            <v>Not Eligible</v>
          </cell>
          <cell r="E2022" t="str">
            <v>Not Applicable</v>
          </cell>
          <cell r="F2022" t="str">
            <v>Not Eligible Smelters</v>
          </cell>
        </row>
        <row r="2023">
          <cell r="A2023" t="str">
            <v>CID002228</v>
          </cell>
          <cell r="B2023" t="str">
            <v>Gold</v>
          </cell>
          <cell r="C2023" t="str">
            <v>Zhuhai Hai Yuxin Xi Co., Ltd.</v>
          </cell>
          <cell r="D2023" t="str">
            <v>Alleged</v>
          </cell>
          <cell r="E2023" t="str">
            <v>Not Applicable</v>
          </cell>
          <cell r="F2023" t="str">
            <v>Non Conformant</v>
          </cell>
        </row>
        <row r="2024">
          <cell r="A2024" t="str">
            <v>CID002229</v>
          </cell>
          <cell r="B2024" t="str">
            <v>Tin</v>
          </cell>
          <cell r="C2024" t="str">
            <v>Zhuhai Horyison Solder Co., Ltd.</v>
          </cell>
          <cell r="D2024" t="str">
            <v>Not Eligible</v>
          </cell>
          <cell r="E2024" t="str">
            <v>Not Applicable</v>
          </cell>
          <cell r="F2024" t="str">
            <v>Not Eligible Smelters</v>
          </cell>
        </row>
        <row r="2025">
          <cell r="A2025" t="str">
            <v>CID002230</v>
          </cell>
          <cell r="B2025" t="str">
            <v>Tin</v>
          </cell>
          <cell r="C2025" t="str">
            <v>Primeyoung Metal Ind. (Zhuhai) Co., Ltd.</v>
          </cell>
          <cell r="D2025" t="str">
            <v>Not Eligible</v>
          </cell>
          <cell r="E2025" t="str">
            <v>Not Applicable</v>
          </cell>
          <cell r="F2025" t="str">
            <v>Not Eligible Smelters</v>
          </cell>
        </row>
        <row r="2026">
          <cell r="A2026" t="str">
            <v>CID002231</v>
          </cell>
          <cell r="B2026" t="str">
            <v>Gold</v>
          </cell>
          <cell r="C2026" t="str">
            <v>Zhuhai toxic materials Monopoly Ltd.</v>
          </cell>
          <cell r="D2026" t="str">
            <v>Alleged</v>
          </cell>
          <cell r="E2026" t="str">
            <v>Not Applicable</v>
          </cell>
          <cell r="F2026" t="str">
            <v>Non Conformant</v>
          </cell>
        </row>
        <row r="2027">
          <cell r="A2027" t="str">
            <v>CID002232</v>
          </cell>
          <cell r="B2027" t="str">
            <v>Tantalum</v>
          </cell>
          <cell r="C2027" t="str">
            <v>Zhuzhou Cemented Carbide Group Co., Ltd.</v>
          </cell>
          <cell r="D2027" t="str">
            <v>Eligible</v>
          </cell>
          <cell r="E2027" t="str">
            <v>Non Conformant</v>
          </cell>
          <cell r="F2027" t="str">
            <v>Non Conformant</v>
          </cell>
        </row>
        <row r="2028">
          <cell r="A2028" t="str">
            <v>CID002233</v>
          </cell>
          <cell r="B2028" t="str">
            <v>Gold</v>
          </cell>
          <cell r="C2028" t="str">
            <v>Zhuzhou Cemented Carbide</v>
          </cell>
          <cell r="D2028" t="str">
            <v>Not Eligible</v>
          </cell>
          <cell r="E2028" t="str">
            <v>Not Applicable</v>
          </cell>
          <cell r="F2028" t="str">
            <v>Not Eligible Smelters</v>
          </cell>
        </row>
        <row r="2029">
          <cell r="A2029" t="str">
            <v>CID002234</v>
          </cell>
          <cell r="B2029" t="str">
            <v>Tin</v>
          </cell>
          <cell r="C2029" t="str">
            <v>Zhuzhou Cemented Carbide</v>
          </cell>
          <cell r="D2029" t="str">
            <v>Not Eligible</v>
          </cell>
          <cell r="E2029" t="str">
            <v>Not Applicable</v>
          </cell>
          <cell r="F2029" t="str">
            <v>Not Eligible Smelters</v>
          </cell>
        </row>
        <row r="2030">
          <cell r="A2030" t="str">
            <v>CID002235</v>
          </cell>
          <cell r="B2030" t="str">
            <v>Tungsten</v>
          </cell>
          <cell r="C2030" t="str">
            <v>Zhuzhou Cemented Carbide</v>
          </cell>
          <cell r="D2030" t="str">
            <v>Not Eligible</v>
          </cell>
          <cell r="E2030" t="str">
            <v>Not Applicable</v>
          </cell>
          <cell r="F2030" t="str">
            <v>Not Eligible Smelters</v>
          </cell>
        </row>
        <row r="2031">
          <cell r="A2031" t="str">
            <v>CID002236</v>
          </cell>
          <cell r="B2031" t="str">
            <v>Tungsten</v>
          </cell>
          <cell r="C2031" t="str">
            <v>Zhuzhou Cemented Carbide Group Co., Ltd.</v>
          </cell>
          <cell r="D2031" t="str">
            <v>Group Company</v>
          </cell>
          <cell r="E2031" t="str">
            <v>Not Applicable</v>
          </cell>
          <cell r="F2031" t="str">
            <v>Non Conformant</v>
          </cell>
        </row>
        <row r="2032">
          <cell r="A2032" t="str">
            <v>CID002238</v>
          </cell>
          <cell r="B2032" t="str">
            <v>Tin</v>
          </cell>
          <cell r="C2032" t="str">
            <v>Zi Jin Yinhui gold smelters</v>
          </cell>
          <cell r="D2032" t="str">
            <v>Not Eligible</v>
          </cell>
          <cell r="E2032" t="str">
            <v>Not Applicable</v>
          </cell>
          <cell r="F2032" t="str">
            <v>Not Eligible Smelters</v>
          </cell>
        </row>
        <row r="2033">
          <cell r="A2033" t="str">
            <v>CID002239</v>
          </cell>
          <cell r="B2033" t="str">
            <v>Tungsten</v>
          </cell>
          <cell r="C2033" t="str">
            <v>Zigong Cemented Carbide Co., Ltd.</v>
          </cell>
          <cell r="D2033" t="str">
            <v>Not Eligible</v>
          </cell>
          <cell r="E2033" t="str">
            <v>Not Applicable</v>
          </cell>
          <cell r="F2033" t="str">
            <v>Not Eligible Smelters</v>
          </cell>
        </row>
        <row r="2034">
          <cell r="A2034" t="str">
            <v>CID002240</v>
          </cell>
          <cell r="B2034" t="str">
            <v>Tungsten</v>
          </cell>
          <cell r="C2034" t="str">
            <v>Zigong Great Wall tungsten molybdenum  high-tech materials limited liability company</v>
          </cell>
          <cell r="D2034" t="str">
            <v>Not Eligible</v>
          </cell>
          <cell r="E2034" t="str">
            <v>Not Applicable</v>
          </cell>
          <cell r="F2034" t="str">
            <v>Not Eligible Smelters</v>
          </cell>
        </row>
        <row r="2035">
          <cell r="A2035" t="str">
            <v>CID002241</v>
          </cell>
          <cell r="B2035" t="str">
            <v>Tungsten</v>
          </cell>
          <cell r="C2035" t="str">
            <v>Zigong tungsten and molybdenum Advanced Materials Co., Ltd.</v>
          </cell>
          <cell r="D2035" t="str">
            <v>Not Eligible</v>
          </cell>
          <cell r="E2035" t="str">
            <v>Not Applicable</v>
          </cell>
          <cell r="F2035" t="str">
            <v>Not Eligible Smelters</v>
          </cell>
        </row>
        <row r="2036">
          <cell r="A2036" t="str">
            <v>CID002242</v>
          </cell>
          <cell r="B2036" t="str">
            <v>Gold</v>
          </cell>
          <cell r="C2036" t="str">
            <v>Zijian Kuang Ye Refinery</v>
          </cell>
          <cell r="D2036" t="str">
            <v>Alleged</v>
          </cell>
          <cell r="E2036" t="str">
            <v>Not Applicable</v>
          </cell>
          <cell r="F2036" t="str">
            <v>Non Conformant</v>
          </cell>
        </row>
        <row r="2037">
          <cell r="A2037" t="str">
            <v>CID002243</v>
          </cell>
          <cell r="B2037" t="str">
            <v>Gold</v>
          </cell>
          <cell r="C2037" t="str">
            <v>Gold Refinery of Zijin Mining Group Co., Ltd.</v>
          </cell>
          <cell r="D2037" t="str">
            <v>Eligible</v>
          </cell>
          <cell r="E2037" t="str">
            <v>Conformant</v>
          </cell>
          <cell r="F2037" t="str">
            <v>Forced Labor</v>
          </cell>
        </row>
        <row r="2038">
          <cell r="A2038" t="str">
            <v>CID002244</v>
          </cell>
          <cell r="B2038" t="str">
            <v>Tin</v>
          </cell>
          <cell r="C2038" t="str">
            <v>Zijin Mining Group Co., Ltd. Gold Refinery</v>
          </cell>
          <cell r="D2038" t="str">
            <v>Not Eligible</v>
          </cell>
          <cell r="E2038" t="str">
            <v>Not Applicable</v>
          </cell>
          <cell r="F2038" t="str">
            <v>Not Eligible Smelters</v>
          </cell>
        </row>
        <row r="2039">
          <cell r="A2039" t="str">
            <v>CID002245</v>
          </cell>
          <cell r="B2039" t="str">
            <v>Tantalum</v>
          </cell>
          <cell r="C2039" t="str">
            <v>Zijin Mining Group Co., Ltd. Gold Refinery</v>
          </cell>
          <cell r="D2039" t="str">
            <v>Not Eligible</v>
          </cell>
          <cell r="E2039" t="str">
            <v>Not Applicable</v>
          </cell>
          <cell r="F2039" t="str">
            <v>Not Eligible Smelters</v>
          </cell>
        </row>
        <row r="2040">
          <cell r="A2040" t="str">
            <v>CID002246</v>
          </cell>
          <cell r="B2040" t="str">
            <v>Tungsten</v>
          </cell>
          <cell r="C2040" t="str">
            <v>Zijin Mining Group Co., Ltd. Gold Refinery</v>
          </cell>
          <cell r="D2040" t="str">
            <v>Not Eligible</v>
          </cell>
          <cell r="E2040" t="str">
            <v>Not Applicable</v>
          </cell>
          <cell r="F2040" t="str">
            <v>Not Eligible Smelters</v>
          </cell>
        </row>
        <row r="2041">
          <cell r="A2041" t="str">
            <v>CID002247</v>
          </cell>
          <cell r="B2041" t="str">
            <v>Tin</v>
          </cell>
          <cell r="C2041" t="str">
            <v>Zong Yang Industrial Co., Ltd.</v>
          </cell>
          <cell r="D2041" t="str">
            <v>Not Eligible</v>
          </cell>
          <cell r="E2041" t="str">
            <v>Not Applicable</v>
          </cell>
          <cell r="F2041" t="str">
            <v>Not Eligible Smelters</v>
          </cell>
        </row>
        <row r="2042">
          <cell r="A2042" t="str">
            <v>CID002248</v>
          </cell>
          <cell r="B2042" t="str">
            <v>Tin</v>
          </cell>
          <cell r="C2042" t="str">
            <v>Zu Hai Haiyuxin Tin Products Co., Ltd.</v>
          </cell>
          <cell r="D2042" t="str">
            <v>Not Eligible</v>
          </cell>
          <cell r="E2042" t="str">
            <v>Not Applicable</v>
          </cell>
          <cell r="F2042" t="str">
            <v>Not Eligible Smelters</v>
          </cell>
        </row>
        <row r="2043">
          <cell r="A2043" t="str">
            <v>CID002262</v>
          </cell>
          <cell r="B2043" t="str">
            <v>Tin</v>
          </cell>
          <cell r="C2043" t="str">
            <v>Cheng Yang</v>
          </cell>
          <cell r="D2043" t="str">
            <v>Not Eligible</v>
          </cell>
          <cell r="E2043" t="str">
            <v>Not Applicable</v>
          </cell>
          <cell r="F2043" t="str">
            <v>Not Eligible Smelters</v>
          </cell>
        </row>
        <row r="2044">
          <cell r="A2044" t="str">
            <v>CID002263</v>
          </cell>
          <cell r="B2044" t="str">
            <v>Tin</v>
          </cell>
          <cell r="C2044" t="str">
            <v>BOLUO ZHENGDA &amp; CRAFTWORK PRODUCTS FACTORY</v>
          </cell>
          <cell r="D2044" t="str">
            <v>Not Eligible</v>
          </cell>
          <cell r="E2044" t="str">
            <v>Not Applicable</v>
          </cell>
          <cell r="F2044" t="str">
            <v>Not Eligible Smelters</v>
          </cell>
        </row>
        <row r="2045">
          <cell r="A2045" t="str">
            <v>CID002264</v>
          </cell>
          <cell r="B2045" t="str">
            <v>Tin</v>
          </cell>
          <cell r="C2045" t="str">
            <v>CHAINBOW</v>
          </cell>
          <cell r="D2045" t="str">
            <v>Not Eligible</v>
          </cell>
          <cell r="E2045" t="str">
            <v>Not Applicable</v>
          </cell>
          <cell r="F2045" t="str">
            <v>Not Eligible Smelters</v>
          </cell>
        </row>
        <row r="2046">
          <cell r="A2046" t="str">
            <v>CID002265</v>
          </cell>
          <cell r="B2046" t="str">
            <v>Tin</v>
          </cell>
          <cell r="C2046" t="str">
            <v>China Guangdong Copper Smelting Corporation</v>
          </cell>
          <cell r="D2046" t="str">
            <v>Not Eligible</v>
          </cell>
          <cell r="E2046" t="str">
            <v>Not Applicable</v>
          </cell>
          <cell r="F2046" t="str">
            <v>Not Eligible Smelters</v>
          </cell>
        </row>
        <row r="2047">
          <cell r="A2047" t="str">
            <v>CID002266</v>
          </cell>
          <cell r="B2047" t="str">
            <v>Tin</v>
          </cell>
          <cell r="C2047" t="str">
            <v>COFERMETAL</v>
          </cell>
          <cell r="D2047" t="str">
            <v>Not Eligible</v>
          </cell>
          <cell r="E2047" t="str">
            <v>Not Applicable</v>
          </cell>
          <cell r="F2047" t="str">
            <v>Not Eligible Smelters</v>
          </cell>
        </row>
        <row r="2048">
          <cell r="A2048" t="str">
            <v>CID002268</v>
          </cell>
          <cell r="B2048" t="str">
            <v>Tin</v>
          </cell>
          <cell r="C2048" t="str">
            <v>DONGGUAN PENGCHEN LTD CO</v>
          </cell>
          <cell r="D2048" t="str">
            <v>Not Eligible</v>
          </cell>
          <cell r="E2048" t="str">
            <v>Not Applicable</v>
          </cell>
          <cell r="F2048" t="str">
            <v>Not Eligible Smelters</v>
          </cell>
        </row>
        <row r="2049">
          <cell r="A2049" t="str">
            <v>CID002269</v>
          </cell>
          <cell r="B2049" t="str">
            <v>Tin</v>
          </cell>
          <cell r="C2049" t="str">
            <v>DONGGUAN WEN SHENG</v>
          </cell>
          <cell r="D2049" t="str">
            <v>Not Eligible</v>
          </cell>
          <cell r="E2049" t="str">
            <v>Not Applicable</v>
          </cell>
          <cell r="F2049" t="str">
            <v>Not Eligible Smelters</v>
          </cell>
        </row>
        <row r="2050">
          <cell r="A2050" t="str">
            <v>CID002270</v>
          </cell>
          <cell r="B2050" t="str">
            <v>Tin</v>
          </cell>
          <cell r="C2050" t="str">
            <v>Dr. soldering tin products Co., Ltd.</v>
          </cell>
          <cell r="D2050" t="str">
            <v>Not Eligible</v>
          </cell>
          <cell r="E2050" t="str">
            <v>Not Applicable</v>
          </cell>
          <cell r="F2050" t="str">
            <v>Not Eligible Smelters</v>
          </cell>
        </row>
        <row r="2051">
          <cell r="A2051" t="str">
            <v>CID002271</v>
          </cell>
          <cell r="B2051" t="str">
            <v>Tin</v>
          </cell>
          <cell r="C2051" t="str">
            <v>GUANGDONG JIATIAN STANNUM PRODUCTS CO., LTD</v>
          </cell>
          <cell r="D2051" t="str">
            <v>Not Eligible</v>
          </cell>
          <cell r="E2051" t="str">
            <v>Not Applicable</v>
          </cell>
          <cell r="F2051" t="str">
            <v>Not Eligible Smelters</v>
          </cell>
        </row>
        <row r="2052">
          <cell r="A2052" t="str">
            <v>CID002272</v>
          </cell>
          <cell r="B2052" t="str">
            <v>Tin</v>
          </cell>
          <cell r="C2052" t="str">
            <v>guangdong judu</v>
          </cell>
          <cell r="D2052" t="str">
            <v>Alleged</v>
          </cell>
          <cell r="E2052" t="str">
            <v>Not Applicable</v>
          </cell>
          <cell r="F2052" t="str">
            <v>Non Conformant</v>
          </cell>
        </row>
        <row r="2053">
          <cell r="A2053" t="str">
            <v>CID002274</v>
          </cell>
          <cell r="B2053" t="str">
            <v>Tin</v>
          </cell>
          <cell r="C2053" t="str">
            <v>GUANGXI HUA TIN GOLD MINUTE FEE, LTD.</v>
          </cell>
          <cell r="D2053" t="str">
            <v>Alleged</v>
          </cell>
          <cell r="E2053" t="str">
            <v>Not Applicable</v>
          </cell>
          <cell r="F2053" t="str">
            <v>Non Conformant</v>
          </cell>
        </row>
        <row r="2054">
          <cell r="A2054" t="str">
            <v>CID002275</v>
          </cell>
          <cell r="B2054" t="str">
            <v>Gold</v>
          </cell>
          <cell r="C2054" t="str">
            <v>guangzhou tetong</v>
          </cell>
          <cell r="D2054" t="str">
            <v>Not Eligible</v>
          </cell>
          <cell r="E2054" t="str">
            <v>Not Applicable</v>
          </cell>
          <cell r="F2054" t="str">
            <v>Not Eligible Smelters</v>
          </cell>
        </row>
        <row r="2055">
          <cell r="A2055" t="str">
            <v>CID002276</v>
          </cell>
          <cell r="B2055" t="str">
            <v>Gold</v>
          </cell>
          <cell r="C2055" t="str">
            <v>Huazhou Electronic Company Limited</v>
          </cell>
          <cell r="D2055" t="str">
            <v>Alleged</v>
          </cell>
          <cell r="E2055" t="str">
            <v>Not Applicable</v>
          </cell>
          <cell r="F2055" t="str">
            <v>Non Conformant</v>
          </cell>
        </row>
        <row r="2056">
          <cell r="A2056" t="str">
            <v>CID002277</v>
          </cell>
          <cell r="B2056" t="str">
            <v>Gold</v>
          </cell>
          <cell r="C2056" t="str">
            <v>ISU Petasys</v>
          </cell>
          <cell r="D2056" t="str">
            <v>Not Eligible</v>
          </cell>
          <cell r="E2056" t="str">
            <v>Not Applicable</v>
          </cell>
          <cell r="F2056" t="str">
            <v>Not Eligible Smelters</v>
          </cell>
        </row>
        <row r="2057">
          <cell r="A2057" t="str">
            <v>CID002278</v>
          </cell>
          <cell r="B2057" t="str">
            <v>Tungsten</v>
          </cell>
          <cell r="C2057" t="str">
            <v>JIANGXI MINING GROUP</v>
          </cell>
          <cell r="D2057" t="str">
            <v>Not Eligible</v>
          </cell>
          <cell r="E2057" t="str">
            <v>Not Applicable</v>
          </cell>
          <cell r="F2057" t="str">
            <v>Not Eligible Smelters</v>
          </cell>
        </row>
        <row r="2058">
          <cell r="A2058" t="str">
            <v>CID002279</v>
          </cell>
          <cell r="B2058" t="str">
            <v>Gold</v>
          </cell>
          <cell r="C2058" t="str">
            <v>JRY Plating</v>
          </cell>
          <cell r="D2058" t="str">
            <v>Not Eligible</v>
          </cell>
          <cell r="E2058" t="str">
            <v>Not Applicable</v>
          </cell>
          <cell r="F2058" t="str">
            <v>Not Eligible Smelters</v>
          </cell>
        </row>
        <row r="2059">
          <cell r="A2059" t="str">
            <v>CID002280</v>
          </cell>
          <cell r="B2059" t="str">
            <v>Gold</v>
          </cell>
          <cell r="C2059" t="str">
            <v>Kunshan Xin Ding metal material Limited company</v>
          </cell>
          <cell r="D2059" t="str">
            <v>Not Eligible</v>
          </cell>
          <cell r="E2059" t="str">
            <v>Not Applicable</v>
          </cell>
          <cell r="F2059" t="str">
            <v>Not Eligible Smelters</v>
          </cell>
        </row>
        <row r="2060">
          <cell r="A2060" t="str">
            <v>CID002281</v>
          </cell>
          <cell r="B2060" t="str">
            <v>Tin</v>
          </cell>
          <cell r="C2060" t="str">
            <v>LIAN JING</v>
          </cell>
          <cell r="D2060" t="str">
            <v>Alleged</v>
          </cell>
          <cell r="E2060" t="str">
            <v>Not Applicable</v>
          </cell>
          <cell r="F2060" t="str">
            <v>Non Conformant</v>
          </cell>
        </row>
        <row r="2061">
          <cell r="A2061" t="str">
            <v>CID002282</v>
          </cell>
          <cell r="B2061" t="str">
            <v>Gold</v>
          </cell>
          <cell r="C2061" t="str">
            <v>Morris and Watson</v>
          </cell>
          <cell r="D2061" t="str">
            <v>Eligible</v>
          </cell>
          <cell r="E2061" t="str">
            <v>Outreach required</v>
          </cell>
          <cell r="F2061" t="str">
            <v>Non Conformant</v>
          </cell>
        </row>
        <row r="2062">
          <cell r="A2062" t="str">
            <v>CID002286</v>
          </cell>
          <cell r="B2062" t="str">
            <v>Tungsten</v>
          </cell>
          <cell r="C2062" t="str">
            <v>Pemali Tin Mine</v>
          </cell>
          <cell r="D2062" t="str">
            <v>Not Eligible</v>
          </cell>
          <cell r="E2062" t="str">
            <v>Not Applicable</v>
          </cell>
          <cell r="F2062" t="str">
            <v>Not Eligible Smelters</v>
          </cell>
        </row>
        <row r="2063">
          <cell r="A2063" t="str">
            <v>CID002289</v>
          </cell>
          <cell r="B2063" t="str">
            <v>Tin</v>
          </cell>
          <cell r="C2063" t="str">
            <v>Repolo</v>
          </cell>
          <cell r="D2063" t="str">
            <v>Alleged</v>
          </cell>
          <cell r="E2063" t="str">
            <v>Not Applicable</v>
          </cell>
          <cell r="F2063" t="str">
            <v>Non Conformant</v>
          </cell>
        </row>
        <row r="2064">
          <cell r="A2064" t="str">
            <v>CID002290</v>
          </cell>
          <cell r="B2064" t="str">
            <v>Gold</v>
          </cell>
          <cell r="C2064" t="str">
            <v>SAFINA A.S.</v>
          </cell>
          <cell r="D2064" t="str">
            <v>Eligible</v>
          </cell>
          <cell r="E2064" t="str">
            <v>Conformant</v>
          </cell>
          <cell r="F2064"/>
        </row>
        <row r="2065">
          <cell r="A2065" t="str">
            <v>CID002292</v>
          </cell>
          <cell r="B2065" t="str">
            <v>Tin</v>
          </cell>
          <cell r="C2065" t="str">
            <v>shandong huangjin</v>
          </cell>
          <cell r="D2065" t="str">
            <v>Alleged</v>
          </cell>
          <cell r="E2065" t="str">
            <v>Not Applicable</v>
          </cell>
          <cell r="F2065" t="str">
            <v>Non Conformant</v>
          </cell>
        </row>
        <row r="2066">
          <cell r="A2066" t="str">
            <v>CID002293</v>
          </cell>
          <cell r="B2066" t="str">
            <v>Gold</v>
          </cell>
          <cell r="C2066" t="str">
            <v>Shandong Jin Jinyin Refining Ltd.</v>
          </cell>
          <cell r="D2066" t="str">
            <v>Not Eligible</v>
          </cell>
          <cell r="E2066" t="str">
            <v>Not Applicable</v>
          </cell>
          <cell r="F2066" t="str">
            <v>Not Eligible Smelters</v>
          </cell>
        </row>
        <row r="2067">
          <cell r="A2067" t="str">
            <v>CID002294</v>
          </cell>
          <cell r="B2067" t="str">
            <v>Gold</v>
          </cell>
          <cell r="C2067" t="str">
            <v>SHANGHAI DASHOU ELECTRONICS CO.,LTD</v>
          </cell>
          <cell r="D2067" t="str">
            <v>Not Eligible</v>
          </cell>
          <cell r="E2067" t="str">
            <v>Not Applicable</v>
          </cell>
          <cell r="F2067" t="str">
            <v>Not Eligible Smelters</v>
          </cell>
        </row>
        <row r="2068">
          <cell r="A2068" t="str">
            <v>CID002295</v>
          </cell>
          <cell r="B2068" t="str">
            <v>Tin</v>
          </cell>
          <cell r="C2068" t="str">
            <v>Shenzhen Glory Electronics Co., Ltd</v>
          </cell>
          <cell r="D2068" t="str">
            <v>Alleged</v>
          </cell>
          <cell r="E2068" t="str">
            <v>Not Applicable</v>
          </cell>
          <cell r="F2068" t="str">
            <v>Non Conformant</v>
          </cell>
        </row>
        <row r="2069">
          <cell r="A2069" t="str">
            <v>CID002296</v>
          </cell>
          <cell r="B2069" t="str">
            <v>Tin</v>
          </cell>
          <cell r="C2069" t="str">
            <v>Stator Assy</v>
          </cell>
          <cell r="D2069" t="str">
            <v>Alleged</v>
          </cell>
          <cell r="E2069" t="str">
            <v>Not Applicable</v>
          </cell>
          <cell r="F2069" t="str">
            <v>Non Conformant</v>
          </cell>
        </row>
        <row r="2070">
          <cell r="A2070" t="str">
            <v>CID002297</v>
          </cell>
          <cell r="B2070" t="str">
            <v>Tin</v>
          </cell>
          <cell r="C2070" t="str">
            <v>Suzhou Rui Xing metal materials company</v>
          </cell>
          <cell r="D2070" t="str">
            <v>Not Eligible</v>
          </cell>
          <cell r="E2070" t="str">
            <v>Not Applicable</v>
          </cell>
          <cell r="F2070" t="str">
            <v>Not Eligible Smelters</v>
          </cell>
        </row>
        <row r="2071">
          <cell r="A2071" t="str">
            <v>CID002298</v>
          </cell>
          <cell r="B2071" t="str">
            <v>Gold</v>
          </cell>
          <cell r="C2071" t="str">
            <v>Suzhou Rui Xing metal materials company</v>
          </cell>
          <cell r="D2071" t="str">
            <v>Not Eligible</v>
          </cell>
          <cell r="E2071" t="str">
            <v>Not Applicable</v>
          </cell>
          <cell r="F2071" t="str">
            <v>Not Eligible Smelters</v>
          </cell>
        </row>
        <row r="2072">
          <cell r="A2072" t="str">
            <v>CID002299</v>
          </cell>
          <cell r="B2072" t="str">
            <v>Tungsten</v>
          </cell>
          <cell r="C2072" t="str">
            <v>Taibai Tungsten</v>
          </cell>
          <cell r="D2072" t="str">
            <v>Alleged</v>
          </cell>
          <cell r="E2072" t="str">
            <v>Not Applicable</v>
          </cell>
          <cell r="F2072" t="str">
            <v>Non Conformant</v>
          </cell>
        </row>
        <row r="2073">
          <cell r="A2073" t="str">
            <v>CID002300</v>
          </cell>
          <cell r="B2073" t="str">
            <v>Gold</v>
          </cell>
          <cell r="C2073" t="str">
            <v>Taizhou Xin Hong Kong electronic material limited company</v>
          </cell>
          <cell r="D2073" t="str">
            <v>Alleged</v>
          </cell>
          <cell r="E2073" t="str">
            <v>Not Applicable</v>
          </cell>
          <cell r="F2073" t="str">
            <v>Non Conformant</v>
          </cell>
        </row>
        <row r="2074">
          <cell r="A2074" t="str">
            <v>CID002301</v>
          </cell>
          <cell r="B2074" t="str">
            <v>Tantalum</v>
          </cell>
          <cell r="C2074" t="str">
            <v>Talley Metals</v>
          </cell>
          <cell r="D2074" t="str">
            <v>Not Eligible</v>
          </cell>
          <cell r="E2074" t="str">
            <v>Not Applicable</v>
          </cell>
          <cell r="F2074" t="str">
            <v>Not Eligible Smelters</v>
          </cell>
        </row>
        <row r="2075">
          <cell r="A2075" t="str">
            <v>CID002302</v>
          </cell>
          <cell r="B2075" t="str">
            <v>Tin</v>
          </cell>
          <cell r="C2075" t="str">
            <v>TAOYUAN</v>
          </cell>
          <cell r="D2075" t="str">
            <v>Alleged</v>
          </cell>
          <cell r="E2075" t="str">
            <v>Not Applicable</v>
          </cell>
          <cell r="F2075" t="str">
            <v>Non Conformant</v>
          </cell>
        </row>
        <row r="2076">
          <cell r="A2076" t="str">
            <v>CID002303</v>
          </cell>
          <cell r="B2076" t="str">
            <v>Gold</v>
          </cell>
          <cell r="C2076" t="str">
            <v>The green Noble Environmental Technology Co., Ltd.</v>
          </cell>
          <cell r="D2076" t="str">
            <v>Not Eligible</v>
          </cell>
          <cell r="E2076" t="str">
            <v>Not Applicable</v>
          </cell>
          <cell r="F2076" t="str">
            <v>Not Eligible Smelters</v>
          </cell>
        </row>
        <row r="2077">
          <cell r="A2077" t="str">
            <v>CID002304</v>
          </cell>
          <cell r="B2077" t="str">
            <v>Tin</v>
          </cell>
          <cell r="C2077" t="str">
            <v>Tongfa Plating</v>
          </cell>
          <cell r="D2077" t="str">
            <v>Not Eligible</v>
          </cell>
          <cell r="E2077" t="str">
            <v>Not Applicable</v>
          </cell>
          <cell r="F2077" t="str">
            <v>Not Eligible Smelters</v>
          </cell>
        </row>
        <row r="2078">
          <cell r="A2078" t="str">
            <v>CID002305</v>
          </cell>
          <cell r="B2078" t="str">
            <v>Tin</v>
          </cell>
          <cell r="C2078" t="str">
            <v>Xiha</v>
          </cell>
          <cell r="D2078" t="str">
            <v>Alleged</v>
          </cell>
          <cell r="E2078" t="str">
            <v>Not Applicable</v>
          </cell>
          <cell r="F2078" t="str">
            <v>Non Conformant</v>
          </cell>
        </row>
        <row r="2079">
          <cell r="A2079" t="str">
            <v>CID002306</v>
          </cell>
          <cell r="B2079" t="str">
            <v>Tin</v>
          </cell>
          <cell r="C2079" t="str">
            <v>YCMC</v>
          </cell>
          <cell r="D2079" t="str">
            <v>Not Eligible</v>
          </cell>
          <cell r="E2079" t="str">
            <v>Not Applicable</v>
          </cell>
          <cell r="F2079" t="str">
            <v>Not Eligible Smelters</v>
          </cell>
        </row>
        <row r="2080">
          <cell r="A2080" t="str">
            <v>CID002307</v>
          </cell>
          <cell r="B2080" t="str">
            <v>Tantalum</v>
          </cell>
          <cell r="C2080" t="str">
            <v>Yichun Jin Yang Rare Metal Co., Ltd.</v>
          </cell>
          <cell r="D2080" t="str">
            <v>Not Eligible</v>
          </cell>
          <cell r="E2080" t="str">
            <v>Not Applicable</v>
          </cell>
          <cell r="F2080" t="str">
            <v>Not Eligible Smelters</v>
          </cell>
        </row>
        <row r="2081">
          <cell r="A2081" t="str">
            <v>CID002308</v>
          </cell>
          <cell r="B2081" t="str">
            <v>Tin</v>
          </cell>
          <cell r="C2081" t="str">
            <v>YUN HENG</v>
          </cell>
          <cell r="D2081" t="str">
            <v>Alleged</v>
          </cell>
          <cell r="E2081" t="str">
            <v>Not Applicable</v>
          </cell>
          <cell r="F2081" t="str">
            <v>Non Conformant</v>
          </cell>
        </row>
        <row r="2082">
          <cell r="A2082" t="str">
            <v>CID002309</v>
          </cell>
          <cell r="B2082" t="str">
            <v>Tin</v>
          </cell>
          <cell r="C2082" t="str">
            <v>Yunnan Malipo Baiyi Kuangye Co.</v>
          </cell>
          <cell r="D2082" t="str">
            <v>Alleged</v>
          </cell>
          <cell r="E2082" t="str">
            <v>Not Applicable</v>
          </cell>
          <cell r="F2082" t="str">
            <v>Non Conformant</v>
          </cell>
        </row>
        <row r="2083">
          <cell r="A2083" t="str">
            <v>CID002310</v>
          </cell>
          <cell r="B2083" t="str">
            <v>Tin</v>
          </cell>
          <cell r="C2083" t="str">
            <v>Yunnan Yuxi Jiulong Smelter Co., Ltd.</v>
          </cell>
          <cell r="D2083" t="str">
            <v>Alleged</v>
          </cell>
          <cell r="E2083" t="str">
            <v>Not Applicable</v>
          </cell>
          <cell r="F2083" t="str">
            <v>Non Conformant</v>
          </cell>
        </row>
        <row r="2084">
          <cell r="A2084" t="str">
            <v>CID002311</v>
          </cell>
          <cell r="B2084" t="str">
            <v>Gold</v>
          </cell>
          <cell r="C2084" t="str">
            <v>ZHAOSHE</v>
          </cell>
          <cell r="D2084" t="str">
            <v>Not Eligible</v>
          </cell>
          <cell r="E2084" t="str">
            <v>Not Applicable</v>
          </cell>
          <cell r="F2084" t="str">
            <v>Not Eligible Smelters</v>
          </cell>
        </row>
        <row r="2085">
          <cell r="A2085" t="str">
            <v>CID002312</v>
          </cell>
          <cell r="B2085" t="str">
            <v>Gold</v>
          </cell>
          <cell r="C2085" t="str">
            <v>Guangdong Jinding Gold Limited</v>
          </cell>
          <cell r="D2085" t="str">
            <v>Eligible</v>
          </cell>
          <cell r="E2085" t="str">
            <v>Outreach Required</v>
          </cell>
          <cell r="F2085" t="str">
            <v>Non Conformant</v>
          </cell>
        </row>
        <row r="2086">
          <cell r="A2086" t="str">
            <v>CID002313</v>
          </cell>
          <cell r="B2086" t="str">
            <v>Tungsten</v>
          </cell>
          <cell r="C2086" t="str">
            <v>Jiangxi Minmetals Gao'an Non-ferrous Metals Co., Ltd.</v>
          </cell>
          <cell r="D2086" t="str">
            <v>Eligible</v>
          </cell>
          <cell r="E2086" t="str">
            <v>Communication Suspended - Not Interested</v>
          </cell>
          <cell r="F2086" t="str">
            <v>Non Conformant</v>
          </cell>
        </row>
        <row r="2087">
          <cell r="A2087" t="str">
            <v>CID002314</v>
          </cell>
          <cell r="B2087" t="str">
            <v>Gold</v>
          </cell>
          <cell r="C2087" t="str">
            <v>Umicore Precious Metals Thailand</v>
          </cell>
          <cell r="D2087" t="str">
            <v>Eligible</v>
          </cell>
          <cell r="E2087" t="str">
            <v>Non Conformant</v>
          </cell>
          <cell r="F2087" t="str">
            <v>Non Conformant</v>
          </cell>
        </row>
        <row r="2088">
          <cell r="A2088" t="str">
            <v>CID002315</v>
          </cell>
          <cell r="B2088" t="str">
            <v>Tungsten</v>
          </cell>
          <cell r="C2088" t="str">
            <v>Ganzhou Jiangwu Ferrotungsten Co., Ltd.</v>
          </cell>
          <cell r="D2088" t="str">
            <v>Eligible</v>
          </cell>
          <cell r="E2088" t="str">
            <v>Conformant</v>
          </cell>
          <cell r="F2088"/>
        </row>
        <row r="2089">
          <cell r="A2089" t="str">
            <v>CID002316</v>
          </cell>
          <cell r="B2089" t="str">
            <v>Tungsten</v>
          </cell>
          <cell r="C2089" t="str">
            <v>Jiangxi Yaosheng Tungsten Co., Ltd.</v>
          </cell>
          <cell r="D2089" t="str">
            <v>Eligible</v>
          </cell>
          <cell r="E2089" t="str">
            <v>Conformant</v>
          </cell>
          <cell r="F2089"/>
        </row>
        <row r="2090">
          <cell r="A2090" t="str">
            <v>CID002317</v>
          </cell>
          <cell r="B2090" t="str">
            <v>Tungsten</v>
          </cell>
          <cell r="C2090" t="str">
            <v>Jiangxi Xinsheng Tungsten Industry Co., Ltd.</v>
          </cell>
          <cell r="D2090" t="str">
            <v>Eligible</v>
          </cell>
          <cell r="E2090" t="str">
            <v>Conformant</v>
          </cell>
          <cell r="F2090"/>
        </row>
        <row r="2091">
          <cell r="A2091" t="str">
            <v>CID002318</v>
          </cell>
          <cell r="B2091" t="str">
            <v>Tungsten</v>
          </cell>
          <cell r="C2091" t="str">
            <v>Jiangxi Tonggu Non-ferrous Metallurgical &amp; Chemical Co., Ltd.</v>
          </cell>
          <cell r="D2091" t="str">
            <v>Eligible</v>
          </cell>
          <cell r="E2091" t="str">
            <v>Conformant</v>
          </cell>
          <cell r="F2091"/>
        </row>
        <row r="2092">
          <cell r="A2092" t="str">
            <v>CID002319</v>
          </cell>
          <cell r="B2092" t="str">
            <v>Tungsten</v>
          </cell>
          <cell r="C2092" t="str">
            <v>Malipo Haiyu Tungsten Co., Ltd.</v>
          </cell>
          <cell r="D2092" t="str">
            <v>Eligible</v>
          </cell>
          <cell r="E2092" t="str">
            <v>Conformant</v>
          </cell>
          <cell r="F2092"/>
        </row>
        <row r="2093">
          <cell r="A2093" t="str">
            <v>CID002320</v>
          </cell>
          <cell r="B2093" t="str">
            <v>Tungsten</v>
          </cell>
          <cell r="C2093" t="str">
            <v>Xiamen Tungsten (H.C.) Co., Ltd.</v>
          </cell>
          <cell r="D2093" t="str">
            <v>Eligible</v>
          </cell>
          <cell r="E2093" t="str">
            <v>Conformant</v>
          </cell>
          <cell r="F2093"/>
        </row>
        <row r="2094">
          <cell r="A2094" t="str">
            <v>CID002321</v>
          </cell>
          <cell r="B2094" t="str">
            <v>Tungsten</v>
          </cell>
          <cell r="C2094" t="str">
            <v>Jiangxi Gan Bei Tungsten Co., Ltd.</v>
          </cell>
          <cell r="D2094" t="str">
            <v>Eligible</v>
          </cell>
          <cell r="E2094" t="str">
            <v>Conformant</v>
          </cell>
          <cell r="F2094"/>
        </row>
        <row r="2095">
          <cell r="A2095" t="str">
            <v>CID002322</v>
          </cell>
          <cell r="B2095" t="str">
            <v>Tin</v>
          </cell>
          <cell r="C2095" t="str">
            <v>A.M.P.E.R.E.</v>
          </cell>
          <cell r="D2095" t="str">
            <v>Not Eligible</v>
          </cell>
          <cell r="E2095" t="str">
            <v>Not Applicable</v>
          </cell>
          <cell r="F2095" t="str">
            <v>Not Eligible Smelters</v>
          </cell>
        </row>
        <row r="2096">
          <cell r="A2096" t="str">
            <v>CID002323</v>
          </cell>
          <cell r="B2096" t="str">
            <v>Gold</v>
          </cell>
          <cell r="C2096" t="str">
            <v>HH HANDY &amp; HARMAN REFINING GROUP</v>
          </cell>
          <cell r="D2096" t="str">
            <v>Alleged</v>
          </cell>
          <cell r="E2096" t="str">
            <v>Not Applicable</v>
          </cell>
          <cell r="F2096" t="str">
            <v>Non Conformant</v>
          </cell>
        </row>
        <row r="2097">
          <cell r="A2097" t="str">
            <v>CID002324</v>
          </cell>
          <cell r="B2097" t="str">
            <v>Gold</v>
          </cell>
          <cell r="C2097" t="str">
            <v>HOMESTAKE MINING COMPANY</v>
          </cell>
          <cell r="D2097" t="str">
            <v>Not Eligible</v>
          </cell>
          <cell r="E2097" t="str">
            <v>Not Applicable</v>
          </cell>
          <cell r="F2097" t="str">
            <v>Not Eligible Smelters</v>
          </cell>
        </row>
        <row r="2098">
          <cell r="A2098" t="str">
            <v>CID002325</v>
          </cell>
          <cell r="B2098" t="str">
            <v>Gold</v>
          </cell>
          <cell r="C2098" t="str">
            <v>THE SHEFFIELD SMELTING CO. LTD</v>
          </cell>
          <cell r="D2098" t="str">
            <v>Not Eligible</v>
          </cell>
          <cell r="E2098" t="str">
            <v>Not Applicable</v>
          </cell>
          <cell r="F2098" t="str">
            <v>Not Eligible Smelters</v>
          </cell>
        </row>
        <row r="2099">
          <cell r="A2099" t="str">
            <v>CID002326</v>
          </cell>
          <cell r="B2099" t="str">
            <v>Gold</v>
          </cell>
          <cell r="C2099" t="str">
            <v>METALLI PREZIOSI S.p.A.</v>
          </cell>
          <cell r="D2099" t="str">
            <v>Not Eligible</v>
          </cell>
          <cell r="E2099" t="str">
            <v>Not Applicable</v>
          </cell>
          <cell r="F2099" t="str">
            <v>Not Eligible Smelters</v>
          </cell>
        </row>
        <row r="2100">
          <cell r="A2100" t="str">
            <v>CID002327</v>
          </cell>
          <cell r="B2100" t="str">
            <v>Tin</v>
          </cell>
          <cell r="C2100" t="str">
            <v>Advanced Nano Products Co., Ltd.</v>
          </cell>
          <cell r="D2100" t="str">
            <v>Not Eligible</v>
          </cell>
          <cell r="E2100" t="str">
            <v>Not Applicable</v>
          </cell>
          <cell r="F2100" t="str">
            <v>Not Eligible Smelters</v>
          </cell>
        </row>
        <row r="2101">
          <cell r="A2101" t="str">
            <v>CID002328</v>
          </cell>
          <cell r="B2101" t="str">
            <v>Gold</v>
          </cell>
          <cell r="C2101" t="str">
            <v>ABC corporation</v>
          </cell>
          <cell r="D2101" t="str">
            <v>Not Eligible</v>
          </cell>
          <cell r="E2101" t="str">
            <v>Not Applicable</v>
          </cell>
          <cell r="F2101" t="str">
            <v>Not Eligible Smelters</v>
          </cell>
        </row>
        <row r="2102">
          <cell r="A2102" t="str">
            <v>CID002329</v>
          </cell>
          <cell r="B2102" t="str">
            <v>Tantalum</v>
          </cell>
          <cell r="C2102" t="str">
            <v>Air Products</v>
          </cell>
          <cell r="D2102" t="str">
            <v>Not Eligible</v>
          </cell>
          <cell r="E2102" t="str">
            <v>Not Applicable</v>
          </cell>
          <cell r="F2102" t="str">
            <v>Not Eligible Smelters</v>
          </cell>
        </row>
        <row r="2103">
          <cell r="A2103" t="str">
            <v>CID002330</v>
          </cell>
          <cell r="B2103" t="str">
            <v>Tin</v>
          </cell>
          <cell r="C2103" t="str">
            <v>AK Steel Corp.</v>
          </cell>
          <cell r="D2103" t="str">
            <v>Not Eligible</v>
          </cell>
          <cell r="E2103" t="str">
            <v>Not Applicable</v>
          </cell>
          <cell r="F2103" t="str">
            <v>Not Eligible Smelters</v>
          </cell>
        </row>
        <row r="2104">
          <cell r="A2104" t="str">
            <v>CID002331</v>
          </cell>
          <cell r="B2104" t="str">
            <v>Tungsten</v>
          </cell>
          <cell r="C2104" t="str">
            <v>Anfu Hukeng Tungsten Mine</v>
          </cell>
          <cell r="D2104" t="str">
            <v>Not Eligible</v>
          </cell>
          <cell r="E2104" t="str">
            <v>Not Applicable</v>
          </cell>
          <cell r="F2104" t="str">
            <v>Not Eligible Smelters</v>
          </cell>
        </row>
        <row r="2105">
          <cell r="A2105" t="str">
            <v>CID002333</v>
          </cell>
          <cell r="B2105" t="str">
            <v>Tin</v>
          </cell>
          <cell r="C2105" t="str">
            <v>Audubon Metals LLC</v>
          </cell>
          <cell r="D2105" t="str">
            <v>Not Eligible</v>
          </cell>
          <cell r="E2105" t="str">
            <v>Not Applicable</v>
          </cell>
          <cell r="F2105" t="str">
            <v>Not Eligible Smelters</v>
          </cell>
        </row>
        <row r="2106">
          <cell r="A2106" t="str">
            <v>CID002334</v>
          </cell>
          <cell r="B2106" t="str">
            <v>Tantalum</v>
          </cell>
          <cell r="C2106" t="str">
            <v>Beijing APEX Advanced Technology</v>
          </cell>
          <cell r="D2106" t="str">
            <v>Not Eligible</v>
          </cell>
          <cell r="E2106" t="str">
            <v>Not Applicable</v>
          </cell>
          <cell r="F2106" t="str">
            <v>Not Eligible Smelters</v>
          </cell>
        </row>
        <row r="2107">
          <cell r="A2107" t="str">
            <v>CID002336</v>
          </cell>
          <cell r="B2107" t="str">
            <v>Tungsten</v>
          </cell>
          <cell r="C2107" t="str">
            <v>Bejing Tian-long</v>
          </cell>
          <cell r="D2107" t="str">
            <v>Not Eligible</v>
          </cell>
          <cell r="E2107" t="str">
            <v>Not Applicable</v>
          </cell>
          <cell r="F2107" t="str">
            <v>Not Eligible Smelters</v>
          </cell>
        </row>
        <row r="2108">
          <cell r="A2108" t="str">
            <v>CID002337</v>
          </cell>
          <cell r="B2108" t="str">
            <v>Tin</v>
          </cell>
          <cell r="C2108" t="str">
            <v>Boliden AB</v>
          </cell>
          <cell r="D2108" t="str">
            <v>Not Eligible</v>
          </cell>
          <cell r="E2108" t="str">
            <v>Not Applicable</v>
          </cell>
          <cell r="F2108" t="str">
            <v>Not Eligible Smelters</v>
          </cell>
        </row>
        <row r="2109">
          <cell r="A2109" t="str">
            <v>CID002338</v>
          </cell>
          <cell r="B2109" t="str">
            <v>Tin</v>
          </cell>
          <cell r="C2109" t="str">
            <v>bolin Co. Ltd. of xi'an Univ.of Arch.&amp;Tech</v>
          </cell>
          <cell r="D2109" t="str">
            <v>Not Eligible</v>
          </cell>
          <cell r="E2109" t="str">
            <v>Not Applicable</v>
          </cell>
          <cell r="F2109" t="str">
            <v>Not Eligible Smelters</v>
          </cell>
        </row>
        <row r="2110">
          <cell r="A2110" t="str">
            <v>CID002339</v>
          </cell>
          <cell r="B2110" t="str">
            <v>Tin</v>
          </cell>
          <cell r="C2110" t="str">
            <v>Century NF Casting</v>
          </cell>
          <cell r="D2110" t="str">
            <v>Not Eligible</v>
          </cell>
          <cell r="E2110" t="str">
            <v>Not Applicable</v>
          </cell>
          <cell r="F2110" t="str">
            <v>Not Eligible Smelters</v>
          </cell>
        </row>
        <row r="2111">
          <cell r="A2111" t="str">
            <v>CID002340</v>
          </cell>
          <cell r="B2111" t="str">
            <v>Tungsten</v>
          </cell>
          <cell r="C2111" t="str">
            <v>CeramTec</v>
          </cell>
          <cell r="D2111" t="str">
            <v>Not Eligible</v>
          </cell>
          <cell r="E2111" t="str">
            <v>Not Applicable</v>
          </cell>
          <cell r="F2111" t="str">
            <v>Not Eligible Smelters</v>
          </cell>
        </row>
        <row r="2112">
          <cell r="A2112" t="str">
            <v>CID002341</v>
          </cell>
          <cell r="B2112" t="str">
            <v>Tungsten</v>
          </cell>
          <cell r="C2112" t="str">
            <v>Ceratizit CN</v>
          </cell>
          <cell r="D2112" t="str">
            <v>Not Eligible</v>
          </cell>
          <cell r="E2112" t="str">
            <v>Not Applicable</v>
          </cell>
          <cell r="F2112" t="str">
            <v>Not Eligible Smelters</v>
          </cell>
        </row>
        <row r="2113">
          <cell r="A2113" t="str">
            <v>CID002342</v>
          </cell>
          <cell r="B2113" t="str">
            <v>Tungsten</v>
          </cell>
          <cell r="C2113" t="str">
            <v>Ceratizit S.A</v>
          </cell>
          <cell r="D2113" t="str">
            <v>Not Eligible</v>
          </cell>
          <cell r="E2113" t="str">
            <v>Not Applicable</v>
          </cell>
          <cell r="F2113" t="str">
            <v>Not Eligible Smelters</v>
          </cell>
        </row>
        <row r="2114">
          <cell r="A2114" t="str">
            <v>CID002344</v>
          </cell>
          <cell r="B2114" t="str">
            <v>Tungsten</v>
          </cell>
          <cell r="C2114" t="str">
            <v>Chengdu Hongbo Industrial Co,Ltd</v>
          </cell>
          <cell r="D2114" t="str">
            <v>Not Eligible</v>
          </cell>
          <cell r="E2114" t="str">
            <v>Not Applicable</v>
          </cell>
          <cell r="F2114" t="str">
            <v>Not Eligible Smelters</v>
          </cell>
        </row>
        <row r="2115">
          <cell r="A2115" t="str">
            <v>CID002345</v>
          </cell>
          <cell r="B2115" t="str">
            <v>Tin</v>
          </cell>
          <cell r="C2115" t="str">
            <v>Chorus Tata Steel</v>
          </cell>
          <cell r="D2115" t="str">
            <v>Not Eligible</v>
          </cell>
          <cell r="E2115" t="str">
            <v>Not Applicable</v>
          </cell>
          <cell r="F2115" t="str">
            <v>Not Eligible Smelters</v>
          </cell>
        </row>
        <row r="2116">
          <cell r="A2116" t="str">
            <v>CID002346</v>
          </cell>
          <cell r="B2116" t="str">
            <v>Tungsten</v>
          </cell>
          <cell r="C2116" t="str">
            <v>Chunbao Carbide Science &amp; Technology Co., Ltd.</v>
          </cell>
          <cell r="D2116" t="str">
            <v>Not Eligible</v>
          </cell>
          <cell r="E2116" t="str">
            <v>Not Applicable</v>
          </cell>
          <cell r="F2116" t="str">
            <v>Not Eligible Smelters</v>
          </cell>
        </row>
        <row r="2117">
          <cell r="A2117" t="str">
            <v>CID002348</v>
          </cell>
          <cell r="B2117" t="str">
            <v>Tin</v>
          </cell>
          <cell r="C2117" t="str">
            <v>Custom Alloy Light Metals, Inc.</v>
          </cell>
          <cell r="D2117" t="str">
            <v>Not Eligible</v>
          </cell>
          <cell r="E2117" t="str">
            <v>Not Applicable</v>
          </cell>
          <cell r="F2117" t="str">
            <v>Not Eligible Smelters</v>
          </cell>
        </row>
        <row r="2118">
          <cell r="A2118" t="str">
            <v>CID002349</v>
          </cell>
          <cell r="B2118" t="str">
            <v>Tungsten</v>
          </cell>
          <cell r="C2118" t="str">
            <v>DAIDO STEEL</v>
          </cell>
          <cell r="D2118" t="str">
            <v>Not Eligible</v>
          </cell>
          <cell r="E2118" t="str">
            <v>Not Applicable</v>
          </cell>
          <cell r="F2118" t="str">
            <v>Not Eligible Smelters</v>
          </cell>
        </row>
        <row r="2119">
          <cell r="A2119" t="str">
            <v>CID002350</v>
          </cell>
          <cell r="B2119" t="str">
            <v>Tin</v>
          </cell>
          <cell r="C2119" t="str">
            <v>Daiki Aluminium Industry (Thailand) Co.,Ltd.</v>
          </cell>
          <cell r="D2119" t="str">
            <v>Not Eligible</v>
          </cell>
          <cell r="E2119" t="str">
            <v>Not Applicable</v>
          </cell>
          <cell r="F2119" t="str">
            <v>Not Eligible Smelters</v>
          </cell>
        </row>
        <row r="2120">
          <cell r="A2120" t="str">
            <v>CID002351</v>
          </cell>
          <cell r="B2120" t="str">
            <v>Tin</v>
          </cell>
          <cell r="C2120" t="str">
            <v>Distribuidora de Aleaciones y Metales S. A. de C. V.</v>
          </cell>
          <cell r="D2120" t="str">
            <v>Not Eligible</v>
          </cell>
          <cell r="E2120" t="str">
            <v>Not Applicable</v>
          </cell>
          <cell r="F2120" t="str">
            <v>Not Eligible Smelters</v>
          </cell>
        </row>
        <row r="2121">
          <cell r="A2121" t="str">
            <v>CID002352</v>
          </cell>
          <cell r="B2121" t="str">
            <v>Tin</v>
          </cell>
          <cell r="C2121" t="str">
            <v>DONGGUAN YOUYUE MAOYI CO.,LTD</v>
          </cell>
          <cell r="D2121" t="str">
            <v>Not Eligible</v>
          </cell>
          <cell r="E2121" t="str">
            <v>Not Applicable</v>
          </cell>
          <cell r="F2121" t="str">
            <v>Not Eligible Smelters</v>
          </cell>
        </row>
        <row r="2122">
          <cell r="A2122" t="str">
            <v>CID002353</v>
          </cell>
          <cell r="B2122" t="str">
            <v>Tin</v>
          </cell>
          <cell r="C2122" t="str">
            <v>Essar Steel Algoma</v>
          </cell>
          <cell r="D2122" t="str">
            <v>Not Eligible</v>
          </cell>
          <cell r="E2122" t="str">
            <v>Not Applicable</v>
          </cell>
          <cell r="F2122" t="str">
            <v>Not Eligible Smelters</v>
          </cell>
        </row>
        <row r="2123">
          <cell r="A2123" t="str">
            <v>CID002355</v>
          </cell>
          <cell r="B2123" t="str">
            <v>Gold</v>
          </cell>
          <cell r="C2123" t="str">
            <v>Faggi Enrico S.p.A.</v>
          </cell>
          <cell r="D2123" t="str">
            <v>Not Eligible</v>
          </cell>
          <cell r="E2123" t="str">
            <v>Not Applicable</v>
          </cell>
          <cell r="F2123" t="str">
            <v>Not Eligible Smelters</v>
          </cell>
        </row>
        <row r="2124">
          <cell r="A2124" t="str">
            <v>CID002356</v>
          </cell>
          <cell r="B2124" t="str">
            <v>Tin</v>
          </cell>
          <cell r="C2124" t="str">
            <v>FERAY LEHIM</v>
          </cell>
          <cell r="D2124" t="str">
            <v>Not Eligible</v>
          </cell>
          <cell r="E2124" t="str">
            <v>Not Applicable</v>
          </cell>
          <cell r="F2124" t="str">
            <v>Not Eligible Smelters</v>
          </cell>
        </row>
        <row r="2125">
          <cell r="A2125" t="str">
            <v>CID002357</v>
          </cell>
          <cell r="B2125" t="str">
            <v>Tantalum</v>
          </cell>
          <cell r="C2125" t="str">
            <v>Fujian Jinxin Tungsten Co., Ltd.</v>
          </cell>
          <cell r="D2125" t="str">
            <v>Not Eligible</v>
          </cell>
          <cell r="E2125" t="str">
            <v>Not Applicable</v>
          </cell>
          <cell r="F2125" t="str">
            <v>Not Eligible Smelters</v>
          </cell>
        </row>
        <row r="2126">
          <cell r="A2126" t="str">
            <v>CID002358</v>
          </cell>
          <cell r="B2126" t="str">
            <v>Tin</v>
          </cell>
          <cell r="C2126" t="str">
            <v>Nucor Steel Gallatin</v>
          </cell>
          <cell r="D2126" t="str">
            <v>Not Eligible</v>
          </cell>
          <cell r="E2126" t="str">
            <v>Not Applicable</v>
          </cell>
          <cell r="F2126" t="str">
            <v>Not Eligible Smelters</v>
          </cell>
        </row>
        <row r="2127">
          <cell r="A2127" t="str">
            <v>CID002359</v>
          </cell>
          <cell r="B2127" t="str">
            <v>Tin</v>
          </cell>
          <cell r="C2127" t="str">
            <v>Global Brass and Copper Holdings, Inc.</v>
          </cell>
          <cell r="D2127" t="str">
            <v>Not Eligible</v>
          </cell>
          <cell r="E2127" t="str">
            <v>Not Applicable</v>
          </cell>
          <cell r="F2127" t="str">
            <v>Not Eligible Smelters</v>
          </cell>
        </row>
        <row r="2128">
          <cell r="A2128" t="str">
            <v>CID002360</v>
          </cell>
          <cell r="B2128" t="str">
            <v>Tungsten</v>
          </cell>
          <cell r="C2128" t="str">
            <v>Goodfellow Holdings Limited</v>
          </cell>
          <cell r="D2128" t="str">
            <v>Not Eligible</v>
          </cell>
          <cell r="E2128" t="str">
            <v>Not Applicable</v>
          </cell>
          <cell r="F2128" t="str">
            <v>Not Eligible Smelters</v>
          </cell>
        </row>
        <row r="2129">
          <cell r="A2129" t="str">
            <v>CID002361</v>
          </cell>
          <cell r="B2129" t="str">
            <v>Tin</v>
          </cell>
          <cell r="C2129" t="str">
            <v>Grillo Handel</v>
          </cell>
          <cell r="D2129" t="str">
            <v>Not Eligible</v>
          </cell>
          <cell r="E2129" t="str">
            <v>Not Applicable</v>
          </cell>
          <cell r="F2129" t="str">
            <v>Not Eligible Smelters</v>
          </cell>
        </row>
        <row r="2130">
          <cell r="A2130" t="str">
            <v>CID002362</v>
          </cell>
          <cell r="B2130" t="str">
            <v>Gold</v>
          </cell>
          <cell r="C2130" t="str">
            <v>H. DRIJFHOUT &amp; ZOON</v>
          </cell>
          <cell r="D2130" t="str">
            <v>Not Eligible</v>
          </cell>
          <cell r="E2130" t="str">
            <v>Not Applicable</v>
          </cell>
          <cell r="F2130" t="str">
            <v>Not Eligible Smelters</v>
          </cell>
        </row>
        <row r="2131">
          <cell r="A2131" t="str">
            <v>CID002363</v>
          </cell>
          <cell r="B2131" t="str">
            <v>Tin</v>
          </cell>
          <cell r="C2131" t="str">
            <v>Hygente Technology Co., Ltd.</v>
          </cell>
          <cell r="D2131" t="str">
            <v>Not Eligible</v>
          </cell>
          <cell r="E2131" t="str">
            <v>Not Applicable</v>
          </cell>
          <cell r="F2131" t="str">
            <v>Not Eligible Smelters</v>
          </cell>
        </row>
        <row r="2132">
          <cell r="A2132" t="str">
            <v>CID002364</v>
          </cell>
          <cell r="B2132" t="str">
            <v>Tin</v>
          </cell>
          <cell r="C2132" t="str">
            <v>HIJOS DE JUAN DE GARAY</v>
          </cell>
          <cell r="D2132" t="str">
            <v>Not Eligible</v>
          </cell>
          <cell r="E2132" t="str">
            <v>Not Applicable</v>
          </cell>
          <cell r="F2132" t="str">
            <v>Not Eligible Smelters</v>
          </cell>
        </row>
        <row r="2133">
          <cell r="A2133" t="str">
            <v>CID002367</v>
          </cell>
          <cell r="B2133" t="str">
            <v>Tin</v>
          </cell>
          <cell r="C2133" t="str">
            <v>I. Schumann and Co.</v>
          </cell>
          <cell r="D2133" t="str">
            <v>Not Eligible</v>
          </cell>
          <cell r="E2133" t="str">
            <v>Not Applicable</v>
          </cell>
          <cell r="F2133" t="str">
            <v>Not Eligible Smelters</v>
          </cell>
        </row>
        <row r="2134">
          <cell r="A2134" t="str">
            <v>CID002368</v>
          </cell>
          <cell r="B2134" t="str">
            <v>Tungsten</v>
          </cell>
          <cell r="C2134" t="str">
            <v>ILJIN DIAMOND CO., LTD.</v>
          </cell>
          <cell r="D2134" t="str">
            <v>Not Eligible</v>
          </cell>
          <cell r="E2134" t="str">
            <v>Not Applicable</v>
          </cell>
          <cell r="F2134" t="str">
            <v>Not Eligible Smelters</v>
          </cell>
        </row>
        <row r="2135">
          <cell r="A2135" t="str">
            <v>CID002369</v>
          </cell>
          <cell r="B2135" t="str">
            <v>Tin</v>
          </cell>
          <cell r="C2135" t="str">
            <v>Incesa Comp. Eletricos Ltda</v>
          </cell>
          <cell r="D2135" t="str">
            <v>Not Eligible</v>
          </cell>
          <cell r="E2135" t="str">
            <v>Not Applicable</v>
          </cell>
          <cell r="F2135" t="str">
            <v>Not Eligible Smelters</v>
          </cell>
        </row>
        <row r="2136">
          <cell r="A2136" t="str">
            <v>CID002370</v>
          </cell>
          <cell r="B2136" t="str">
            <v>Tin</v>
          </cell>
          <cell r="C2136" t="str">
            <v>Jingcheng Copper</v>
          </cell>
          <cell r="D2136" t="str">
            <v>Alleged</v>
          </cell>
          <cell r="E2136" t="str">
            <v>Not Applicable</v>
          </cell>
          <cell r="F2136" t="str">
            <v>Non Conformant</v>
          </cell>
        </row>
        <row r="2137">
          <cell r="A2137" t="str">
            <v>CID002371</v>
          </cell>
          <cell r="B2137" t="str">
            <v>Tin</v>
          </cell>
          <cell r="C2137" t="str">
            <v>Kewei Tin Co.,ltd</v>
          </cell>
          <cell r="D2137" t="str">
            <v>Not Eligible</v>
          </cell>
          <cell r="E2137" t="str">
            <v>Not Applicable</v>
          </cell>
          <cell r="F2137" t="str">
            <v>Not Eligible Smelters</v>
          </cell>
        </row>
        <row r="2138">
          <cell r="A2138" t="str">
            <v>CID002372</v>
          </cell>
          <cell r="B2138" t="str">
            <v>Tin</v>
          </cell>
          <cell r="C2138" t="str">
            <v>KME BRASS ITALY</v>
          </cell>
          <cell r="D2138" t="str">
            <v>Not Eligible</v>
          </cell>
          <cell r="E2138" t="str">
            <v>Not Applicable</v>
          </cell>
          <cell r="F2138" t="str">
            <v>Not Eligible Smelters</v>
          </cell>
        </row>
        <row r="2139">
          <cell r="A2139" t="str">
            <v>CID002373</v>
          </cell>
          <cell r="B2139" t="str">
            <v>Tin</v>
          </cell>
          <cell r="C2139" t="str">
            <v>Kobe Steel, Ltd.</v>
          </cell>
          <cell r="D2139" t="str">
            <v>Not Eligible</v>
          </cell>
          <cell r="E2139" t="str">
            <v>Not Applicable</v>
          </cell>
          <cell r="F2139" t="str">
            <v>Not Eligible Smelters</v>
          </cell>
        </row>
        <row r="2140">
          <cell r="A2140" t="str">
            <v>CID002375</v>
          </cell>
          <cell r="B2140" t="str">
            <v>Tin</v>
          </cell>
          <cell r="C2140" t="str">
            <v>Kunshan Chaoqun Metal Products Co., Ltd.</v>
          </cell>
          <cell r="D2140" t="str">
            <v>Alleged</v>
          </cell>
          <cell r="E2140" t="str">
            <v>Not Applicable</v>
          </cell>
          <cell r="F2140" t="str">
            <v>Non Conformant</v>
          </cell>
        </row>
        <row r="2141">
          <cell r="A2141" t="str">
            <v>CID002376</v>
          </cell>
          <cell r="B2141" t="str">
            <v>Tin</v>
          </cell>
          <cell r="C2141" t="str">
            <v>Kunshan concentric surface technology co., LTD</v>
          </cell>
          <cell r="D2141" t="str">
            <v>Not Eligible</v>
          </cell>
          <cell r="E2141" t="str">
            <v>Not Applicable</v>
          </cell>
          <cell r="F2141" t="str">
            <v>Not Eligible Smelters</v>
          </cell>
        </row>
        <row r="2142">
          <cell r="A2142" t="str">
            <v>CID002377</v>
          </cell>
          <cell r="B2142" t="str">
            <v>Tin</v>
          </cell>
          <cell r="C2142" t="str">
            <v>LANGFANG BONDTRON ELECTRONIC MATERIALS CO., LTD.</v>
          </cell>
          <cell r="D2142" t="str">
            <v>Not Eligible</v>
          </cell>
          <cell r="E2142" t="str">
            <v>Not Applicable</v>
          </cell>
          <cell r="F2142" t="str">
            <v>Not Eligible Smelters</v>
          </cell>
        </row>
        <row r="2143">
          <cell r="A2143" t="str">
            <v>CID002378</v>
          </cell>
          <cell r="B2143" t="str">
            <v>Gold</v>
          </cell>
          <cell r="C2143" t="str">
            <v>Lee Iken</v>
          </cell>
          <cell r="D2143" t="str">
            <v>Not Eligible</v>
          </cell>
          <cell r="E2143" t="str">
            <v>Not Applicable</v>
          </cell>
          <cell r="F2143" t="str">
            <v>Not Eligible Smelters</v>
          </cell>
        </row>
        <row r="2144">
          <cell r="A2144" t="str">
            <v>CID002379</v>
          </cell>
          <cell r="B2144" t="str">
            <v>Gold</v>
          </cell>
          <cell r="C2144" t="str">
            <v>Lianqi Plating Ltd</v>
          </cell>
          <cell r="D2144" t="str">
            <v>Not Eligible</v>
          </cell>
          <cell r="E2144" t="str">
            <v>Not Applicable</v>
          </cell>
          <cell r="F2144" t="str">
            <v>Not Eligible Smelters</v>
          </cell>
        </row>
        <row r="2145">
          <cell r="A2145" t="str">
            <v>CID002380</v>
          </cell>
          <cell r="B2145" t="str">
            <v>Gold</v>
          </cell>
          <cell r="C2145" t="str">
            <v>LiBaoJia</v>
          </cell>
          <cell r="D2145" t="str">
            <v>Not Eligible</v>
          </cell>
          <cell r="E2145" t="str">
            <v>Not Applicable</v>
          </cell>
          <cell r="F2145" t="str">
            <v>Not Eligible Smelters</v>
          </cell>
        </row>
        <row r="2146">
          <cell r="A2146" t="str">
            <v>CID002381</v>
          </cell>
          <cell r="B2146" t="str">
            <v>Tin</v>
          </cell>
          <cell r="C2146" t="str">
            <v>LMD</v>
          </cell>
          <cell r="D2146" t="str">
            <v>Not Eligible</v>
          </cell>
          <cell r="E2146" t="str">
            <v>Not Applicable</v>
          </cell>
          <cell r="F2146" t="str">
            <v>Not Eligible Smelters</v>
          </cell>
        </row>
        <row r="2147">
          <cell r="A2147" t="str">
            <v>CID002382</v>
          </cell>
          <cell r="B2147" t="str">
            <v>Tin</v>
          </cell>
          <cell r="C2147" t="str">
            <v>M/s ECO Tropical Resources</v>
          </cell>
          <cell r="D2147" t="str">
            <v>Not Eligible</v>
          </cell>
          <cell r="E2147" t="str">
            <v>Not Applicable</v>
          </cell>
          <cell r="F2147" t="str">
            <v>Not Eligible Smelters</v>
          </cell>
        </row>
        <row r="2148">
          <cell r="A2148" t="str">
            <v>CID002383</v>
          </cell>
          <cell r="B2148" t="str">
            <v>Tin</v>
          </cell>
          <cell r="C2148" t="str">
            <v>Midland Industries Inc.</v>
          </cell>
          <cell r="D2148" t="str">
            <v>Not Eligible</v>
          </cell>
          <cell r="E2148" t="str">
            <v>Not Applicable</v>
          </cell>
          <cell r="F2148" t="str">
            <v>Not Eligible Smelters</v>
          </cell>
        </row>
        <row r="2149">
          <cell r="A2149" t="str">
            <v>CID002384</v>
          </cell>
          <cell r="B2149" t="str">
            <v>Tin</v>
          </cell>
          <cell r="C2149" t="str">
            <v>Mihara Kinzoku Kogyo Co.,Ltd.</v>
          </cell>
          <cell r="D2149" t="str">
            <v>Not Eligible</v>
          </cell>
          <cell r="E2149" t="str">
            <v>Not Applicable</v>
          </cell>
          <cell r="F2149" t="str">
            <v>Not Eligible Smelters</v>
          </cell>
        </row>
        <row r="2150">
          <cell r="A2150" t="str">
            <v>CID002385</v>
          </cell>
          <cell r="B2150" t="str">
            <v>Tin</v>
          </cell>
          <cell r="C2150" t="str">
            <v>Misue Tin Smelter and Refinery</v>
          </cell>
          <cell r="D2150" t="str">
            <v>Not Eligible</v>
          </cell>
          <cell r="E2150" t="str">
            <v>Not Applicable</v>
          </cell>
          <cell r="F2150" t="str">
            <v>Not Eligible Smelters</v>
          </cell>
        </row>
        <row r="2151">
          <cell r="A2151" t="str">
            <v>CID002386</v>
          </cell>
          <cell r="B2151" t="str">
            <v>Tantalum</v>
          </cell>
          <cell r="C2151" t="str">
            <v>Nantong Tongjie Electrical Co., Ltd.</v>
          </cell>
          <cell r="D2151" t="str">
            <v>Alleged</v>
          </cell>
          <cell r="E2151" t="str">
            <v>Not Applicable</v>
          </cell>
          <cell r="F2151" t="str">
            <v>Non Conformant</v>
          </cell>
        </row>
        <row r="2152">
          <cell r="A2152" t="str">
            <v>CID002388</v>
          </cell>
          <cell r="B2152" t="str">
            <v>Tin</v>
          </cell>
          <cell r="C2152" t="str">
            <v>NINGBO CITY CHANGZHEN COPPER CO.,LTD</v>
          </cell>
          <cell r="D2152" t="str">
            <v>Not Eligible</v>
          </cell>
          <cell r="E2152" t="str">
            <v>Not Applicable</v>
          </cell>
          <cell r="F2152" t="str">
            <v>Not Eligible Smelters</v>
          </cell>
        </row>
        <row r="2153">
          <cell r="A2153" t="str">
            <v>CID002389</v>
          </cell>
          <cell r="B2153" t="str">
            <v>Tin</v>
          </cell>
          <cell r="C2153" t="str">
            <v>Nortena de Metales, SA</v>
          </cell>
          <cell r="D2153" t="str">
            <v>Not Eligible</v>
          </cell>
          <cell r="E2153" t="str">
            <v>Not Applicable</v>
          </cell>
          <cell r="F2153" t="str">
            <v>Not Eligible Smelters</v>
          </cell>
        </row>
        <row r="2154">
          <cell r="A2154" t="str">
            <v>CID002390</v>
          </cell>
          <cell r="B2154" t="str">
            <v>Tin</v>
          </cell>
          <cell r="C2154" t="str">
            <v>North Star BlueScope Steel, LLC</v>
          </cell>
          <cell r="D2154" t="str">
            <v>Not Eligible</v>
          </cell>
          <cell r="E2154" t="str">
            <v>Not Applicable</v>
          </cell>
          <cell r="F2154" t="str">
            <v>Not Eligible Smelters</v>
          </cell>
        </row>
        <row r="2155">
          <cell r="A2155" t="str">
            <v>CID002391</v>
          </cell>
          <cell r="B2155" t="str">
            <v>Tantalum</v>
          </cell>
          <cell r="C2155" t="str">
            <v>Noventa</v>
          </cell>
          <cell r="D2155" t="str">
            <v>Not Eligible</v>
          </cell>
          <cell r="E2155" t="str">
            <v>Not Applicable</v>
          </cell>
          <cell r="F2155" t="str">
            <v>Not Eligible Smelters</v>
          </cell>
        </row>
        <row r="2156">
          <cell r="A2156" t="str">
            <v>CID002392</v>
          </cell>
          <cell r="B2156" t="str">
            <v>Tungsten</v>
          </cell>
          <cell r="C2156" t="str">
            <v>Nucor Steel Gallatin</v>
          </cell>
          <cell r="D2156" t="str">
            <v>Not Eligible</v>
          </cell>
          <cell r="E2156" t="str">
            <v>Not Applicable</v>
          </cell>
          <cell r="F2156" t="str">
            <v>Not Eligible Smelters</v>
          </cell>
        </row>
        <row r="2157">
          <cell r="A2157" t="str">
            <v>CID002394</v>
          </cell>
          <cell r="B2157" t="str">
            <v>Tin</v>
          </cell>
          <cell r="C2157" t="str">
            <v>Nyrstar</v>
          </cell>
          <cell r="D2157" t="str">
            <v>Not Eligible</v>
          </cell>
          <cell r="E2157" t="str">
            <v>Not Applicable</v>
          </cell>
          <cell r="F2157" t="str">
            <v>Not Eligible Smelters</v>
          </cell>
        </row>
        <row r="2158">
          <cell r="A2158" t="str">
            <v>CID002395</v>
          </cell>
          <cell r="B2158" t="str">
            <v>Tin</v>
          </cell>
          <cell r="C2158" t="str">
            <v>PENINSULAR DE LATON</v>
          </cell>
          <cell r="D2158" t="str">
            <v>Not Eligible</v>
          </cell>
          <cell r="E2158" t="str">
            <v>Not Applicable</v>
          </cell>
          <cell r="F2158" t="str">
            <v>Not Eligible Smelters</v>
          </cell>
        </row>
        <row r="2159">
          <cell r="A2159" t="str">
            <v>CID002396</v>
          </cell>
          <cell r="B2159" t="str">
            <v>Tin</v>
          </cell>
          <cell r="C2159" t="str">
            <v>Perusahaan Sadur Timah Malaysia (Perstima) Berhad</v>
          </cell>
          <cell r="D2159" t="str">
            <v>Not Eligible</v>
          </cell>
          <cell r="E2159" t="str">
            <v>Not Applicable</v>
          </cell>
          <cell r="F2159" t="str">
            <v>Not Eligible Smelters</v>
          </cell>
        </row>
        <row r="2160">
          <cell r="A2160" t="str">
            <v>CID002397</v>
          </cell>
          <cell r="B2160" t="str">
            <v>Tin</v>
          </cell>
          <cell r="C2160" t="str">
            <v>PMN Bobrek  Spj</v>
          </cell>
          <cell r="D2160" t="str">
            <v>Not Eligible</v>
          </cell>
          <cell r="E2160" t="str">
            <v>Not Applicable</v>
          </cell>
          <cell r="F2160" t="str">
            <v>Not Eligible Smelters</v>
          </cell>
        </row>
        <row r="2161">
          <cell r="A2161" t="str">
            <v>CID002399</v>
          </cell>
          <cell r="B2161" t="str">
            <v>Tungsten</v>
          </cell>
          <cell r="C2161" t="str">
            <v>Quzhou Yuanli Metal Products Co., Ltd.</v>
          </cell>
          <cell r="D2161" t="str">
            <v>Alleged</v>
          </cell>
          <cell r="E2161" t="str">
            <v>Not Applicable</v>
          </cell>
          <cell r="F2161" t="str">
            <v>Non Conformant</v>
          </cell>
        </row>
        <row r="2162">
          <cell r="A2162" t="str">
            <v>CID002400</v>
          </cell>
          <cell r="B2162" t="str">
            <v>Tin</v>
          </cell>
          <cell r="C2162" t="str">
            <v>Righton Limited</v>
          </cell>
          <cell r="D2162" t="str">
            <v>Not Eligible</v>
          </cell>
          <cell r="E2162" t="str">
            <v>Not Applicable</v>
          </cell>
          <cell r="F2162" t="str">
            <v>Not Eligible Smelters</v>
          </cell>
        </row>
        <row r="2163">
          <cell r="A2163" t="str">
            <v>CID002401</v>
          </cell>
          <cell r="B2163" t="str">
            <v>Tin</v>
          </cell>
          <cell r="C2163" t="str">
            <v>Seju Industry</v>
          </cell>
          <cell r="D2163" t="str">
            <v>Not Eligible</v>
          </cell>
          <cell r="E2163" t="str">
            <v>Not Applicable</v>
          </cell>
          <cell r="F2163" t="str">
            <v>Not Eligible Smelters</v>
          </cell>
        </row>
        <row r="2164">
          <cell r="A2164" t="str">
            <v>CID002402</v>
          </cell>
          <cell r="B2164" t="str">
            <v>Tin</v>
          </cell>
          <cell r="C2164" t="str">
            <v>Severstal</v>
          </cell>
          <cell r="D2164" t="str">
            <v>Not Eligible</v>
          </cell>
          <cell r="E2164" t="str">
            <v>Not Applicable</v>
          </cell>
          <cell r="F2164" t="str">
            <v>Russian Smelters</v>
          </cell>
        </row>
        <row r="2165">
          <cell r="A2165" t="str">
            <v>CID002403</v>
          </cell>
          <cell r="B2165" t="str">
            <v>Gold</v>
          </cell>
          <cell r="C2165" t="str">
            <v>Shanghai Jinsha Shiye Co.,Ltd.</v>
          </cell>
          <cell r="D2165" t="str">
            <v>Not Eligible</v>
          </cell>
          <cell r="E2165" t="str">
            <v>Not Applicable</v>
          </cell>
          <cell r="F2165" t="str">
            <v>Not Eligible Smelters</v>
          </cell>
        </row>
        <row r="2166">
          <cell r="A2166" t="str">
            <v>CID002404</v>
          </cell>
          <cell r="B2166" t="str">
            <v>Tin</v>
          </cell>
          <cell r="C2166" t="str">
            <v>Shenzhen Aijiafa Industrial Co., Ltd.</v>
          </cell>
          <cell r="D2166" t="str">
            <v>Not Eligible</v>
          </cell>
          <cell r="E2166" t="str">
            <v>Not Applicable</v>
          </cell>
          <cell r="F2166" t="str">
            <v>Not Eligible Smelters</v>
          </cell>
        </row>
        <row r="2167">
          <cell r="A2167" t="str">
            <v>CID002405</v>
          </cell>
          <cell r="B2167" t="str">
            <v>Gold</v>
          </cell>
          <cell r="C2167" t="str">
            <v>Shenzhen hao hardware plastic co., LTD</v>
          </cell>
          <cell r="D2167" t="str">
            <v>Not Eligible</v>
          </cell>
          <cell r="E2167" t="str">
            <v>Not Applicable</v>
          </cell>
          <cell r="F2167" t="str">
            <v>Not Eligible Smelters</v>
          </cell>
        </row>
        <row r="2168">
          <cell r="A2168" t="str">
            <v>CID002406</v>
          </cell>
          <cell r="B2168" t="str">
            <v>Gold</v>
          </cell>
          <cell r="C2168" t="str">
            <v>SHENZHEN LIANFENG HARDWARE PLASTIC CO.,LTD-TIANLIANG PLATING FACTORY</v>
          </cell>
          <cell r="D2168" t="str">
            <v>Not Eligible</v>
          </cell>
          <cell r="E2168" t="str">
            <v>Not Applicable</v>
          </cell>
          <cell r="F2168" t="str">
            <v>Not Eligible Smelters</v>
          </cell>
        </row>
        <row r="2169">
          <cell r="A2169" t="str">
            <v>CID002408</v>
          </cell>
          <cell r="B2169" t="str">
            <v>Tin</v>
          </cell>
          <cell r="C2169" t="str">
            <v>Sigma Tin Alloy Co., Ltd.</v>
          </cell>
          <cell r="D2169" t="str">
            <v>Alleged</v>
          </cell>
          <cell r="E2169" t="str">
            <v>Not Applicable</v>
          </cell>
          <cell r="F2169" t="str">
            <v>Non Conformant</v>
          </cell>
        </row>
        <row r="2170">
          <cell r="A2170" t="str">
            <v>CID002409</v>
          </cell>
          <cell r="B2170" t="str">
            <v>Tin</v>
          </cell>
          <cell r="C2170" t="str">
            <v>SIM METAL</v>
          </cell>
          <cell r="D2170" t="str">
            <v>Alleged</v>
          </cell>
          <cell r="E2170" t="str">
            <v>Not Applicable</v>
          </cell>
          <cell r="F2170" t="str">
            <v>Non Conformant</v>
          </cell>
        </row>
        <row r="2171">
          <cell r="A2171" t="str">
            <v>CID002410</v>
          </cell>
          <cell r="B2171" t="str">
            <v>Tin</v>
          </cell>
          <cell r="C2171" t="str">
            <v>Solderindo</v>
          </cell>
          <cell r="D2171" t="str">
            <v>Not Eligible</v>
          </cell>
          <cell r="E2171" t="str">
            <v>Not Applicable</v>
          </cell>
          <cell r="F2171" t="str">
            <v>Not Eligible Smelters</v>
          </cell>
        </row>
        <row r="2172">
          <cell r="A2172" t="str">
            <v>CID002411</v>
          </cell>
          <cell r="B2172" t="str">
            <v>Tin</v>
          </cell>
          <cell r="C2172" t="str">
            <v>Spectro Alloys Corp.</v>
          </cell>
          <cell r="D2172" t="str">
            <v>Not Eligible</v>
          </cell>
          <cell r="E2172" t="str">
            <v>Not Applicable</v>
          </cell>
          <cell r="F2172" t="str">
            <v>Not Eligible Smelters</v>
          </cell>
        </row>
        <row r="2173">
          <cell r="A2173" t="str">
            <v>CID002412</v>
          </cell>
          <cell r="B2173" t="str">
            <v>Tungsten</v>
          </cell>
          <cell r="C2173" t="str">
            <v>Steel Dynamics</v>
          </cell>
          <cell r="D2173" t="str">
            <v>Not Eligible</v>
          </cell>
          <cell r="E2173" t="str">
            <v>Not Applicable</v>
          </cell>
          <cell r="F2173" t="str">
            <v>Not Eligible Smelters</v>
          </cell>
        </row>
        <row r="2174">
          <cell r="A2174" t="str">
            <v>CID002413</v>
          </cell>
          <cell r="B2174" t="str">
            <v>Tin</v>
          </cell>
          <cell r="C2174" t="str">
            <v>Steel Dynamics</v>
          </cell>
          <cell r="D2174" t="str">
            <v>Not Eligible</v>
          </cell>
          <cell r="E2174" t="str">
            <v>Not Applicable</v>
          </cell>
          <cell r="F2174" t="str">
            <v>Not Eligible Smelters</v>
          </cell>
        </row>
        <row r="2175">
          <cell r="A2175" t="str">
            <v>CID002414</v>
          </cell>
          <cell r="B2175" t="str">
            <v>Tin</v>
          </cell>
          <cell r="C2175" t="str">
            <v>Suzhou Lianda Special Metal Materials Co., Ltd.</v>
          </cell>
          <cell r="D2175" t="str">
            <v>Not Eligible</v>
          </cell>
          <cell r="E2175" t="str">
            <v>Not Applicable</v>
          </cell>
          <cell r="F2175" t="str">
            <v>Not Eligible Smelters</v>
          </cell>
        </row>
        <row r="2176">
          <cell r="A2176" t="str">
            <v>CID002415</v>
          </cell>
          <cell r="B2176" t="str">
            <v>Gold</v>
          </cell>
          <cell r="C2176" t="str">
            <v>Suzuki Kikinzoku Kako K.K.</v>
          </cell>
          <cell r="D2176" t="str">
            <v>Not Eligible</v>
          </cell>
          <cell r="E2176" t="str">
            <v>Not Applicable</v>
          </cell>
          <cell r="F2176" t="str">
            <v>Not Eligible Smelters</v>
          </cell>
        </row>
        <row r="2177">
          <cell r="A2177" t="str">
            <v>CID002419</v>
          </cell>
          <cell r="B2177" t="str">
            <v>Tantalum</v>
          </cell>
          <cell r="C2177" t="str">
            <v>Tanco</v>
          </cell>
          <cell r="D2177" t="str">
            <v>Not Eligible</v>
          </cell>
          <cell r="E2177" t="str">
            <v>Not Applicable</v>
          </cell>
          <cell r="F2177" t="str">
            <v>Not Eligible Smelters</v>
          </cell>
        </row>
        <row r="2178">
          <cell r="A2178" t="str">
            <v>CID002420</v>
          </cell>
          <cell r="B2178" t="str">
            <v>Tin</v>
          </cell>
          <cell r="C2178" t="str">
            <v>Tarutin Kester Co., Ltd.</v>
          </cell>
          <cell r="D2178" t="str">
            <v>Not Eligible</v>
          </cell>
          <cell r="E2178" t="str">
            <v>Not Applicable</v>
          </cell>
          <cell r="F2178" t="str">
            <v>Not Eligible Smelters</v>
          </cell>
        </row>
        <row r="2179">
          <cell r="A2179" t="str">
            <v>CID002421</v>
          </cell>
          <cell r="B2179" t="str">
            <v>Tin</v>
          </cell>
          <cell r="C2179" t="str">
            <v>Thye Mining Industrial Co. Ltd.</v>
          </cell>
          <cell r="D2179" t="str">
            <v>Not Eligible</v>
          </cell>
          <cell r="E2179" t="str">
            <v>Not Applicable</v>
          </cell>
          <cell r="F2179" t="str">
            <v>Not Eligible Smelters</v>
          </cell>
        </row>
        <row r="2180">
          <cell r="A2180" t="str">
            <v>CID002422</v>
          </cell>
          <cell r="B2180" t="str">
            <v>Tin</v>
          </cell>
          <cell r="C2180" t="str">
            <v>ThyssenKrupp Steel</v>
          </cell>
          <cell r="D2180" t="str">
            <v>Not Eligible</v>
          </cell>
          <cell r="E2180" t="str">
            <v>Not Applicable</v>
          </cell>
          <cell r="F2180" t="str">
            <v>Not Eligible Smelters</v>
          </cell>
        </row>
        <row r="2181">
          <cell r="A2181" t="str">
            <v>CID002423</v>
          </cell>
          <cell r="B2181" t="str">
            <v>Tungsten</v>
          </cell>
          <cell r="C2181" t="str">
            <v>Toshiba Material Co., Ltd.</v>
          </cell>
          <cell r="D2181" t="str">
            <v>Not Eligible</v>
          </cell>
          <cell r="E2181" t="str">
            <v>Not Applicable</v>
          </cell>
          <cell r="F2181" t="str">
            <v>Not Eligible Smelters</v>
          </cell>
        </row>
        <row r="2182">
          <cell r="A2182" t="str">
            <v>CID002424</v>
          </cell>
          <cell r="B2182" t="str">
            <v>Tin</v>
          </cell>
          <cell r="C2182" t="str">
            <v>Toyota Tsusho Sdn. Bhd.</v>
          </cell>
          <cell r="D2182" t="str">
            <v>Not Eligible</v>
          </cell>
          <cell r="E2182" t="str">
            <v>Not Applicable</v>
          </cell>
          <cell r="F2182" t="str">
            <v>Not Eligible Smelters</v>
          </cell>
        </row>
        <row r="2183">
          <cell r="A2183" t="str">
            <v>CID002425</v>
          </cell>
          <cell r="B2183" t="str">
            <v>Tungsten</v>
          </cell>
          <cell r="C2183" t="str">
            <v>Vishay</v>
          </cell>
          <cell r="D2183" t="str">
            <v>Not Eligible</v>
          </cell>
          <cell r="E2183" t="str">
            <v>Not Applicable</v>
          </cell>
          <cell r="F2183" t="str">
            <v>Not Eligible Smelters</v>
          </cell>
        </row>
        <row r="2184">
          <cell r="A2184" t="str">
            <v>CID002426</v>
          </cell>
          <cell r="B2184" t="str">
            <v>Tungsten</v>
          </cell>
          <cell r="C2184" t="str">
            <v>White Solder Metalurgia e Mineração Ltda.</v>
          </cell>
          <cell r="D2184" t="str">
            <v>Not Eligible</v>
          </cell>
          <cell r="E2184" t="str">
            <v>Not Applicable</v>
          </cell>
          <cell r="F2184" t="str">
            <v>Not Eligible Smelters</v>
          </cell>
        </row>
        <row r="2185">
          <cell r="A2185" t="str">
            <v>CID002427</v>
          </cell>
          <cell r="B2185" t="str">
            <v>Tin</v>
          </cell>
          <cell r="C2185" t="str">
            <v>Wooshin Metal</v>
          </cell>
          <cell r="D2185" t="str">
            <v>Not Eligible</v>
          </cell>
          <cell r="E2185" t="str">
            <v>Not Applicable</v>
          </cell>
          <cell r="F2185" t="str">
            <v>Not Eligible Smelters</v>
          </cell>
        </row>
        <row r="2186">
          <cell r="A2186" t="str">
            <v>CID002428</v>
          </cell>
          <cell r="B2186" t="str">
            <v>Tin</v>
          </cell>
          <cell r="C2186" t="str">
            <v>Xiamen Honglu Tungsten Molybdenum Co., Ltd.</v>
          </cell>
          <cell r="D2186" t="str">
            <v>Alleged</v>
          </cell>
          <cell r="E2186" t="str">
            <v>Not Applicable</v>
          </cell>
          <cell r="F2186" t="str">
            <v>Non Conformant</v>
          </cell>
        </row>
        <row r="2187">
          <cell r="A2187" t="str">
            <v>CID002429</v>
          </cell>
          <cell r="B2187" t="str">
            <v>Tin</v>
          </cell>
          <cell r="C2187" t="str">
            <v>Xin Precision Metal Electroplating</v>
          </cell>
          <cell r="D2187" t="str">
            <v>Alleged</v>
          </cell>
          <cell r="E2187" t="str">
            <v>Not Applicable</v>
          </cell>
          <cell r="F2187" t="str">
            <v>Non Conformant</v>
          </cell>
        </row>
        <row r="2188">
          <cell r="A2188" t="str">
            <v>CID002431</v>
          </cell>
          <cell r="B2188" t="str">
            <v>Tin</v>
          </cell>
          <cell r="C2188" t="str">
            <v>YoungPoong, Corp.</v>
          </cell>
          <cell r="D2188" t="str">
            <v>Not Eligible</v>
          </cell>
          <cell r="E2188" t="str">
            <v>Not Applicable</v>
          </cell>
          <cell r="F2188" t="str">
            <v>Not Eligible Smelters</v>
          </cell>
        </row>
        <row r="2189">
          <cell r="A2189" t="str">
            <v>CID002432</v>
          </cell>
          <cell r="B2189" t="str">
            <v>Tin</v>
          </cell>
          <cell r="C2189" t="str">
            <v>Young Poong Seokpo Smelter</v>
          </cell>
          <cell r="D2189" t="str">
            <v>Not Eligible</v>
          </cell>
          <cell r="E2189" t="str">
            <v>Not Applicable</v>
          </cell>
          <cell r="F2189" t="str">
            <v>Not Eligible Smelters</v>
          </cell>
        </row>
        <row r="2190">
          <cell r="A2190" t="str">
            <v>CID002433</v>
          </cell>
          <cell r="B2190" t="str">
            <v>Tin</v>
          </cell>
          <cell r="C2190" t="str">
            <v>ZHEJIANG KEYU METAL MATERIAL CO.,LTD</v>
          </cell>
          <cell r="D2190" t="str">
            <v>Not Eligible</v>
          </cell>
          <cell r="E2190" t="str">
            <v>Not Applicable</v>
          </cell>
          <cell r="F2190" t="str">
            <v>Not Eligible Smelters</v>
          </cell>
        </row>
        <row r="2191">
          <cell r="A2191" t="str">
            <v>CID002434</v>
          </cell>
          <cell r="B2191" t="str">
            <v>Tin</v>
          </cell>
          <cell r="C2191" t="str">
            <v>Zhongfahao Wujin Zhipin Youxian Gongsi</v>
          </cell>
          <cell r="D2191" t="str">
            <v>Not Eligible</v>
          </cell>
          <cell r="E2191" t="str">
            <v>Not Applicable</v>
          </cell>
          <cell r="F2191" t="str">
            <v>Not Eligible Smelters</v>
          </cell>
        </row>
        <row r="2192">
          <cell r="A2192" t="str">
            <v>CID002435</v>
          </cell>
          <cell r="B2192" t="str">
            <v>Tungsten</v>
          </cell>
          <cell r="C2192" t="str">
            <v>Zhuhai Horyison Solder Co., Ltd.</v>
          </cell>
          <cell r="D2192" t="str">
            <v>Not Eligible</v>
          </cell>
          <cell r="E2192" t="str">
            <v>Not Applicable</v>
          </cell>
          <cell r="F2192" t="str">
            <v>Not Eligible Smelters</v>
          </cell>
        </row>
        <row r="2193">
          <cell r="A2193" t="str">
            <v>CID002437</v>
          </cell>
          <cell r="B2193" t="str">
            <v>Tin</v>
          </cell>
          <cell r="C2193" t="str">
            <v>Nihonhanda Co., Ltd.</v>
          </cell>
          <cell r="D2193" t="str">
            <v>Not Eligible</v>
          </cell>
          <cell r="E2193" t="str">
            <v>Not Applicable</v>
          </cell>
          <cell r="F2193" t="str">
            <v>Not Eligible Smelters</v>
          </cell>
        </row>
        <row r="2194">
          <cell r="A2194" t="str">
            <v>CID002438</v>
          </cell>
          <cell r="B2194" t="str">
            <v>Gold</v>
          </cell>
          <cell r="C2194" t="str">
            <v>Meta ρ Technology Japan Co., Ltd.</v>
          </cell>
          <cell r="D2194" t="str">
            <v>Alleged</v>
          </cell>
          <cell r="E2194" t="str">
            <v>Not Applicable</v>
          </cell>
          <cell r="F2194" t="str">
            <v>Non Conformant</v>
          </cell>
        </row>
        <row r="2195">
          <cell r="A2195" t="str">
            <v>CID002439</v>
          </cell>
          <cell r="B2195" t="str">
            <v>Tin</v>
          </cell>
          <cell r="C2195" t="str">
            <v>Leybold Co., Ltd.</v>
          </cell>
          <cell r="D2195" t="str">
            <v>Not Eligible</v>
          </cell>
          <cell r="E2195" t="str">
            <v>Not Applicable</v>
          </cell>
          <cell r="F2195" t="str">
            <v>Not Eligible Smelters</v>
          </cell>
        </row>
        <row r="2196">
          <cell r="A2196" t="str">
            <v>CID002440</v>
          </cell>
          <cell r="B2196" t="str">
            <v>Tin</v>
          </cell>
          <cell r="C2196" t="str">
            <v>NSSC</v>
          </cell>
          <cell r="D2196" t="str">
            <v>Alleged</v>
          </cell>
          <cell r="E2196" t="str">
            <v>Not Applicable</v>
          </cell>
          <cell r="F2196" t="str">
            <v>Non Conformant</v>
          </cell>
        </row>
        <row r="2197">
          <cell r="A2197" t="str">
            <v>CID002441</v>
          </cell>
          <cell r="B2197" t="str">
            <v>Tin</v>
          </cell>
          <cell r="C2197" t="str">
            <v>Nihon Superior Co., Ltd.</v>
          </cell>
          <cell r="D2197" t="str">
            <v>Not Eligible</v>
          </cell>
          <cell r="E2197" t="str">
            <v>Not Applicable</v>
          </cell>
          <cell r="F2197" t="str">
            <v>Not Eligible Smelters</v>
          </cell>
        </row>
        <row r="2198">
          <cell r="A2198" t="str">
            <v>CID002443</v>
          </cell>
          <cell r="B2198" t="str">
            <v>Tin</v>
          </cell>
          <cell r="C2198" t="str">
            <v>Japan Copper and Brass Co.</v>
          </cell>
          <cell r="D2198" t="str">
            <v>Not Eligible</v>
          </cell>
          <cell r="E2198" t="str">
            <v>Not Applicable</v>
          </cell>
          <cell r="F2198" t="str">
            <v>Not Eligible Smelters</v>
          </cell>
        </row>
        <row r="2199">
          <cell r="A2199" t="str">
            <v>CID002444</v>
          </cell>
          <cell r="B2199" t="str">
            <v>Tin</v>
          </cell>
          <cell r="C2199" t="str">
            <v>Japanese precision and chain</v>
          </cell>
          <cell r="D2199" t="str">
            <v>Not Eligible</v>
          </cell>
          <cell r="E2199" t="str">
            <v>Not Applicable</v>
          </cell>
          <cell r="F2199" t="str">
            <v>Not Eligible Smelters</v>
          </cell>
        </row>
        <row r="2200">
          <cell r="A2200" t="str">
            <v>CID002445</v>
          </cell>
          <cell r="B2200" t="str">
            <v>Tin</v>
          </cell>
          <cell r="C2200" t="str">
            <v>Ai-chia Industrial Co., Ltd.</v>
          </cell>
          <cell r="D2200" t="str">
            <v>Not Eligible</v>
          </cell>
          <cell r="E2200" t="str">
            <v>Not Applicable</v>
          </cell>
          <cell r="F2200" t="str">
            <v>Not Eligible Smelters</v>
          </cell>
        </row>
        <row r="2201">
          <cell r="A2201" t="str">
            <v>CID002448</v>
          </cell>
          <cell r="B2201" t="str">
            <v>Gold</v>
          </cell>
          <cell r="C2201" t="str">
            <v>Suzhou Hua Fugui Metal Co., Ltd.</v>
          </cell>
          <cell r="D2201" t="str">
            <v>Alleged</v>
          </cell>
          <cell r="E2201" t="str">
            <v>Not Applicable</v>
          </cell>
          <cell r="F2201" t="str">
            <v>Non Conformant</v>
          </cell>
        </row>
        <row r="2202">
          <cell r="A2202" t="str">
            <v>CID002450</v>
          </cell>
          <cell r="B2202" t="str">
            <v>Gold</v>
          </cell>
          <cell r="C2202" t="str">
            <v>Asahi Chemical &amp; Solder Industries Pte. Ltd.</v>
          </cell>
          <cell r="D2202" t="str">
            <v>Alleged</v>
          </cell>
          <cell r="E2202" t="str">
            <v>Not Applicable</v>
          </cell>
          <cell r="F2202" t="str">
            <v>Non Conformant</v>
          </cell>
        </row>
        <row r="2203">
          <cell r="A2203" t="str">
            <v>CID002451</v>
          </cell>
          <cell r="B2203" t="str">
            <v>Tin</v>
          </cell>
          <cell r="C2203" t="str">
            <v>ASE Group</v>
          </cell>
          <cell r="D2203" t="str">
            <v>Not Eligible</v>
          </cell>
          <cell r="E2203" t="str">
            <v>Not Applicable</v>
          </cell>
          <cell r="F2203" t="str">
            <v>Not Eligible Smelters</v>
          </cell>
        </row>
        <row r="2204">
          <cell r="A2204" t="str">
            <v>CID002452</v>
          </cell>
          <cell r="B2204" t="str">
            <v>Tin</v>
          </cell>
          <cell r="C2204" t="str">
            <v>Suzhou ASEN Semiconductors Co., Ltd.</v>
          </cell>
          <cell r="D2204" t="str">
            <v>Not Eligible</v>
          </cell>
          <cell r="E2204" t="str">
            <v>Not Applicable</v>
          </cell>
          <cell r="F2204" t="str">
            <v>Not Eligible Smelters</v>
          </cell>
        </row>
        <row r="2205">
          <cell r="A2205" t="str">
            <v>CID002453</v>
          </cell>
          <cell r="B2205" t="str">
            <v>Gold</v>
          </cell>
          <cell r="C2205" t="str">
            <v>Carvataro Gold Smelter</v>
          </cell>
          <cell r="D2205" t="str">
            <v>Alleged</v>
          </cell>
          <cell r="E2205" t="str">
            <v>Not Applicable</v>
          </cell>
          <cell r="F2205" t="str">
            <v>Non Conformant</v>
          </cell>
        </row>
        <row r="2206">
          <cell r="A2206" t="str">
            <v>CID002454</v>
          </cell>
          <cell r="B2206" t="str">
            <v>Gold</v>
          </cell>
          <cell r="C2206" t="str">
            <v>Central Semiconductor Corp.</v>
          </cell>
          <cell r="D2206" t="str">
            <v>Not Eligible</v>
          </cell>
          <cell r="E2206" t="str">
            <v>Not Applicable</v>
          </cell>
          <cell r="F2206" t="str">
            <v>Not Eligible Smelters</v>
          </cell>
        </row>
        <row r="2207">
          <cell r="A2207" t="str">
            <v>CID002455</v>
          </cell>
          <cell r="B2207" t="str">
            <v>Tin</v>
          </cell>
          <cell r="C2207" t="str">
            <v>CV Venus Inti Perkasa</v>
          </cell>
          <cell r="D2207" t="str">
            <v>Not Eligible</v>
          </cell>
          <cell r="E2207" t="str">
            <v>Conformant</v>
          </cell>
          <cell r="F2207" t="str">
            <v>Not Eligible Smelters</v>
          </cell>
        </row>
        <row r="2208">
          <cell r="A2208" t="str">
            <v>CID002456</v>
          </cell>
          <cell r="B2208" t="str">
            <v>Gold</v>
          </cell>
          <cell r="C2208" t="str">
            <v>Dougguan Orient Surface Treatment Co., Ltd.</v>
          </cell>
          <cell r="D2208" t="str">
            <v>Not Eligible</v>
          </cell>
          <cell r="E2208" t="str">
            <v>Not Applicable</v>
          </cell>
          <cell r="F2208" t="str">
            <v>Not Eligible Smelters</v>
          </cell>
        </row>
        <row r="2209">
          <cell r="A2209" t="str">
            <v>CID002457</v>
          </cell>
          <cell r="B2209" t="str">
            <v>Tin</v>
          </cell>
          <cell r="C2209" t="str">
            <v>Foshan Nanhai Xihai Metal material Co., Ltd.</v>
          </cell>
          <cell r="D2209" t="str">
            <v>Not Eligible</v>
          </cell>
          <cell r="E2209" t="str">
            <v>Not Applicable</v>
          </cell>
          <cell r="F2209" t="str">
            <v>Not Eligible Smelters</v>
          </cell>
        </row>
        <row r="2210">
          <cell r="A2210" t="str">
            <v>CID002459</v>
          </cell>
          <cell r="B2210" t="str">
            <v>Gold</v>
          </cell>
          <cell r="C2210" t="str">
            <v>Geib Refining Corp.</v>
          </cell>
          <cell r="D2210" t="str">
            <v>Not Eligible</v>
          </cell>
          <cell r="E2210" t="str">
            <v>Not Applicable</v>
          </cell>
          <cell r="F2210" t="str">
            <v>Not Eligible Smelters</v>
          </cell>
        </row>
        <row r="2211">
          <cell r="A2211" t="str">
            <v>CID002462</v>
          </cell>
          <cell r="B2211" t="str">
            <v>Tungsten</v>
          </cell>
          <cell r="C2211" t="str">
            <v>Heyuan Fuma Cemented Carbide Co., Ltd.</v>
          </cell>
          <cell r="D2211" t="str">
            <v>Not Eligible</v>
          </cell>
          <cell r="E2211" t="str">
            <v>Not Applicable</v>
          </cell>
          <cell r="F2211" t="str">
            <v>Not Eligible Smelters</v>
          </cell>
        </row>
        <row r="2212">
          <cell r="A2212" t="str">
            <v>CID002464</v>
          </cell>
          <cell r="B2212" t="str">
            <v>Gold</v>
          </cell>
          <cell r="C2212" t="str">
            <v>Jean Goldschmidt International</v>
          </cell>
          <cell r="D2212" t="str">
            <v>Not Eligible</v>
          </cell>
          <cell r="E2212" t="str">
            <v>Not Applicable</v>
          </cell>
          <cell r="F2212" t="str">
            <v>Not Eligible Smelters</v>
          </cell>
        </row>
        <row r="2213">
          <cell r="A2213" t="str">
            <v>CID002465</v>
          </cell>
          <cell r="B2213" t="str">
            <v>Tungsten</v>
          </cell>
          <cell r="C2213" t="str">
            <v>Jiujiang Tanbre Co., Ltd.</v>
          </cell>
          <cell r="D2213" t="str">
            <v>Not Eligible</v>
          </cell>
          <cell r="E2213" t="str">
            <v>Not Applicable</v>
          </cell>
          <cell r="F2213" t="str">
            <v>Not Eligible Smelters</v>
          </cell>
        </row>
        <row r="2214">
          <cell r="A2214" t="str">
            <v>CID002466</v>
          </cell>
          <cell r="B2214" t="str">
            <v>Tin</v>
          </cell>
          <cell r="C2214" t="str">
            <v>Kennecott Utah Copper LLC</v>
          </cell>
          <cell r="D2214" t="str">
            <v>Not Eligible</v>
          </cell>
          <cell r="E2214" t="str">
            <v>Not Applicable</v>
          </cell>
          <cell r="F2214" t="str">
            <v>Not Eligible Smelters</v>
          </cell>
        </row>
        <row r="2215">
          <cell r="A2215" t="str">
            <v>CID002467</v>
          </cell>
          <cell r="B2215" t="str">
            <v>Tin</v>
          </cell>
          <cell r="C2215" t="str">
            <v>Kurt J Lesker Company</v>
          </cell>
          <cell r="D2215" t="str">
            <v>Not Eligible</v>
          </cell>
          <cell r="E2215" t="str">
            <v>Not Applicable</v>
          </cell>
          <cell r="F2215" t="str">
            <v>Not Eligible Smelters</v>
          </cell>
        </row>
        <row r="2216">
          <cell r="A2216" t="str">
            <v>CID002468</v>
          </cell>
          <cell r="B2216" t="str">
            <v>Tin</v>
          </cell>
          <cell r="C2216" t="str">
            <v>Magnu's Minerais Metais e Ligas Ltda.</v>
          </cell>
          <cell r="D2216" t="str">
            <v>Eligible</v>
          </cell>
          <cell r="E2216" t="str">
            <v>Conformant</v>
          </cell>
          <cell r="F2216"/>
        </row>
        <row r="2217">
          <cell r="A2217" t="str">
            <v>CID002469</v>
          </cell>
          <cell r="B2217" t="str">
            <v>Tin</v>
          </cell>
          <cell r="C2217" t="str">
            <v>Nantong Chun-Yuan Electronics Co.</v>
          </cell>
          <cell r="D2217" t="str">
            <v>Not Eligible</v>
          </cell>
          <cell r="E2217" t="str">
            <v>Not Applicable</v>
          </cell>
          <cell r="F2217" t="str">
            <v>Not Eligible Smelters</v>
          </cell>
        </row>
        <row r="2218">
          <cell r="A2218" t="str">
            <v>CID002470</v>
          </cell>
          <cell r="B2218" t="str">
            <v>Gold</v>
          </cell>
          <cell r="C2218" t="str">
            <v>Newmont Mining Corporation (NMC)</v>
          </cell>
          <cell r="D2218" t="str">
            <v>Not Eligible</v>
          </cell>
          <cell r="E2218" t="str">
            <v>Not Applicable</v>
          </cell>
          <cell r="F2218" t="str">
            <v>Not Eligible Smelters</v>
          </cell>
        </row>
        <row r="2219">
          <cell r="A2219" t="str">
            <v>CID002471</v>
          </cell>
          <cell r="B2219" t="str">
            <v>Tin</v>
          </cell>
          <cell r="C2219" t="str">
            <v>Ningbo Ao Da Co.</v>
          </cell>
          <cell r="D2219" t="str">
            <v>Alleged</v>
          </cell>
          <cell r="E2219" t="str">
            <v>Not Applicable</v>
          </cell>
          <cell r="F2219" t="str">
            <v>Non Conformant</v>
          </cell>
        </row>
        <row r="2220">
          <cell r="A2220" t="str">
            <v>CID002473</v>
          </cell>
          <cell r="B2220" t="str">
            <v>Tin</v>
          </cell>
          <cell r="C2220" t="str">
            <v>PT Donna Kembara Jaya</v>
          </cell>
          <cell r="D2220" t="str">
            <v>Not Eligible</v>
          </cell>
          <cell r="E2220" t="str">
            <v>Not Applicable</v>
          </cell>
          <cell r="F2220" t="str">
            <v>Not Eligible Smelters</v>
          </cell>
        </row>
        <row r="2221">
          <cell r="A2221" t="str">
            <v>CID002475</v>
          </cell>
          <cell r="B2221" t="str">
            <v>Tin</v>
          </cell>
          <cell r="C2221" t="str">
            <v>PT Rajwa International</v>
          </cell>
          <cell r="D2221" t="str">
            <v>Not Eligible</v>
          </cell>
          <cell r="E2221" t="str">
            <v>Not Applicable</v>
          </cell>
          <cell r="F2221" t="str">
            <v>Not Eligible Smelters</v>
          </cell>
        </row>
        <row r="2222">
          <cell r="A2222" t="str">
            <v>CID002476</v>
          </cell>
          <cell r="B2222" t="str">
            <v>Tin</v>
          </cell>
          <cell r="C2222" t="str">
            <v>PT Singkep Times Utama</v>
          </cell>
          <cell r="D2222" t="str">
            <v>Not Eligible</v>
          </cell>
          <cell r="E2222" t="str">
            <v>Not Applicable</v>
          </cell>
          <cell r="F2222" t="str">
            <v>Not Eligible Smelters</v>
          </cell>
        </row>
        <row r="2223">
          <cell r="A2223" t="str">
            <v>CID002478</v>
          </cell>
          <cell r="B2223" t="str">
            <v>Tin</v>
          </cell>
          <cell r="C2223" t="str">
            <v>PT Tirus Putra Mandiri</v>
          </cell>
          <cell r="D2223" t="str">
            <v>Eligible</v>
          </cell>
          <cell r="E2223" t="str">
            <v>Communication Suspended - Not Interested</v>
          </cell>
          <cell r="F2223" t="str">
            <v>Non Conformant</v>
          </cell>
        </row>
        <row r="2224">
          <cell r="A2224" t="str">
            <v>CID002479</v>
          </cell>
          <cell r="B2224" t="str">
            <v>Tin</v>
          </cell>
          <cell r="C2224" t="str">
            <v>PT Wahana Perkit Jaya</v>
          </cell>
          <cell r="D2224" t="str">
            <v>Not Eligible</v>
          </cell>
          <cell r="E2224" t="str">
            <v>Not Applicable</v>
          </cell>
          <cell r="F2224" t="str">
            <v>Not Eligible Smelters</v>
          </cell>
        </row>
        <row r="2225">
          <cell r="A2225" t="str">
            <v>CID002480</v>
          </cell>
          <cell r="B2225" t="str">
            <v>Tungsten</v>
          </cell>
          <cell r="C2225" t="str">
            <v>Sanalloy Industrial Co., Ltd.</v>
          </cell>
          <cell r="D2225" t="str">
            <v>Alleged</v>
          </cell>
          <cell r="E2225" t="str">
            <v>Not Applicable</v>
          </cell>
          <cell r="F2225" t="str">
            <v>Non Conformant</v>
          </cell>
        </row>
        <row r="2226">
          <cell r="A2226" t="str">
            <v>CID002482</v>
          </cell>
          <cell r="B2226" t="str">
            <v>Tin</v>
          </cell>
          <cell r="C2226" t="str">
            <v>Speedtech shell</v>
          </cell>
          <cell r="D2226" t="str">
            <v>Alleged</v>
          </cell>
          <cell r="E2226" t="str">
            <v>Not Applicable</v>
          </cell>
          <cell r="F2226" t="str">
            <v>Non Conformant</v>
          </cell>
        </row>
        <row r="2227">
          <cell r="A2227" t="str">
            <v>CID002483</v>
          </cell>
          <cell r="B2227" t="str">
            <v>Tungsten</v>
          </cell>
          <cell r="C2227" t="str">
            <v>TCC steel</v>
          </cell>
          <cell r="D2227" t="str">
            <v>Not Eligible</v>
          </cell>
          <cell r="E2227" t="str">
            <v>Not Applicable</v>
          </cell>
          <cell r="F2227" t="str">
            <v>Not Eligible Smelters</v>
          </cell>
        </row>
        <row r="2228">
          <cell r="A2228" t="str">
            <v>CID002484</v>
          </cell>
          <cell r="B2228" t="str">
            <v>Tungsten</v>
          </cell>
          <cell r="C2228" t="str">
            <v>Tongling Nonferrous Metals Group Co., Ltd.</v>
          </cell>
          <cell r="D2228" t="str">
            <v>Not Eligible</v>
          </cell>
          <cell r="E2228" t="str">
            <v>Not Applicable</v>
          </cell>
          <cell r="F2228" t="str">
            <v>Not Eligible Smelters</v>
          </cell>
        </row>
        <row r="2229">
          <cell r="A2229" t="str">
            <v>CID002485</v>
          </cell>
          <cell r="B2229" t="str">
            <v>Tungsten</v>
          </cell>
          <cell r="C2229" t="str">
            <v>Tungaloy Corp</v>
          </cell>
          <cell r="D2229" t="str">
            <v>Not Eligible</v>
          </cell>
          <cell r="E2229" t="str">
            <v>Not Applicable</v>
          </cell>
          <cell r="F2229" t="str">
            <v>Not Eligible Smelters</v>
          </cell>
        </row>
        <row r="2230">
          <cell r="A2230" t="str">
            <v>CID002486</v>
          </cell>
          <cell r="B2230" t="str">
            <v>Tin</v>
          </cell>
          <cell r="C2230" t="str">
            <v>Vertex Metals Inc.</v>
          </cell>
          <cell r="D2230" t="str">
            <v>Not Eligible</v>
          </cell>
          <cell r="E2230" t="str">
            <v>Not Applicable</v>
          </cell>
          <cell r="F2230" t="str">
            <v>Not Eligible Smelters</v>
          </cell>
        </row>
        <row r="2231">
          <cell r="A2231" t="str">
            <v>CID002487</v>
          </cell>
          <cell r="B2231" t="str">
            <v>Tin</v>
          </cell>
          <cell r="C2231" t="str">
            <v>WONIL METAL Co., Ltd.</v>
          </cell>
          <cell r="D2231" t="str">
            <v>Not Eligible</v>
          </cell>
          <cell r="E2231" t="str">
            <v>Not Applicable</v>
          </cell>
          <cell r="F2231" t="str">
            <v>Not Eligible Smelters</v>
          </cell>
        </row>
        <row r="2232">
          <cell r="A2232" t="str">
            <v>CID002491</v>
          </cell>
          <cell r="B2232" t="str">
            <v>Gold</v>
          </cell>
          <cell r="C2232" t="str">
            <v>Yunnan Gold Mining Group Co., Ltd. (YGMG)</v>
          </cell>
          <cell r="D2232" t="str">
            <v>Alleged</v>
          </cell>
          <cell r="E2232" t="str">
            <v>Not Applicable</v>
          </cell>
          <cell r="F2232" t="str">
            <v>Non Conformant</v>
          </cell>
        </row>
        <row r="2233">
          <cell r="A2233" t="str">
            <v>CID002492</v>
          </cell>
          <cell r="B2233" t="str">
            <v>Tantalum</v>
          </cell>
          <cell r="C2233" t="str">
            <v>Hengyang King Xing Lifeng New Materials Co., Ltd.</v>
          </cell>
          <cell r="D2233" t="str">
            <v>Eligible</v>
          </cell>
          <cell r="E2233" t="str">
            <v>Conformant</v>
          </cell>
          <cell r="F2233"/>
        </row>
        <row r="2234">
          <cell r="A2234" t="str">
            <v>CID002493</v>
          </cell>
          <cell r="B2234" t="str">
            <v>Tungsten</v>
          </cell>
          <cell r="C2234" t="str">
            <v>Jiangxi Richsea New Materials Co., Ltd.</v>
          </cell>
          <cell r="D2234" t="str">
            <v>Not Eligible</v>
          </cell>
          <cell r="E2234" t="str">
            <v>Not Applicable</v>
          </cell>
          <cell r="F2234" t="str">
            <v>Not Eligible Smelters</v>
          </cell>
        </row>
        <row r="2235">
          <cell r="A2235" t="str">
            <v>CID002494</v>
          </cell>
          <cell r="B2235" t="str">
            <v>Tungsten</v>
          </cell>
          <cell r="C2235" t="str">
            <v>Ganzhou Seadragon W &amp; Mo Co., Ltd.</v>
          </cell>
          <cell r="D2235" t="str">
            <v>Eligible</v>
          </cell>
          <cell r="E2235" t="str">
            <v>Conformant</v>
          </cell>
          <cell r="F2235"/>
        </row>
        <row r="2236">
          <cell r="A2236" t="str">
            <v>CID002495</v>
          </cell>
          <cell r="B2236" t="str">
            <v>Tin</v>
          </cell>
          <cell r="C2236" t="str">
            <v>Ganzhou Seadragon W &amp; Mo Co., Ltd.</v>
          </cell>
          <cell r="D2236" t="str">
            <v>Not Eligible</v>
          </cell>
          <cell r="E2236" t="str">
            <v>Not Applicable</v>
          </cell>
          <cell r="F2236" t="str">
            <v>Not Eligible Smelters</v>
          </cell>
        </row>
        <row r="2237">
          <cell r="A2237" t="str">
            <v>CID002496</v>
          </cell>
          <cell r="B2237" t="str">
            <v>Gold</v>
          </cell>
          <cell r="C2237" t="str">
            <v>Ganzhou Seadragon W &amp; Mo Co., Ltd.</v>
          </cell>
          <cell r="D2237" t="str">
            <v>Not Eligible</v>
          </cell>
          <cell r="E2237" t="str">
            <v>Not Applicable</v>
          </cell>
          <cell r="F2237" t="str">
            <v>Not Eligible Smelters</v>
          </cell>
        </row>
        <row r="2238">
          <cell r="A2238" t="str">
            <v>CID002497</v>
          </cell>
          <cell r="B2238" t="str">
            <v>Tantalum</v>
          </cell>
          <cell r="C2238" t="str">
            <v>Ganzhou Seadragon W &amp; Mo Co., Ltd.</v>
          </cell>
          <cell r="D2238" t="str">
            <v>Not Eligible</v>
          </cell>
          <cell r="E2238" t="str">
            <v>Not Applicable</v>
          </cell>
          <cell r="F2238" t="str">
            <v>Not Eligible Smelters</v>
          </cell>
        </row>
        <row r="2239">
          <cell r="A2239" t="str">
            <v>CID002500</v>
          </cell>
          <cell r="B2239" t="str">
            <v>Tin</v>
          </cell>
          <cell r="C2239" t="str">
            <v>Melt Metais e Ligas S.A.</v>
          </cell>
          <cell r="D2239" t="str">
            <v>Eligible</v>
          </cell>
          <cell r="E2239" t="str">
            <v>Non Conformant</v>
          </cell>
          <cell r="F2239" t="str">
            <v>Non Conformant</v>
          </cell>
        </row>
        <row r="2240">
          <cell r="A2240" t="str">
            <v>CID002501</v>
          </cell>
          <cell r="B2240" t="str">
            <v>Tantalum</v>
          </cell>
          <cell r="C2240" t="str">
            <v>Guizhou Zhenhua Xinyun Technology Ltd., Kaili branch</v>
          </cell>
          <cell r="D2240" t="str">
            <v>Not Eligible</v>
          </cell>
          <cell r="E2240" t="str">
            <v>Not Applicable</v>
          </cell>
          <cell r="F2240" t="str">
            <v>Not Eligible Smelters</v>
          </cell>
        </row>
        <row r="2241">
          <cell r="A2241" t="str">
            <v>CID002502</v>
          </cell>
          <cell r="B2241" t="str">
            <v>Tungsten</v>
          </cell>
          <cell r="C2241" t="str">
            <v>Asia Tungsten Products Vietnam Ltd.</v>
          </cell>
          <cell r="D2241" t="str">
            <v>Eligible</v>
          </cell>
          <cell r="E2241" t="str">
            <v>Conformant</v>
          </cell>
          <cell r="F2241"/>
        </row>
        <row r="2242">
          <cell r="A2242" t="str">
            <v>CID002503</v>
          </cell>
          <cell r="B2242" t="str">
            <v>Tin</v>
          </cell>
          <cell r="C2242" t="str">
            <v>PT ATD Makmur Mandiri Jaya</v>
          </cell>
          <cell r="D2242" t="str">
            <v>Not Eligible</v>
          </cell>
          <cell r="E2242" t="str">
            <v>Conformant</v>
          </cell>
          <cell r="F2242" t="str">
            <v>Not Eligible Smelters</v>
          </cell>
        </row>
        <row r="2243">
          <cell r="A2243" t="str">
            <v>CID002504</v>
          </cell>
          <cell r="B2243" t="str">
            <v>Tantalum</v>
          </cell>
          <cell r="C2243" t="str">
            <v>D Block Metals, LLC</v>
          </cell>
          <cell r="D2243" t="str">
            <v>Eligible</v>
          </cell>
          <cell r="E2243" t="str">
            <v>Conformant</v>
          </cell>
          <cell r="F2243"/>
        </row>
        <row r="2244">
          <cell r="A2244" t="str">
            <v>CID002505</v>
          </cell>
          <cell r="B2244" t="str">
            <v>Tantalum</v>
          </cell>
          <cell r="C2244" t="str">
            <v>FIR Metals &amp; Resource Ltd.</v>
          </cell>
          <cell r="D2244" t="str">
            <v>Eligible</v>
          </cell>
          <cell r="E2244" t="str">
            <v>Conformant</v>
          </cell>
          <cell r="F2244"/>
        </row>
        <row r="2245">
          <cell r="A2245" t="str">
            <v>CID002506</v>
          </cell>
          <cell r="B2245" t="str">
            <v>Tantalum</v>
          </cell>
          <cell r="C2245" t="str">
            <v>Jiujiang Zhongao Tantalum &amp; Niobium Co., Ltd.</v>
          </cell>
          <cell r="D2245" t="str">
            <v>Eligible</v>
          </cell>
          <cell r="E2245" t="str">
            <v>Conformant</v>
          </cell>
          <cell r="F2245"/>
        </row>
        <row r="2246">
          <cell r="A2246" t="str">
            <v>CID002507</v>
          </cell>
          <cell r="B2246" t="str">
            <v>Tin</v>
          </cell>
          <cell r="C2246" t="str">
            <v>Phoenix Metal Ltd.</v>
          </cell>
          <cell r="D2246" t="str">
            <v>Not Eligible</v>
          </cell>
          <cell r="E2246" t="str">
            <v>Not Applicable</v>
          </cell>
          <cell r="F2246" t="str">
            <v>Not Eligible Smelters</v>
          </cell>
        </row>
        <row r="2247">
          <cell r="A2247" t="str">
            <v>CID002508</v>
          </cell>
          <cell r="B2247" t="str">
            <v>Tantalum</v>
          </cell>
          <cell r="C2247" t="str">
            <v>XinXing HaoRong Electronic Material Co., Ltd.</v>
          </cell>
          <cell r="D2247" t="str">
            <v>Eligible</v>
          </cell>
          <cell r="E2247" t="str">
            <v>Conformant</v>
          </cell>
          <cell r="F2247"/>
        </row>
        <row r="2248">
          <cell r="A2248" t="str">
            <v>CID002509</v>
          </cell>
          <cell r="B2248" t="str">
            <v>Gold</v>
          </cell>
          <cell r="C2248" t="str">
            <v>MMTC-PAMP India Pvt., Ltd.</v>
          </cell>
          <cell r="D2248" t="str">
            <v>Eligible</v>
          </cell>
          <cell r="E2248" t="str">
            <v>Conformant</v>
          </cell>
          <cell r="F2248"/>
        </row>
        <row r="2249">
          <cell r="A2249" t="str">
            <v>CID002510</v>
          </cell>
          <cell r="B2249" t="str">
            <v>Gold</v>
          </cell>
          <cell r="C2249" t="str">
            <v>Republic Metals Corporation</v>
          </cell>
          <cell r="D2249" t="str">
            <v>Not Eligible</v>
          </cell>
          <cell r="E2249" t="str">
            <v>Not Applicable</v>
          </cell>
          <cell r="F2249" t="str">
            <v>Not Eligible Smelters</v>
          </cell>
        </row>
        <row r="2250">
          <cell r="A2250" t="str">
            <v>CID002511</v>
          </cell>
          <cell r="B2250" t="str">
            <v>Gold</v>
          </cell>
          <cell r="C2250" t="str">
            <v>KGHM Polska Miedz Spolka Akcyjna</v>
          </cell>
          <cell r="D2250" t="str">
            <v>Eligible</v>
          </cell>
          <cell r="E2250" t="str">
            <v>Conformant</v>
          </cell>
          <cell r="F2250"/>
        </row>
        <row r="2251">
          <cell r="A2251" t="str">
            <v>CID002512</v>
          </cell>
          <cell r="B2251" t="str">
            <v>Tantalum</v>
          </cell>
          <cell r="C2251" t="str">
            <v>Jiangxi Dinghai Tantalum &amp; Niobium Co., Ltd.</v>
          </cell>
          <cell r="D2251" t="str">
            <v>Eligible</v>
          </cell>
          <cell r="E2251" t="str">
            <v>Conformant</v>
          </cell>
          <cell r="F2251"/>
        </row>
        <row r="2252">
          <cell r="A2252" t="str">
            <v>CID002513</v>
          </cell>
          <cell r="B2252" t="str">
            <v>Tungsten</v>
          </cell>
          <cell r="C2252" t="str">
            <v>Hunan Shizhuyuan Nonferrous Metals Co., Ltd. Chenzhou Tungsten Products Branch</v>
          </cell>
          <cell r="D2252" t="str">
            <v>Eligible</v>
          </cell>
          <cell r="E2252" t="str">
            <v>Conformant</v>
          </cell>
          <cell r="F2252"/>
        </row>
        <row r="2253">
          <cell r="A2253" t="str">
            <v>CID002514</v>
          </cell>
          <cell r="B2253" t="str">
            <v>Gold</v>
          </cell>
          <cell r="C2253" t="str">
            <v>Ganxian Shirui New Material Co., Ltd.</v>
          </cell>
          <cell r="D2253" t="str">
            <v>Not Eligible</v>
          </cell>
          <cell r="E2253" t="str">
            <v>Not Applicable</v>
          </cell>
          <cell r="F2253" t="str">
            <v>Not Eligible Smelters</v>
          </cell>
        </row>
        <row r="2254">
          <cell r="A2254" t="str">
            <v>CID002515</v>
          </cell>
          <cell r="B2254" t="str">
            <v>Gold</v>
          </cell>
          <cell r="C2254" t="str">
            <v>Fidelity Printers and Refiners Ltd.</v>
          </cell>
          <cell r="D2254" t="str">
            <v>Eligible</v>
          </cell>
          <cell r="E2254" t="str">
            <v>RMI Due Diligence Review - Unable to Proceed</v>
          </cell>
          <cell r="F2254" t="str">
            <v>Non Conformant</v>
          </cell>
        </row>
        <row r="2255">
          <cell r="A2255" t="str">
            <v>CID002516</v>
          </cell>
          <cell r="B2255" t="str">
            <v>Gold</v>
          </cell>
          <cell r="C2255" t="str">
            <v>Singway Technology Co., Ltd.</v>
          </cell>
          <cell r="D2255" t="str">
            <v>Eligible</v>
          </cell>
          <cell r="E2255" t="str">
            <v>Non Conformant</v>
          </cell>
          <cell r="F2255" t="str">
            <v>Non Conformant</v>
          </cell>
        </row>
        <row r="2256">
          <cell r="A2256" t="str">
            <v>CID002517</v>
          </cell>
          <cell r="B2256" t="str">
            <v>Tin</v>
          </cell>
          <cell r="C2256" t="str">
            <v>O.M. Manufacturing Philippines, Inc.</v>
          </cell>
          <cell r="D2256" t="str">
            <v>Eligible</v>
          </cell>
          <cell r="E2256" t="str">
            <v>Conformant</v>
          </cell>
          <cell r="F2256"/>
        </row>
        <row r="2257">
          <cell r="A2257" t="str">
            <v>CID002518</v>
          </cell>
          <cell r="B2257" t="str">
            <v>Tungsten</v>
          </cell>
          <cell r="C2257" t="str">
            <v>Dayu Jincheng Tungsten Industry Co., Ltd.</v>
          </cell>
          <cell r="D2257" t="str">
            <v>Not Eligible</v>
          </cell>
          <cell r="E2257" t="str">
            <v>Not Applicable</v>
          </cell>
          <cell r="F2257" t="str">
            <v>Not Eligible Smelters</v>
          </cell>
        </row>
        <row r="2258">
          <cell r="A2258" t="str">
            <v>CID002519</v>
          </cell>
          <cell r="B2258" t="str">
            <v>Gold</v>
          </cell>
          <cell r="C2258" t="str">
            <v>Henan Yuguang Gold &amp; Lead Co., Ltd.</v>
          </cell>
          <cell r="D2258" t="str">
            <v>Alleged</v>
          </cell>
          <cell r="E2258" t="str">
            <v>Not Applicable</v>
          </cell>
          <cell r="F2258" t="str">
            <v>Non Conformant</v>
          </cell>
        </row>
        <row r="2259">
          <cell r="A2259" t="str">
            <v>CID002521</v>
          </cell>
          <cell r="B2259" t="str">
            <v>Gold</v>
          </cell>
          <cell r="C2259" t="str">
            <v>Huadian Gold Co., Ltd.</v>
          </cell>
          <cell r="D2259" t="str">
            <v>Alleged</v>
          </cell>
          <cell r="E2259" t="str">
            <v>Not Applicable</v>
          </cell>
          <cell r="F2259" t="str">
            <v>Non Conformant</v>
          </cell>
        </row>
        <row r="2260">
          <cell r="A2260" t="str">
            <v>CID002522</v>
          </cell>
          <cell r="B2260" t="str">
            <v>Gold</v>
          </cell>
          <cell r="C2260" t="str">
            <v>Shaanxi Gold Group Xian Qin Gold Co., Ltd.</v>
          </cell>
          <cell r="D2260" t="str">
            <v>Alleged</v>
          </cell>
          <cell r="E2260" t="str">
            <v>Not Applicable</v>
          </cell>
          <cell r="F2260" t="str">
            <v>Non Conformant</v>
          </cell>
        </row>
        <row r="2261">
          <cell r="A2261" t="str">
            <v>CID002523</v>
          </cell>
          <cell r="B2261" t="str">
            <v>Gold</v>
          </cell>
          <cell r="C2261" t="str">
            <v>Refiner of Shangdong Jincang Mining Industry Co., Ltd.</v>
          </cell>
          <cell r="D2261" t="str">
            <v>Alleged</v>
          </cell>
          <cell r="E2261" t="str">
            <v>Not Applicable</v>
          </cell>
          <cell r="F2261" t="str">
            <v>Non Conformant</v>
          </cell>
        </row>
        <row r="2262">
          <cell r="A2262" t="str">
            <v>CID002525</v>
          </cell>
          <cell r="B2262" t="str">
            <v>Gold</v>
          </cell>
          <cell r="C2262" t="str">
            <v>Shandong Humon Smelting Co., Ltd.</v>
          </cell>
          <cell r="D2262" t="str">
            <v>Eligible</v>
          </cell>
          <cell r="E2262" t="str">
            <v>Outreach Required</v>
          </cell>
          <cell r="F2262" t="str">
            <v>Non Conformant</v>
          </cell>
        </row>
        <row r="2263">
          <cell r="A2263" t="str">
            <v>CID002526</v>
          </cell>
          <cell r="B2263" t="str">
            <v>Gold</v>
          </cell>
          <cell r="C2263" t="str">
            <v>Shanghai Xinye Copper Industry Co., Ltd.</v>
          </cell>
          <cell r="D2263" t="str">
            <v>Alleged</v>
          </cell>
          <cell r="E2263" t="str">
            <v>Not Applicable</v>
          </cell>
          <cell r="F2263" t="str">
            <v>Non Conformant</v>
          </cell>
        </row>
        <row r="2264">
          <cell r="A2264" t="str">
            <v>CID002527</v>
          </cell>
          <cell r="B2264" t="str">
            <v>Gold</v>
          </cell>
          <cell r="C2264" t="str">
            <v>Shenzhen Zhonghenglong Real Industry Co., Ltd.</v>
          </cell>
          <cell r="D2264" t="str">
            <v>Eligible</v>
          </cell>
          <cell r="E2264" t="str">
            <v>Outreach Required</v>
          </cell>
          <cell r="F2264" t="str">
            <v>Non Conformant</v>
          </cell>
        </row>
        <row r="2265">
          <cell r="A2265" t="str">
            <v>CID002528</v>
          </cell>
          <cell r="B2265" t="str">
            <v>Gold</v>
          </cell>
          <cell r="C2265" t="str">
            <v>Urumqi Tianshan Star Precious Metal Co., Ltd.</v>
          </cell>
          <cell r="D2265" t="str">
            <v>Alleged</v>
          </cell>
          <cell r="E2265" t="str">
            <v>Not Applicable</v>
          </cell>
          <cell r="F2265" t="str">
            <v>Non Conformant</v>
          </cell>
        </row>
        <row r="2266">
          <cell r="A2266" t="str">
            <v>CID002529</v>
          </cell>
          <cell r="B2266" t="str">
            <v>Gold</v>
          </cell>
          <cell r="C2266" t="str">
            <v>Zhuzhou Smelting Group Co., Ltd</v>
          </cell>
          <cell r="D2266" t="str">
            <v>Alleged</v>
          </cell>
          <cell r="E2266" t="str">
            <v>Not Applicable</v>
          </cell>
          <cell r="F2266" t="str">
            <v>Non Conformant</v>
          </cell>
        </row>
        <row r="2267">
          <cell r="A2267" t="str">
            <v>CID002530</v>
          </cell>
          <cell r="B2267" t="str">
            <v>Tin</v>
          </cell>
          <cell r="C2267" t="str">
            <v>PT Inti Stania Prima</v>
          </cell>
          <cell r="D2267" t="str">
            <v>Not Eligible</v>
          </cell>
          <cell r="E2267" t="str">
            <v>Not Applicable</v>
          </cell>
          <cell r="F2267" t="str">
            <v>Not Eligible Smelters</v>
          </cell>
        </row>
        <row r="2268">
          <cell r="A2268" t="str">
            <v>CID002531</v>
          </cell>
          <cell r="B2268" t="str">
            <v>Tungsten</v>
          </cell>
          <cell r="C2268" t="str">
            <v>Ganxian Shirui New Material Co., Ltd.</v>
          </cell>
          <cell r="D2268" t="str">
            <v>Not Eligible</v>
          </cell>
          <cell r="E2268" t="str">
            <v>Not Applicable</v>
          </cell>
          <cell r="F2268" t="str">
            <v>Not Eligible Smelters</v>
          </cell>
        </row>
        <row r="2269">
          <cell r="A2269" t="str">
            <v>CID002532</v>
          </cell>
          <cell r="B2269" t="str">
            <v>Tungsten</v>
          </cell>
          <cell r="C2269" t="str">
            <v>Pobedit, JSC</v>
          </cell>
          <cell r="D2269" t="str">
            <v>Not Eligible</v>
          </cell>
          <cell r="E2269" t="str">
            <v>Not Applicable</v>
          </cell>
          <cell r="F2269" t="str">
            <v>Russian Smelters</v>
          </cell>
        </row>
        <row r="2270">
          <cell r="A2270" t="str">
            <v>CID002534</v>
          </cell>
          <cell r="B2270" t="str">
            <v>Tungsten</v>
          </cell>
          <cell r="C2270" t="str">
            <v>Sylhan, LLC</v>
          </cell>
          <cell r="D2270" t="str">
            <v>Not Eligible</v>
          </cell>
          <cell r="E2270" t="str">
            <v>Not Applicable</v>
          </cell>
          <cell r="F2270" t="str">
            <v>Not Eligible Smelters</v>
          </cell>
        </row>
        <row r="2271">
          <cell r="A2271" t="str">
            <v>CID002535</v>
          </cell>
          <cell r="B2271" t="str">
            <v>Tungsten</v>
          </cell>
          <cell r="C2271" t="str">
            <v>Jiangxi Xiushui Xianggan Nonferrous Metals Co., Ltd.</v>
          </cell>
          <cell r="D2271" t="str">
            <v>Not Eligible</v>
          </cell>
          <cell r="E2271" t="str">
            <v>Not Applicable</v>
          </cell>
          <cell r="F2271" t="str">
            <v>Not Eligible Smelters</v>
          </cell>
        </row>
        <row r="2272">
          <cell r="A2272" t="str">
            <v>CID002536</v>
          </cell>
          <cell r="B2272" t="str">
            <v>Tungsten</v>
          </cell>
          <cell r="C2272" t="str">
            <v>Ganzhou Yatai Tungsten Co., Ltd.</v>
          </cell>
          <cell r="D2272" t="str">
            <v>Not Eligible</v>
          </cell>
          <cell r="E2272" t="str">
            <v>Not Applicable</v>
          </cell>
          <cell r="F2272" t="str">
            <v>Not Eligible Smelters</v>
          </cell>
        </row>
        <row r="2273">
          <cell r="A2273" t="str">
            <v>CID002537</v>
          </cell>
          <cell r="B2273" t="str">
            <v>Tungsten</v>
          </cell>
          <cell r="C2273" t="str">
            <v>Xiushui Maoyuan Chemical Co., Ltd.</v>
          </cell>
          <cell r="D2273" t="str">
            <v>Not Eligible</v>
          </cell>
          <cell r="E2273" t="str">
            <v>Not Applicable</v>
          </cell>
          <cell r="F2273" t="str">
            <v>Not Eligible Smelters</v>
          </cell>
        </row>
        <row r="2274">
          <cell r="A2274" t="str">
            <v>CID002538</v>
          </cell>
          <cell r="B2274" t="str">
            <v>Tungsten</v>
          </cell>
          <cell r="C2274" t="str">
            <v>Sanher Tungsten Vietnam Co., Ltd.</v>
          </cell>
          <cell r="D2274" t="str">
            <v>Eligible</v>
          </cell>
          <cell r="E2274" t="str">
            <v>Non Conformant</v>
          </cell>
          <cell r="F2274" t="str">
            <v>Non Conformant</v>
          </cell>
        </row>
        <row r="2275">
          <cell r="A2275" t="str">
            <v>CID002539</v>
          </cell>
          <cell r="B2275" t="str">
            <v>Tantalum</v>
          </cell>
          <cell r="C2275" t="str">
            <v>KEMET de Mexico</v>
          </cell>
          <cell r="D2275" t="str">
            <v>Eligible</v>
          </cell>
          <cell r="E2275" t="str">
            <v>Conformant</v>
          </cell>
          <cell r="F2275"/>
        </row>
        <row r="2276">
          <cell r="A2276" t="str">
            <v>CID002540</v>
          </cell>
          <cell r="B2276" t="str">
            <v>Tantalum</v>
          </cell>
          <cell r="C2276" t="str">
            <v>Plansee SE Liezen</v>
          </cell>
          <cell r="D2276" t="str">
            <v>Not Eligible</v>
          </cell>
          <cell r="E2276" t="str">
            <v>Not Applicable</v>
          </cell>
          <cell r="F2276" t="str">
            <v>Not Eligible Smelters</v>
          </cell>
        </row>
        <row r="2277">
          <cell r="A2277" t="str">
            <v>CID002541</v>
          </cell>
          <cell r="B2277" t="str">
            <v>Tungsten</v>
          </cell>
          <cell r="C2277" t="str">
            <v>H.C. Starck Tungsten GmbH</v>
          </cell>
          <cell r="D2277" t="str">
            <v>Eligible</v>
          </cell>
          <cell r="E2277" t="str">
            <v>Conformant</v>
          </cell>
          <cell r="F2277"/>
        </row>
        <row r="2278">
          <cell r="A2278" t="str">
            <v>CID002542</v>
          </cell>
          <cell r="B2278" t="str">
            <v>Tungsten</v>
          </cell>
          <cell r="C2278" t="str">
            <v>TANIOBIS Smelting GmbH &amp; Co. KG</v>
          </cell>
          <cell r="D2278" t="str">
            <v>Eligible</v>
          </cell>
          <cell r="E2278" t="str">
            <v>Conformant</v>
          </cell>
          <cell r="F2278"/>
        </row>
        <row r="2279">
          <cell r="A2279" t="str">
            <v>CID002543</v>
          </cell>
          <cell r="B2279" t="str">
            <v>Tungsten</v>
          </cell>
          <cell r="C2279" t="str">
            <v>Masan High-Tech Materials</v>
          </cell>
          <cell r="D2279" t="str">
            <v>Eligible</v>
          </cell>
          <cell r="E2279" t="str">
            <v>Conformant</v>
          </cell>
          <cell r="F2279"/>
        </row>
        <row r="2280">
          <cell r="A2280" t="str">
            <v>CID002544</v>
          </cell>
          <cell r="B2280" t="str">
            <v>Tantalum</v>
          </cell>
          <cell r="C2280" t="str">
            <v>TANIOBIS Co., Ltd.</v>
          </cell>
          <cell r="D2280" t="str">
            <v>Eligible</v>
          </cell>
          <cell r="E2280" t="str">
            <v>Conformant</v>
          </cell>
          <cell r="F2280"/>
        </row>
        <row r="2281">
          <cell r="A2281" t="str">
            <v>CID002545</v>
          </cell>
          <cell r="B2281" t="str">
            <v>Tantalum</v>
          </cell>
          <cell r="C2281" t="str">
            <v>TANIOBIS GmbH</v>
          </cell>
          <cell r="D2281" t="str">
            <v>Eligible</v>
          </cell>
          <cell r="E2281" t="str">
            <v>Conformant</v>
          </cell>
          <cell r="F2281"/>
        </row>
        <row r="2282">
          <cell r="A2282" t="str">
            <v>CID002546</v>
          </cell>
          <cell r="B2282" t="str">
            <v>Tantalum</v>
          </cell>
          <cell r="C2282" t="str">
            <v>H.C. Starck Surface Technology and Ceramic Powders GmbH</v>
          </cell>
          <cell r="D2282" t="str">
            <v>Not Eligible</v>
          </cell>
          <cell r="E2282" t="str">
            <v>Not Applicable</v>
          </cell>
          <cell r="F2282" t="str">
            <v>Not Eligible Smelters</v>
          </cell>
        </row>
        <row r="2283">
          <cell r="A2283" t="str">
            <v>CID002547</v>
          </cell>
          <cell r="B2283" t="str">
            <v>Tantalum</v>
          </cell>
          <cell r="C2283" t="str">
            <v>QSIL Metals Hermsdorf GmbH</v>
          </cell>
          <cell r="D2283" t="str">
            <v>Eligible</v>
          </cell>
          <cell r="E2283" t="str">
            <v>Conformant</v>
          </cell>
          <cell r="F2283"/>
        </row>
        <row r="2284">
          <cell r="A2284" t="str">
            <v>CID002548</v>
          </cell>
          <cell r="B2284" t="str">
            <v>Tantalum</v>
          </cell>
          <cell r="C2284" t="str">
            <v>Materion Newton Inc.</v>
          </cell>
          <cell r="D2284" t="str">
            <v>Eligible</v>
          </cell>
          <cell r="E2284" t="str">
            <v>Conformant</v>
          </cell>
          <cell r="F2284"/>
        </row>
        <row r="2285">
          <cell r="A2285" t="str">
            <v>CID002549</v>
          </cell>
          <cell r="B2285" t="str">
            <v>Tantalum</v>
          </cell>
          <cell r="C2285" t="str">
            <v>TANIOBIS Japan Co., Ltd.</v>
          </cell>
          <cell r="D2285" t="str">
            <v>Eligible</v>
          </cell>
          <cell r="E2285" t="str">
            <v>Conformant</v>
          </cell>
          <cell r="F2285"/>
        </row>
        <row r="2286">
          <cell r="A2286" t="str">
            <v>CID002550</v>
          </cell>
          <cell r="B2286" t="str">
            <v>Tantalum</v>
          </cell>
          <cell r="C2286" t="str">
            <v>TANIOBIS Smelting GmbH &amp; Co. KG</v>
          </cell>
          <cell r="D2286" t="str">
            <v>Eligible</v>
          </cell>
          <cell r="E2286" t="str">
            <v>Conformant</v>
          </cell>
          <cell r="F2286"/>
        </row>
        <row r="2287">
          <cell r="A2287" t="str">
            <v>CID002551</v>
          </cell>
          <cell r="B2287" t="str">
            <v>Tungsten</v>
          </cell>
          <cell r="C2287" t="str">
            <v>Jiangwu H.C. Starck Tungsten Products Co., Ltd.</v>
          </cell>
          <cell r="D2287" t="str">
            <v>Eligible</v>
          </cell>
          <cell r="E2287" t="str">
            <v>Conformant</v>
          </cell>
          <cell r="F2287"/>
        </row>
        <row r="2288">
          <cell r="A2288" t="str">
            <v>CID002553</v>
          </cell>
          <cell r="B2288" t="str">
            <v>Tungsten</v>
          </cell>
          <cell r="C2288" t="str">
            <v>Zhuzhou Jiangwu Boda Hard-Facing Materials Co., Ltd.</v>
          </cell>
          <cell r="D2288" t="str">
            <v>Not Eligible</v>
          </cell>
          <cell r="E2288" t="str">
            <v>Not Applicable</v>
          </cell>
          <cell r="F2288" t="str">
            <v>Not Eligible Smelters</v>
          </cell>
        </row>
        <row r="2289">
          <cell r="A2289" t="str">
            <v>CID002554</v>
          </cell>
          <cell r="B2289" t="str">
            <v>Tungsten</v>
          </cell>
          <cell r="C2289" t="str">
            <v>Ganzhou JXTC Summit AT&amp;M New Materials Co., Ltd.</v>
          </cell>
          <cell r="D2289" t="str">
            <v>Not Eligible</v>
          </cell>
          <cell r="E2289" t="str">
            <v>Not Applicable</v>
          </cell>
          <cell r="F2289" t="str">
            <v>Not Eligible Smelters</v>
          </cell>
        </row>
        <row r="2290">
          <cell r="A2290" t="str">
            <v>CID002555</v>
          </cell>
          <cell r="B2290" t="str">
            <v>Tungsten</v>
          </cell>
          <cell r="C2290" t="str">
            <v>Jiangxi Jiangwu Cemented Carbide Co., Ltd.</v>
          </cell>
          <cell r="D2290" t="str">
            <v>Not Eligible</v>
          </cell>
          <cell r="E2290" t="str">
            <v>Not Applicable</v>
          </cell>
          <cell r="F2290" t="str">
            <v>Not Eligible Smelters</v>
          </cell>
        </row>
        <row r="2291">
          <cell r="A2291" t="str">
            <v>CID002556</v>
          </cell>
          <cell r="B2291" t="str">
            <v>Multiple</v>
          </cell>
          <cell r="C2291" t="str">
            <v>Plansee SE Reutte</v>
          </cell>
          <cell r="D2291" t="str">
            <v>Eligible</v>
          </cell>
          <cell r="E2291" t="str">
            <v>Conformant</v>
          </cell>
          <cell r="F2291"/>
        </row>
        <row r="2292">
          <cell r="A2292" t="str">
            <v>CID002557</v>
          </cell>
          <cell r="B2292" t="str">
            <v>Tantalum</v>
          </cell>
          <cell r="C2292" t="str">
            <v>Global Advanced Metals Boyertown</v>
          </cell>
          <cell r="D2292" t="str">
            <v>Eligible</v>
          </cell>
          <cell r="E2292" t="str">
            <v>Conformant</v>
          </cell>
          <cell r="F2292"/>
        </row>
        <row r="2293">
          <cell r="A2293" t="str">
            <v>CID002558</v>
          </cell>
          <cell r="B2293" t="str">
            <v>Tantalum</v>
          </cell>
          <cell r="C2293" t="str">
            <v>Global Advanced Metals Aizu</v>
          </cell>
          <cell r="D2293" t="str">
            <v>Eligible</v>
          </cell>
          <cell r="E2293" t="str">
            <v>Conformant</v>
          </cell>
          <cell r="F2293"/>
        </row>
        <row r="2294">
          <cell r="A2294" t="str">
            <v>CID002560</v>
          </cell>
          <cell r="B2294" t="str">
            <v>Gold</v>
          </cell>
          <cell r="C2294" t="str">
            <v>Al Etihad Gold Refinery DMCC</v>
          </cell>
          <cell r="D2294" t="str">
            <v>Eligible</v>
          </cell>
          <cell r="E2294" t="str">
            <v>Non Conformant</v>
          </cell>
          <cell r="F2294" t="str">
            <v>Non Conformant</v>
          </cell>
        </row>
        <row r="2295">
          <cell r="A2295" t="str">
            <v>CID002561</v>
          </cell>
          <cell r="B2295" t="str">
            <v>Gold</v>
          </cell>
          <cell r="C2295" t="str">
            <v>Emirates Gold DMCC</v>
          </cell>
          <cell r="D2295" t="str">
            <v>Eligible</v>
          </cell>
          <cell r="E2295" t="str">
            <v>Non Conformant</v>
          </cell>
          <cell r="F2295" t="str">
            <v>Non Conformant</v>
          </cell>
        </row>
        <row r="2296">
          <cell r="A2296" t="str">
            <v>CID002562</v>
          </cell>
          <cell r="B2296" t="str">
            <v>Gold</v>
          </cell>
          <cell r="C2296" t="str">
            <v>International Precious Metal Refiners</v>
          </cell>
          <cell r="D2296" t="str">
            <v>Eligible</v>
          </cell>
          <cell r="E2296" t="str">
            <v>Outreach required</v>
          </cell>
          <cell r="F2296" t="str">
            <v>Non Conformant</v>
          </cell>
        </row>
        <row r="2297">
          <cell r="A2297" t="str">
            <v>CID002563</v>
          </cell>
          <cell r="B2297" t="str">
            <v>Gold</v>
          </cell>
          <cell r="C2297" t="str">
            <v>Kaloti Precious Metals</v>
          </cell>
          <cell r="D2297" t="str">
            <v>Eligible</v>
          </cell>
          <cell r="E2297" t="str">
            <v>RMI Due Diligence Review - Unable to Proceed</v>
          </cell>
          <cell r="F2297" t="str">
            <v>OFAC Sanctioned</v>
          </cell>
        </row>
        <row r="2298">
          <cell r="A2298" t="str">
            <v>CID002564</v>
          </cell>
          <cell r="B2298" t="str">
            <v>Gold</v>
          </cell>
          <cell r="C2298" t="str">
            <v>Russian Copper Company</v>
          </cell>
          <cell r="D2298" t="str">
            <v>Group Company</v>
          </cell>
          <cell r="E2298" t="str">
            <v>Not Applicable</v>
          </cell>
          <cell r="F2298" t="str">
            <v>Russian Smelters</v>
          </cell>
        </row>
        <row r="2299">
          <cell r="A2299" t="str">
            <v>CID002566</v>
          </cell>
          <cell r="B2299" t="str">
            <v>Tantalum</v>
          </cell>
          <cell r="C2299" t="str">
            <v>Taike Technology (Suzhou) Co.,Ltd.</v>
          </cell>
          <cell r="D2299" t="str">
            <v>Not Eligible</v>
          </cell>
          <cell r="E2299" t="str">
            <v>Not Applicable</v>
          </cell>
          <cell r="F2299" t="str">
            <v>Not Eligible Smelters</v>
          </cell>
        </row>
        <row r="2300">
          <cell r="A2300" t="str">
            <v>CID002567</v>
          </cell>
          <cell r="B2300" t="str">
            <v>Gold</v>
          </cell>
          <cell r="C2300" t="str">
            <v>Sudan Gold Refinery</v>
          </cell>
          <cell r="D2300" t="str">
            <v>Eligible</v>
          </cell>
          <cell r="E2300" t="str">
            <v>Outreach Required</v>
          </cell>
          <cell r="F2300" t="str">
            <v>OFAC Sanctioned</v>
          </cell>
        </row>
        <row r="2301">
          <cell r="A2301" t="str">
            <v>CID002568</v>
          </cell>
          <cell r="B2301" t="str">
            <v>Tantalum</v>
          </cell>
          <cell r="C2301" t="str">
            <v>KEMET Blue Powder</v>
          </cell>
          <cell r="D2301" t="str">
            <v>Not Eligible</v>
          </cell>
          <cell r="E2301" t="str">
            <v>Not Applicable</v>
          </cell>
          <cell r="F2301" t="str">
            <v>Not Eligible Smelters</v>
          </cell>
        </row>
        <row r="2302">
          <cell r="A2302" t="str">
            <v>CID002569</v>
          </cell>
          <cell r="B2302" t="str">
            <v>Tantalum</v>
          </cell>
          <cell r="C2302" t="str">
            <v>Metalysis Ltd.</v>
          </cell>
          <cell r="D2302" t="str">
            <v>Not Eligible</v>
          </cell>
          <cell r="E2302" t="str">
            <v>Not Applicable</v>
          </cell>
          <cell r="F2302" t="str">
            <v>Not Eligible Smelters</v>
          </cell>
        </row>
        <row r="2303">
          <cell r="A2303" t="str">
            <v>CID002570</v>
          </cell>
          <cell r="B2303" t="str">
            <v>Tin</v>
          </cell>
          <cell r="C2303" t="str">
            <v>CV Ayi Jaya</v>
          </cell>
          <cell r="D2303" t="str">
            <v>Not Eligible</v>
          </cell>
          <cell r="E2303" t="str">
            <v>Conformant</v>
          </cell>
          <cell r="F2303" t="str">
            <v>Not Eligible Smelters</v>
          </cell>
        </row>
        <row r="2304">
          <cell r="A2304" t="str">
            <v>CID002571</v>
          </cell>
          <cell r="B2304" t="str">
            <v>Tantalum</v>
          </cell>
          <cell r="C2304" t="str">
            <v>Tranzact, Inc.</v>
          </cell>
          <cell r="D2304" t="str">
            <v>Not Eligible</v>
          </cell>
          <cell r="E2304" t="str">
            <v>Not Applicable</v>
          </cell>
          <cell r="F2304" t="str">
            <v>Not Eligible Smelters</v>
          </cell>
        </row>
        <row r="2305">
          <cell r="A2305" t="str">
            <v>CID002572</v>
          </cell>
          <cell r="B2305" t="str">
            <v>Tin</v>
          </cell>
          <cell r="C2305" t="str">
            <v>Electro-Mechanical Facility of the Cao Bang Minerals &amp; Metallurgy Joint Stock Company</v>
          </cell>
          <cell r="D2305" t="str">
            <v>Eligible</v>
          </cell>
          <cell r="E2305" t="str">
            <v>Non Conformant</v>
          </cell>
          <cell r="F2305" t="str">
            <v>Non Conformant</v>
          </cell>
        </row>
        <row r="2306">
          <cell r="A2306" t="str">
            <v>CID002573</v>
          </cell>
          <cell r="B2306" t="str">
            <v>Tin</v>
          </cell>
          <cell r="C2306" t="str">
            <v>Nghe Tinh Non-Ferrous Metals Joint Stock Company</v>
          </cell>
          <cell r="D2306" t="str">
            <v>Eligible</v>
          </cell>
          <cell r="E2306" t="str">
            <v>Outreach Required</v>
          </cell>
          <cell r="F2306" t="str">
            <v>Non Conformant</v>
          </cell>
        </row>
        <row r="2307">
          <cell r="A2307" t="str">
            <v>CID002574</v>
          </cell>
          <cell r="B2307" t="str">
            <v>Tin</v>
          </cell>
          <cell r="C2307" t="str">
            <v>Tuyen Quang Non-Ferrous Metals Joint Stock Company</v>
          </cell>
          <cell r="D2307" t="str">
            <v>Eligible</v>
          </cell>
          <cell r="E2307" t="str">
            <v>Outreach Required</v>
          </cell>
          <cell r="F2307" t="str">
            <v>Non Conformant</v>
          </cell>
        </row>
        <row r="2308">
          <cell r="A2308" t="str">
            <v>CID002575</v>
          </cell>
          <cell r="B2308" t="str">
            <v>Gold</v>
          </cell>
          <cell r="C2308" t="str">
            <v>BLAZE MINERALS LIMITED</v>
          </cell>
          <cell r="D2308" t="str">
            <v>Not Eligible</v>
          </cell>
          <cell r="E2308" t="str">
            <v>Not Applicable</v>
          </cell>
          <cell r="F2308" t="str">
            <v>Not Eligible Smelters</v>
          </cell>
        </row>
        <row r="2309">
          <cell r="A2309" t="str">
            <v>CID002576</v>
          </cell>
          <cell r="B2309" t="str">
            <v>Tantalum</v>
          </cell>
          <cell r="C2309" t="str">
            <v>Furuuchi Chemical Corporation</v>
          </cell>
          <cell r="D2309" t="str">
            <v>Not Eligible</v>
          </cell>
          <cell r="E2309" t="str">
            <v>Not Applicable</v>
          </cell>
          <cell r="F2309" t="str">
            <v>Not Eligible Smelters</v>
          </cell>
        </row>
        <row r="2310">
          <cell r="A2310" t="str">
            <v>CID002578</v>
          </cell>
          <cell r="B2310" t="str">
            <v>Tungsten</v>
          </cell>
          <cell r="C2310" t="str">
            <v>Hunan Chuangda Vanadium Tungsten Co., Ltd. Yanglin</v>
          </cell>
          <cell r="D2310" t="str">
            <v>Not Eligible</v>
          </cell>
          <cell r="E2310" t="str">
            <v>Not Applicable</v>
          </cell>
          <cell r="F2310" t="str">
            <v>Not Eligible Smelters</v>
          </cell>
        </row>
        <row r="2311">
          <cell r="A2311" t="str">
            <v>CID002579</v>
          </cell>
          <cell r="B2311" t="str">
            <v>Tungsten</v>
          </cell>
          <cell r="C2311" t="str">
            <v>Hunan Chuangda Vanadium Tungsten Co., Ltd. Wuji</v>
          </cell>
          <cell r="D2311" t="str">
            <v>Not Eligible</v>
          </cell>
          <cell r="E2311" t="str">
            <v>Not Applicable</v>
          </cell>
          <cell r="F2311" t="str">
            <v>Not Eligible Smelters</v>
          </cell>
        </row>
        <row r="2312">
          <cell r="A2312" t="str">
            <v>CID002580</v>
          </cell>
          <cell r="B2312" t="str">
            <v>Gold</v>
          </cell>
          <cell r="C2312" t="str">
            <v>T.C.A S.p.A</v>
          </cell>
          <cell r="D2312" t="str">
            <v>Eligible</v>
          </cell>
          <cell r="E2312" t="str">
            <v>Conformant</v>
          </cell>
          <cell r="F2312"/>
        </row>
        <row r="2313">
          <cell r="A2313" t="str">
            <v>CID002581</v>
          </cell>
          <cell r="B2313" t="str">
            <v>Gold</v>
          </cell>
          <cell r="C2313" t="str">
            <v>Precious Metals Sales Corp.</v>
          </cell>
          <cell r="D2313" t="str">
            <v>Not Eligible</v>
          </cell>
          <cell r="E2313" t="str">
            <v>Not Applicable</v>
          </cell>
          <cell r="F2313" t="str">
            <v>Not Eligible Smelters</v>
          </cell>
        </row>
        <row r="2314">
          <cell r="A2314" t="str">
            <v>CID002582</v>
          </cell>
          <cell r="B2314" t="str">
            <v>Gold</v>
          </cell>
          <cell r="C2314" t="str">
            <v>REMONDIS PMR B.V.</v>
          </cell>
          <cell r="D2314" t="str">
            <v>Eligible</v>
          </cell>
          <cell r="E2314" t="str">
            <v>Conformant</v>
          </cell>
          <cell r="F2314"/>
        </row>
        <row r="2315">
          <cell r="A2315" t="str">
            <v>CID002583</v>
          </cell>
          <cell r="B2315" t="str">
            <v>Gold</v>
          </cell>
          <cell r="C2315" t="str">
            <v>Africa Mining Gold Bars</v>
          </cell>
          <cell r="D2315" t="str">
            <v>Alleged</v>
          </cell>
          <cell r="E2315" t="str">
            <v>Not Applicable</v>
          </cell>
          <cell r="F2315" t="str">
            <v>Non Conformant</v>
          </cell>
        </row>
        <row r="2316">
          <cell r="A2316" t="str">
            <v>CID002584</v>
          </cell>
          <cell r="B2316" t="str">
            <v>Gold</v>
          </cell>
          <cell r="C2316" t="str">
            <v>Fujairah Gold FZC</v>
          </cell>
          <cell r="D2316" t="str">
            <v>Eligible</v>
          </cell>
          <cell r="E2316" t="str">
            <v>Outreach Required</v>
          </cell>
          <cell r="F2316" t="str">
            <v>Non Conformant</v>
          </cell>
        </row>
        <row r="2317">
          <cell r="A2317" t="str">
            <v>CID002585</v>
          </cell>
          <cell r="B2317" t="str">
            <v>Gold</v>
          </cell>
          <cell r="C2317" t="str">
            <v>Vinacomin Mining Corporation</v>
          </cell>
          <cell r="D2317" t="str">
            <v>Alleged</v>
          </cell>
          <cell r="E2317" t="str">
            <v>Not Applicable</v>
          </cell>
          <cell r="F2317" t="str">
            <v>Non Conformant</v>
          </cell>
        </row>
        <row r="2318">
          <cell r="A2318" t="str">
            <v>CID002586</v>
          </cell>
          <cell r="B2318" t="str">
            <v>Tin</v>
          </cell>
          <cell r="C2318" t="str">
            <v>Vinacomin Mining Corporation</v>
          </cell>
          <cell r="D2318" t="str">
            <v>Alleged</v>
          </cell>
          <cell r="E2318" t="str">
            <v>Not Applicable</v>
          </cell>
          <cell r="F2318" t="str">
            <v>Non Conformant</v>
          </cell>
        </row>
        <row r="2319">
          <cell r="A2319" t="str">
            <v>CID002587</v>
          </cell>
          <cell r="B2319" t="str">
            <v>Gold</v>
          </cell>
          <cell r="C2319" t="str">
            <v>Industrial Refining Company</v>
          </cell>
          <cell r="D2319" t="str">
            <v>Eligible</v>
          </cell>
          <cell r="E2319" t="str">
            <v>Non Conformant</v>
          </cell>
          <cell r="F2319" t="str">
            <v>Non Conformant</v>
          </cell>
        </row>
        <row r="2320">
          <cell r="A2320" t="str">
            <v>CID002588</v>
          </cell>
          <cell r="B2320" t="str">
            <v>Gold</v>
          </cell>
          <cell r="C2320" t="str">
            <v>Shirpur Gold Refinery Ltd.</v>
          </cell>
          <cell r="D2320" t="str">
            <v>Eligible</v>
          </cell>
          <cell r="E2320" t="str">
            <v>Outreach Required</v>
          </cell>
          <cell r="F2320" t="str">
            <v>Non Conformant</v>
          </cell>
        </row>
        <row r="2321">
          <cell r="A2321" t="str">
            <v>CID002589</v>
          </cell>
          <cell r="B2321" t="str">
            <v>Tungsten</v>
          </cell>
          <cell r="C2321" t="str">
            <v>Niagara Refining LLC</v>
          </cell>
          <cell r="D2321" t="str">
            <v>Eligible</v>
          </cell>
          <cell r="E2321" t="str">
            <v>Conformant</v>
          </cell>
          <cell r="F2321"/>
        </row>
        <row r="2322">
          <cell r="A2322" t="str">
            <v>CID002590</v>
          </cell>
          <cell r="B2322" t="str">
            <v>Tantalum</v>
          </cell>
          <cell r="C2322" t="str">
            <v>E.S.R. Electronics</v>
          </cell>
          <cell r="D2322" t="str">
            <v>Not Eligible</v>
          </cell>
          <cell r="E2322" t="str">
            <v>Not Applicable</v>
          </cell>
          <cell r="F2322" t="str">
            <v>Not Eligible Smelters</v>
          </cell>
        </row>
        <row r="2323">
          <cell r="A2323" t="str">
            <v>CID002591</v>
          </cell>
          <cell r="B2323" t="str">
            <v>Tantalum</v>
          </cell>
          <cell r="C2323" t="str">
            <v>Baoji Zhongbang Rare Metal Materials Co. Ltd.</v>
          </cell>
          <cell r="D2323" t="str">
            <v>Not Eligible</v>
          </cell>
          <cell r="E2323" t="str">
            <v>Not Applicable</v>
          </cell>
          <cell r="F2323" t="str">
            <v>Not Eligible Smelters</v>
          </cell>
        </row>
        <row r="2324">
          <cell r="A2324" t="str">
            <v>CID002592</v>
          </cell>
          <cell r="B2324" t="str">
            <v>Tin</v>
          </cell>
          <cell r="C2324" t="str">
            <v>CV Dua Sekawan</v>
          </cell>
          <cell r="D2324" t="str">
            <v>Not Eligible</v>
          </cell>
          <cell r="E2324" t="str">
            <v>Not Applicable</v>
          </cell>
          <cell r="F2324" t="str">
            <v>Not Eligible Smelters</v>
          </cell>
        </row>
        <row r="2325">
          <cell r="A2325" t="str">
            <v>CID002593</v>
          </cell>
          <cell r="B2325" t="str">
            <v>Tin</v>
          </cell>
          <cell r="C2325" t="str">
            <v>PT Rajehan Ariq</v>
          </cell>
          <cell r="D2325" t="str">
            <v>Not Eligible</v>
          </cell>
          <cell r="E2325" t="str">
            <v>Conformant</v>
          </cell>
          <cell r="F2325" t="str">
            <v>Not Eligible Smelters</v>
          </cell>
        </row>
        <row r="2326">
          <cell r="A2326" t="str">
            <v>CID002594</v>
          </cell>
          <cell r="B2326" t="str">
            <v>Tantalum</v>
          </cell>
          <cell r="C2326" t="str">
            <v>Nanoscale Powders LLC</v>
          </cell>
          <cell r="D2326" t="str">
            <v>Not Eligible</v>
          </cell>
          <cell r="E2326" t="str">
            <v>Not Applicable</v>
          </cell>
          <cell r="F2326" t="str">
            <v>Not Eligible Smelters</v>
          </cell>
        </row>
        <row r="2327">
          <cell r="A2327" t="str">
            <v>CID002595</v>
          </cell>
          <cell r="B2327" t="str">
            <v>Gold</v>
          </cell>
          <cell r="C2327" t="str">
            <v>Al Ghurair Giga Gold</v>
          </cell>
          <cell r="D2327" t="str">
            <v>Alleged</v>
          </cell>
          <cell r="E2327" t="str">
            <v>Not Applicable</v>
          </cell>
          <cell r="F2327" t="str">
            <v>Non Conformant</v>
          </cell>
        </row>
        <row r="2328">
          <cell r="A2328" t="str">
            <v>CID002596</v>
          </cell>
          <cell r="B2328" t="str">
            <v>Gold</v>
          </cell>
          <cell r="C2328" t="str">
            <v>ARY Aurum Plus</v>
          </cell>
          <cell r="D2328" t="str">
            <v>Alleged</v>
          </cell>
          <cell r="E2328" t="str">
            <v>Not Applicable</v>
          </cell>
          <cell r="F2328" t="str">
            <v>Non Conformant</v>
          </cell>
        </row>
        <row r="2329">
          <cell r="A2329" t="str">
            <v>CID002598</v>
          </cell>
          <cell r="B2329" t="str">
            <v>Gold</v>
          </cell>
          <cell r="C2329" t="str">
            <v>Etablissements Jean Jbeili</v>
          </cell>
          <cell r="D2329" t="str">
            <v>Alleged</v>
          </cell>
          <cell r="E2329" t="str">
            <v>Not Applicable</v>
          </cell>
          <cell r="F2329" t="str">
            <v>Non Conformant</v>
          </cell>
        </row>
        <row r="2330">
          <cell r="A2330" t="str">
            <v>CID002599</v>
          </cell>
          <cell r="B2330" t="str">
            <v>Gold</v>
          </cell>
          <cell r="C2330" t="str">
            <v>General Refining Corp.</v>
          </cell>
          <cell r="D2330" t="str">
            <v>Alleged</v>
          </cell>
          <cell r="E2330" t="str">
            <v>Not Applicable</v>
          </cell>
          <cell r="F2330" t="str">
            <v>Non Conformant</v>
          </cell>
        </row>
        <row r="2331">
          <cell r="A2331" t="str">
            <v>CID002600</v>
          </cell>
          <cell r="B2331" t="str">
            <v>Gold</v>
          </cell>
          <cell r="C2331" t="str">
            <v>Gujarat Bullion Refinery</v>
          </cell>
          <cell r="D2331" t="str">
            <v>Alleged</v>
          </cell>
          <cell r="E2331" t="str">
            <v>Not Applicable</v>
          </cell>
          <cell r="F2331" t="str">
            <v>Non Conformant</v>
          </cell>
        </row>
        <row r="2332">
          <cell r="A2332" t="str">
            <v>CID002601</v>
          </cell>
          <cell r="B2332" t="str">
            <v>Gold</v>
          </cell>
          <cell r="C2332" t="str">
            <v>House of Currency of Brazil (Casa da Moeda do Brazil)</v>
          </cell>
          <cell r="D2332" t="str">
            <v>Alleged</v>
          </cell>
          <cell r="E2332" t="str">
            <v>Not Applicable</v>
          </cell>
          <cell r="F2332" t="str">
            <v>Non Conformant</v>
          </cell>
        </row>
        <row r="2333">
          <cell r="A2333" t="str">
            <v>CID002602</v>
          </cell>
          <cell r="B2333" t="str">
            <v>Gold</v>
          </cell>
          <cell r="C2333" t="str">
            <v>Infinium Precious Resources Private</v>
          </cell>
          <cell r="D2333" t="str">
            <v>Alleged</v>
          </cell>
          <cell r="E2333" t="str">
            <v>Not Applicable</v>
          </cell>
          <cell r="F2333" t="str">
            <v>Non Conformant</v>
          </cell>
        </row>
        <row r="2334">
          <cell r="A2334" t="str">
            <v>CID002603</v>
          </cell>
          <cell r="B2334" t="str">
            <v>Gold</v>
          </cell>
          <cell r="C2334" t="str">
            <v>J Resources (J&amp;Partners, L.P.)</v>
          </cell>
          <cell r="D2334" t="str">
            <v>Not Eligible</v>
          </cell>
          <cell r="E2334" t="str">
            <v>Not Applicable</v>
          </cell>
          <cell r="F2334" t="str">
            <v>Not Eligible Smelters</v>
          </cell>
        </row>
        <row r="2335">
          <cell r="A2335" t="str">
            <v>CID002604</v>
          </cell>
          <cell r="B2335" t="str">
            <v>Gold</v>
          </cell>
          <cell r="C2335" t="str">
            <v>Monument Mining Ltd. of Canada</v>
          </cell>
          <cell r="D2335" t="str">
            <v>Not Eligible</v>
          </cell>
          <cell r="E2335" t="str">
            <v>Not Applicable</v>
          </cell>
          <cell r="F2335" t="str">
            <v>Not Eligible Smelters</v>
          </cell>
        </row>
        <row r="2336">
          <cell r="A2336" t="str">
            <v>CID002605</v>
          </cell>
          <cell r="B2336" t="str">
            <v>Gold</v>
          </cell>
          <cell r="C2336" t="str">
            <v>Korea Zinc Co., Ltd.</v>
          </cell>
          <cell r="D2336" t="str">
            <v>Eligible</v>
          </cell>
          <cell r="E2336" t="str">
            <v>Conformant</v>
          </cell>
          <cell r="F2336"/>
        </row>
        <row r="2337">
          <cell r="A2337" t="str">
            <v>CID002606</v>
          </cell>
          <cell r="B2337" t="str">
            <v>Gold</v>
          </cell>
          <cell r="C2337" t="str">
            <v>Marsam Metals</v>
          </cell>
          <cell r="D2337" t="str">
            <v>Eligible</v>
          </cell>
          <cell r="E2337" t="str">
            <v>Non Conformant</v>
          </cell>
          <cell r="F2337" t="str">
            <v>Non Conformant</v>
          </cell>
        </row>
        <row r="2338">
          <cell r="A2338" t="str">
            <v>CID002607</v>
          </cell>
          <cell r="B2338" t="str">
            <v>Gold</v>
          </cell>
          <cell r="C2338" t="str">
            <v>Narrondass Manordass Precious Metals Refinery</v>
          </cell>
          <cell r="D2338" t="str">
            <v>Alleged</v>
          </cell>
          <cell r="E2338" t="str">
            <v>Not Applicable</v>
          </cell>
          <cell r="F2338" t="str">
            <v>Non Conformant</v>
          </cell>
        </row>
        <row r="2339">
          <cell r="A2339" t="str">
            <v>CID002608</v>
          </cell>
          <cell r="B2339" t="str">
            <v>Gold</v>
          </cell>
          <cell r="C2339" t="str">
            <v>National India Bullion Refinery</v>
          </cell>
          <cell r="D2339" t="str">
            <v>Alleged</v>
          </cell>
          <cell r="E2339" t="str">
            <v>Not Applicable</v>
          </cell>
          <cell r="F2339" t="str">
            <v>Non Conformant</v>
          </cell>
        </row>
        <row r="2340">
          <cell r="A2340" t="str">
            <v>CID002609</v>
          </cell>
          <cell r="B2340" t="str">
            <v>Gold</v>
          </cell>
          <cell r="C2340" t="str">
            <v>National Iranian Copper (NICICO)</v>
          </cell>
          <cell r="D2340" t="str">
            <v>Not Eligible</v>
          </cell>
          <cell r="E2340" t="str">
            <v>Not Applicable</v>
          </cell>
          <cell r="F2340" t="str">
            <v>OFAC Sanctioned</v>
          </cell>
        </row>
        <row r="2341">
          <cell r="A2341" t="str">
            <v>CID002611</v>
          </cell>
          <cell r="B2341" t="str">
            <v>Gold</v>
          </cell>
          <cell r="C2341" t="str">
            <v>Oman Mining Co., LLC</v>
          </cell>
          <cell r="D2341" t="str">
            <v>Provisionally Eligible</v>
          </cell>
          <cell r="E2341" t="str">
            <v>Outreach Required</v>
          </cell>
          <cell r="F2341" t="str">
            <v>Non Conformant</v>
          </cell>
        </row>
        <row r="2342">
          <cell r="A2342" t="str">
            <v>CID002612</v>
          </cell>
          <cell r="B2342" t="str">
            <v>Gold</v>
          </cell>
          <cell r="C2342" t="str">
            <v>Raub Australian Gold Mining Sdn. Bhd. (Peninsular Gold Ltd.)</v>
          </cell>
          <cell r="D2342" t="str">
            <v>Not Eligible</v>
          </cell>
          <cell r="E2342" t="str">
            <v>Not Applicable</v>
          </cell>
          <cell r="F2342" t="str">
            <v>Not Eligible Smelters</v>
          </cell>
        </row>
        <row r="2343">
          <cell r="A2343" t="str">
            <v>CID002613</v>
          </cell>
          <cell r="B2343" t="str">
            <v>Gold</v>
          </cell>
          <cell r="C2343" t="str">
            <v>Shandong Jinchang Gold Mining</v>
          </cell>
          <cell r="D2343" t="str">
            <v>Alleged</v>
          </cell>
          <cell r="E2343" t="str">
            <v>Not Applicable</v>
          </cell>
          <cell r="F2343" t="str">
            <v>Non Conformant</v>
          </cell>
        </row>
        <row r="2344">
          <cell r="A2344" t="str">
            <v>CID002614</v>
          </cell>
          <cell r="B2344" t="str">
            <v>Gold</v>
          </cell>
          <cell r="C2344" t="str">
            <v>Shandong Yanggu Xiangguang Co., Ltd.</v>
          </cell>
          <cell r="D2344" t="str">
            <v>Alleged</v>
          </cell>
          <cell r="E2344" t="str">
            <v>Not Applicable</v>
          </cell>
          <cell r="F2344" t="str">
            <v>Non Conformant</v>
          </cell>
        </row>
        <row r="2345">
          <cell r="A2345" t="str">
            <v>CID002615</v>
          </cell>
          <cell r="B2345" t="str">
            <v>Gold</v>
          </cell>
          <cell r="C2345" t="str">
            <v>TOO Tau-Ken-Altyn</v>
          </cell>
          <cell r="D2345" t="str">
            <v>Eligible</v>
          </cell>
          <cell r="E2345" t="str">
            <v>Conformant</v>
          </cell>
          <cell r="F2345"/>
        </row>
        <row r="2346">
          <cell r="A2346" t="str">
            <v>CID002617</v>
          </cell>
          <cell r="B2346" t="str">
            <v>Gold</v>
          </cell>
          <cell r="C2346" t="str">
            <v>Yantai Penghui Copper Industry Co., Ltd.</v>
          </cell>
          <cell r="D2346" t="str">
            <v>Alleged</v>
          </cell>
          <cell r="E2346" t="str">
            <v>Not Applicable</v>
          </cell>
          <cell r="F2346" t="str">
            <v>Non Conformant</v>
          </cell>
        </row>
        <row r="2347">
          <cell r="A2347" t="str">
            <v>CID002618</v>
          </cell>
          <cell r="B2347" t="str">
            <v>Gold</v>
          </cell>
          <cell r="C2347" t="str">
            <v>Yunnan Chihong Zinc And Germanium Co., Ltd.</v>
          </cell>
          <cell r="D2347" t="str">
            <v>Alleged</v>
          </cell>
          <cell r="E2347" t="str">
            <v>Not Applicable</v>
          </cell>
          <cell r="F2347" t="str">
            <v>Non Conformant</v>
          </cell>
        </row>
        <row r="2348">
          <cell r="A2348" t="str">
            <v>CID002619</v>
          </cell>
          <cell r="B2348" t="str">
            <v>Tantalum</v>
          </cell>
          <cell r="C2348" t="str">
            <v>ABS Industrial Resources Ltd.</v>
          </cell>
          <cell r="D2348" t="str">
            <v>Not Eligible</v>
          </cell>
          <cell r="E2348" t="str">
            <v>Not Applicable</v>
          </cell>
          <cell r="F2348" t="str">
            <v>Not Eligible Smelters</v>
          </cell>
        </row>
        <row r="2349">
          <cell r="A2349" t="str">
            <v>CID002622</v>
          </cell>
          <cell r="B2349" t="str">
            <v>Tantalum</v>
          </cell>
          <cell r="C2349" t="str">
            <v>Anglo American Nióbio Brasil, Ltda. (Mineração Catalão de Goiás, Ltda.)</v>
          </cell>
          <cell r="D2349" t="str">
            <v>Not Eligible</v>
          </cell>
          <cell r="E2349" t="str">
            <v>Not Applicable</v>
          </cell>
          <cell r="F2349" t="str">
            <v>Not Eligible Smelters</v>
          </cell>
        </row>
        <row r="2350">
          <cell r="A2350" t="str">
            <v>CID002623</v>
          </cell>
          <cell r="B2350" t="str">
            <v>Tantalum</v>
          </cell>
          <cell r="C2350" t="str">
            <v>Companhia Brasileira de Metalurgia e Mineração</v>
          </cell>
          <cell r="D2350" t="str">
            <v>Not Eligible</v>
          </cell>
          <cell r="E2350" t="str">
            <v>Not Applicable</v>
          </cell>
          <cell r="F2350" t="str">
            <v>Not Eligible Smelters</v>
          </cell>
        </row>
        <row r="2351">
          <cell r="A2351" t="str">
            <v>CID002624</v>
          </cell>
          <cell r="B2351" t="str">
            <v>Tantalum</v>
          </cell>
          <cell r="C2351" t="str">
            <v>Chee Ng Minerals Sdn. Bhd.</v>
          </cell>
          <cell r="D2351" t="str">
            <v>Alleged</v>
          </cell>
          <cell r="E2351" t="str">
            <v>Not Applicable</v>
          </cell>
          <cell r="F2351" t="str">
            <v>Non Conformant</v>
          </cell>
        </row>
        <row r="2352">
          <cell r="A2352" t="str">
            <v>CID002625</v>
          </cell>
          <cell r="B2352" t="str">
            <v>Tantalum</v>
          </cell>
          <cell r="C2352" t="str">
            <v>Fogang Jiata Metals Co., Ltd</v>
          </cell>
          <cell r="D2352" t="str">
            <v>Alleged</v>
          </cell>
          <cell r="E2352" t="str">
            <v>Not Applicable</v>
          </cell>
          <cell r="F2352" t="str">
            <v>Non Conformant</v>
          </cell>
        </row>
        <row r="2353">
          <cell r="A2353" t="str">
            <v>CID002626</v>
          </cell>
          <cell r="B2353" t="str">
            <v>Tantalum</v>
          </cell>
          <cell r="C2353" t="str">
            <v>Freiberger NE-Metall</v>
          </cell>
          <cell r="D2353" t="str">
            <v>Not Eligible</v>
          </cell>
          <cell r="E2353" t="str">
            <v>Not Applicable</v>
          </cell>
          <cell r="F2353" t="str">
            <v>Not Eligible Smelters</v>
          </cell>
        </row>
        <row r="2354">
          <cell r="A2354" t="str">
            <v>CID002627</v>
          </cell>
          <cell r="B2354" t="str">
            <v>Tantalum</v>
          </cell>
          <cell r="C2354" t="str">
            <v>Guilin Xinyuan Tantalum Industry Co., Ltd.</v>
          </cell>
          <cell r="D2354" t="str">
            <v>Alleged</v>
          </cell>
          <cell r="E2354" t="str">
            <v>Not Applicable</v>
          </cell>
          <cell r="F2354" t="str">
            <v>Non Conformant</v>
          </cell>
        </row>
        <row r="2355">
          <cell r="A2355" t="str">
            <v>CID002628</v>
          </cell>
          <cell r="B2355" t="str">
            <v>Tantalum</v>
          </cell>
          <cell r="C2355" t="str">
            <v>Jiangxi Tungsten Industry Group Co., Ltd.</v>
          </cell>
          <cell r="D2355" t="str">
            <v>Not Eligible</v>
          </cell>
          <cell r="E2355" t="str">
            <v>Not Applicable</v>
          </cell>
          <cell r="F2355" t="str">
            <v>Not Eligible Smelters</v>
          </cell>
        </row>
        <row r="2356">
          <cell r="A2356" t="str">
            <v>CID002629</v>
          </cell>
          <cell r="B2356" t="str">
            <v>Tantalum</v>
          </cell>
          <cell r="C2356" t="str">
            <v>Junde Technology</v>
          </cell>
          <cell r="D2356" t="str">
            <v>Not Eligible</v>
          </cell>
          <cell r="E2356" t="str">
            <v>Not Applicable</v>
          </cell>
          <cell r="F2356" t="str">
            <v>Not Eligible Smelters</v>
          </cell>
        </row>
        <row r="2357">
          <cell r="A2357" t="str">
            <v>CID002630</v>
          </cell>
          <cell r="B2357" t="str">
            <v>Tantalum</v>
          </cell>
          <cell r="C2357" t="str">
            <v>Treibacher Industrie AG</v>
          </cell>
          <cell r="D2357" t="str">
            <v>Not Eligible</v>
          </cell>
          <cell r="E2357" t="str">
            <v>Not Applicable</v>
          </cell>
          <cell r="F2357" t="str">
            <v>Not Eligible Smelters</v>
          </cell>
        </row>
        <row r="2358">
          <cell r="A2358" t="str">
            <v>CID002631</v>
          </cell>
          <cell r="B2358" t="str">
            <v>Tantalum</v>
          </cell>
          <cell r="C2358" t="str">
            <v>Wah Chang</v>
          </cell>
          <cell r="D2358" t="str">
            <v>Not Eligible</v>
          </cell>
          <cell r="E2358" t="str">
            <v>Not Applicable</v>
          </cell>
          <cell r="F2358" t="str">
            <v>Not Eligible Smelters</v>
          </cell>
        </row>
        <row r="2359">
          <cell r="A2359" t="str">
            <v>CID002632</v>
          </cell>
          <cell r="B2359" t="str">
            <v>Tantalum</v>
          </cell>
          <cell r="C2359" t="str">
            <v>Xinjiang Nonferrous Metals</v>
          </cell>
          <cell r="D2359" t="str">
            <v>Not Eligible</v>
          </cell>
          <cell r="E2359" t="str">
            <v>Not Applicable</v>
          </cell>
          <cell r="F2359" t="str">
            <v>Forced Labor</v>
          </cell>
        </row>
        <row r="2360">
          <cell r="A2360" t="str">
            <v>CID002633</v>
          </cell>
          <cell r="B2360" t="str">
            <v>Tin</v>
          </cell>
          <cell r="C2360" t="str">
            <v>CHANG SUNG (Hana)</v>
          </cell>
          <cell r="D2360" t="str">
            <v>Not Eligible</v>
          </cell>
          <cell r="E2360" t="str">
            <v>Not Applicable</v>
          </cell>
          <cell r="F2360" t="str">
            <v>Not Eligible Smelters</v>
          </cell>
        </row>
        <row r="2361">
          <cell r="A2361" t="str">
            <v>CID002634</v>
          </cell>
          <cell r="B2361" t="str">
            <v>Tin</v>
          </cell>
          <cell r="C2361" t="str">
            <v>Chenzhou Smelter</v>
          </cell>
          <cell r="D2361" t="str">
            <v>Not Eligible</v>
          </cell>
          <cell r="E2361" t="str">
            <v>Not Applicable</v>
          </cell>
          <cell r="F2361" t="str">
            <v>Not Eligible Smelters</v>
          </cell>
        </row>
        <row r="2362">
          <cell r="A2362" t="str">
            <v>CID002635</v>
          </cell>
          <cell r="B2362" t="str">
            <v>Tin</v>
          </cell>
          <cell r="C2362" t="str">
            <v>Hongqiao Metals (Kunshan) Co., Ltd.</v>
          </cell>
          <cell r="D2362" t="str">
            <v>Alleged</v>
          </cell>
          <cell r="E2362" t="str">
            <v>Not Applicable</v>
          </cell>
          <cell r="F2362" t="str">
            <v>Non Conformant</v>
          </cell>
        </row>
        <row r="2363">
          <cell r="A2363" t="str">
            <v>CID002636</v>
          </cell>
          <cell r="B2363" t="str">
            <v>Tin</v>
          </cell>
          <cell r="C2363" t="str">
            <v>Metal Processing Association</v>
          </cell>
          <cell r="D2363" t="str">
            <v>Not Eligible</v>
          </cell>
          <cell r="E2363" t="str">
            <v>Not Applicable</v>
          </cell>
          <cell r="F2363" t="str">
            <v>Not Eligible Smelters</v>
          </cell>
        </row>
        <row r="2364">
          <cell r="A2364" t="str">
            <v>CID002637</v>
          </cell>
          <cell r="B2364" t="str">
            <v>Tin</v>
          </cell>
          <cell r="C2364" t="str">
            <v>PT Bangka Global Mandiri Internasional</v>
          </cell>
          <cell r="D2364" t="str">
            <v>Alleged</v>
          </cell>
          <cell r="E2364" t="str">
            <v>Not Applicable</v>
          </cell>
          <cell r="F2364" t="str">
            <v>Non Conformant</v>
          </cell>
        </row>
        <row r="2365">
          <cell r="A2365" t="str">
            <v>CID002638</v>
          </cell>
          <cell r="B2365" t="str">
            <v>Tin</v>
          </cell>
          <cell r="C2365" t="str">
            <v>Shenzhen Qianzhu New Energy Metals Co., Ltd.</v>
          </cell>
          <cell r="D2365" t="str">
            <v>Alleged</v>
          </cell>
          <cell r="E2365" t="str">
            <v>Not Applicable</v>
          </cell>
          <cell r="F2365" t="str">
            <v>Non Conformant</v>
          </cell>
        </row>
        <row r="2366">
          <cell r="A2366" t="str">
            <v>CID002639</v>
          </cell>
          <cell r="B2366" t="str">
            <v>Tin</v>
          </cell>
          <cell r="C2366" t="str">
            <v>Sumisho Material Corp.</v>
          </cell>
          <cell r="D2366" t="str">
            <v>Not Eligible</v>
          </cell>
          <cell r="E2366" t="str">
            <v>Not Applicable</v>
          </cell>
          <cell r="F2366" t="str">
            <v>Not Eligible Smelters</v>
          </cell>
        </row>
        <row r="2367">
          <cell r="A2367" t="str">
            <v>CID002640</v>
          </cell>
          <cell r="B2367" t="str">
            <v>Tungsten</v>
          </cell>
          <cell r="C2367" t="str">
            <v>Bharat Pulverising Mills Ltd.</v>
          </cell>
          <cell r="D2367" t="str">
            <v>Not Eligible</v>
          </cell>
          <cell r="E2367" t="str">
            <v>Not Applicable</v>
          </cell>
          <cell r="F2367" t="str">
            <v>Not Eligible Smelters</v>
          </cell>
        </row>
        <row r="2368">
          <cell r="A2368" t="str">
            <v>CID002641</v>
          </cell>
          <cell r="B2368" t="str">
            <v>Tungsten</v>
          </cell>
          <cell r="C2368" t="str">
            <v>China Molybdenum Tungsten Co., Ltd.</v>
          </cell>
          <cell r="D2368" t="str">
            <v>Eligible</v>
          </cell>
          <cell r="E2368" t="str">
            <v>Conformant</v>
          </cell>
          <cell r="F2368"/>
        </row>
        <row r="2369">
          <cell r="A2369" t="str">
            <v>CID002643</v>
          </cell>
          <cell r="B2369" t="str">
            <v>Tungsten</v>
          </cell>
          <cell r="C2369" t="str">
            <v>Fujian Ninghua Jinjiang Tungsten Co., Ltd.</v>
          </cell>
          <cell r="D2369" t="str">
            <v>Alleged</v>
          </cell>
          <cell r="E2369" t="str">
            <v>Not Applicable</v>
          </cell>
          <cell r="F2369" t="str">
            <v>Non Conformant</v>
          </cell>
        </row>
        <row r="2370">
          <cell r="A2370" t="str">
            <v>CID002644</v>
          </cell>
          <cell r="B2370" t="str">
            <v>Tungsten</v>
          </cell>
          <cell r="C2370" t="str">
            <v>Ganzhou Beseem Ferrotungsten Co., Ltd.</v>
          </cell>
          <cell r="D2370" t="str">
            <v>Alleged</v>
          </cell>
          <cell r="E2370" t="str">
            <v>Not Applicable</v>
          </cell>
          <cell r="F2370" t="str">
            <v>Non Conformant</v>
          </cell>
        </row>
        <row r="2371">
          <cell r="A2371" t="str">
            <v>CID002645</v>
          </cell>
          <cell r="B2371" t="str">
            <v>Tungsten</v>
          </cell>
          <cell r="C2371" t="str">
            <v>Ganzhou Haichuang Tungsten Co., Ltd.</v>
          </cell>
          <cell r="D2371" t="str">
            <v>Not Eligible</v>
          </cell>
          <cell r="E2371" t="str">
            <v>Not Applicable</v>
          </cell>
          <cell r="F2371" t="str">
            <v>Not Eligible Smelters</v>
          </cell>
        </row>
        <row r="2372">
          <cell r="A2372" t="str">
            <v>CID002646</v>
          </cell>
          <cell r="B2372" t="str">
            <v>Tungsten</v>
          </cell>
          <cell r="C2372" t="str">
            <v>Ganzhou Yuanchi New Material Co., Ltd.</v>
          </cell>
          <cell r="D2372" t="str">
            <v>Not Eligible</v>
          </cell>
          <cell r="E2372" t="str">
            <v>Not Applicable</v>
          </cell>
          <cell r="F2372" t="str">
            <v>Not Eligible Smelters</v>
          </cell>
        </row>
        <row r="2373">
          <cell r="A2373" t="str">
            <v>CID002647</v>
          </cell>
          <cell r="B2373" t="str">
            <v>Tungsten</v>
          </cell>
          <cell r="C2373" t="str">
            <v>Jiangxi Xianglu Tungsten Co., Ltd.</v>
          </cell>
          <cell r="D2373" t="str">
            <v>Not Eligible</v>
          </cell>
          <cell r="E2373" t="str">
            <v>Not Applicable</v>
          </cell>
          <cell r="F2373" t="str">
            <v>Not Eligible Smelters</v>
          </cell>
        </row>
        <row r="2374">
          <cell r="A2374" t="str">
            <v>CID002648</v>
          </cell>
          <cell r="B2374" t="str">
            <v>Tungsten</v>
          </cell>
          <cell r="C2374" t="str">
            <v>Jiangxi Rare Metals Tungsten Holdings Group Co., Ltd.</v>
          </cell>
          <cell r="D2374" t="str">
            <v>Group Company</v>
          </cell>
          <cell r="E2374" t="str">
            <v>Not Applicable</v>
          </cell>
          <cell r="F2374" t="str">
            <v>Non Conformant</v>
          </cell>
        </row>
        <row r="2375">
          <cell r="A2375" t="str">
            <v>CID002649</v>
          </cell>
          <cell r="B2375" t="str">
            <v>Tungsten</v>
          </cell>
          <cell r="C2375" t="str">
            <v>Hydrometallurg, JSC</v>
          </cell>
          <cell r="D2375" t="str">
            <v>Eligible</v>
          </cell>
          <cell r="E2375" t="str">
            <v>RMI Due Diligence Review - Unable to Proceed</v>
          </cell>
          <cell r="F2375" t="str">
            <v>Russian Smelters</v>
          </cell>
        </row>
        <row r="2376">
          <cell r="A2376" t="str">
            <v>CID002650</v>
          </cell>
          <cell r="B2376" t="str">
            <v>Tungsten</v>
          </cell>
          <cell r="C2376" t="str">
            <v>JSC KZTS</v>
          </cell>
          <cell r="D2376" t="str">
            <v>Not Eligible</v>
          </cell>
          <cell r="E2376" t="str">
            <v>Not Applicable</v>
          </cell>
          <cell r="F2376" t="str">
            <v>Russian Smelters</v>
          </cell>
        </row>
        <row r="2377">
          <cell r="A2377" t="str">
            <v>CID002651</v>
          </cell>
          <cell r="B2377" t="str">
            <v>Tungsten</v>
          </cell>
          <cell r="C2377" t="str">
            <v>Langfang (Torch) Huaying Tungsten &amp; Molybdenum Industry Co., Ltd.</v>
          </cell>
          <cell r="D2377" t="str">
            <v>Alleged</v>
          </cell>
          <cell r="E2377" t="str">
            <v>Not Applicable</v>
          </cell>
          <cell r="F2377" t="str">
            <v>Non Conformant</v>
          </cell>
        </row>
        <row r="2378">
          <cell r="A2378" t="str">
            <v>CID002652</v>
          </cell>
          <cell r="B2378" t="str">
            <v>Tungsten</v>
          </cell>
          <cell r="C2378" t="str">
            <v>Mehra Ferro-Alloys Pvt. Ltd.</v>
          </cell>
          <cell r="D2378" t="str">
            <v>Not Eligible</v>
          </cell>
          <cell r="E2378" t="str">
            <v>Not Applicable</v>
          </cell>
          <cell r="F2378" t="str">
            <v>Not Eligible Smelters</v>
          </cell>
        </row>
        <row r="2379">
          <cell r="A2379" t="str">
            <v>CID002653</v>
          </cell>
          <cell r="B2379" t="str">
            <v>Tungsten</v>
          </cell>
          <cell r="C2379" t="str">
            <v>Minmetals (Hunan) Ferroalloys Co. Ltd.</v>
          </cell>
          <cell r="D2379" t="str">
            <v>Not Eligible</v>
          </cell>
          <cell r="E2379" t="str">
            <v>Not Applicable</v>
          </cell>
          <cell r="F2379" t="str">
            <v>Not Eligible Smelters</v>
          </cell>
        </row>
        <row r="2380">
          <cell r="A2380" t="str">
            <v>CID002654</v>
          </cell>
          <cell r="B2380" t="str">
            <v>Tungsten</v>
          </cell>
          <cell r="C2380" t="str">
            <v>Sichuan Chuantou Emei Ferroalloy (Group) Co., Ltd.</v>
          </cell>
          <cell r="D2380" t="str">
            <v>Alleged</v>
          </cell>
          <cell r="E2380" t="str">
            <v>Not Applicable</v>
          </cell>
          <cell r="F2380" t="str">
            <v>Non Conformant</v>
          </cell>
        </row>
        <row r="2381">
          <cell r="A2381" t="str">
            <v>CID002655</v>
          </cell>
          <cell r="B2381" t="str">
            <v>Tungsten</v>
          </cell>
          <cell r="C2381" t="str">
            <v>Sinosteel Jilin Ferroalloy Corporation Ltd.</v>
          </cell>
          <cell r="D2381" t="str">
            <v>Alleged</v>
          </cell>
          <cell r="E2381" t="str">
            <v>Not Applicable</v>
          </cell>
          <cell r="F2381" t="str">
            <v>Non Conformant</v>
          </cell>
        </row>
        <row r="2382">
          <cell r="A2382" t="str">
            <v>CID002657</v>
          </cell>
          <cell r="B2382" t="str">
            <v>Tungsten</v>
          </cell>
          <cell r="C2382" t="str">
            <v>Superb-Metal Alloys Pvt. Ltd.</v>
          </cell>
          <cell r="D2382" t="str">
            <v>Not Eligible</v>
          </cell>
          <cell r="E2382" t="str">
            <v>Not Applicable</v>
          </cell>
          <cell r="F2382" t="str">
            <v>Not Eligible Smelters</v>
          </cell>
        </row>
        <row r="2383">
          <cell r="A2383" t="str">
            <v>CID002658</v>
          </cell>
          <cell r="B2383" t="str">
            <v>Tungsten</v>
          </cell>
          <cell r="C2383" t="str">
            <v>Taiwan Wolfram Metal Industry Co., Ltd.</v>
          </cell>
          <cell r="D2383" t="str">
            <v>Not Eligible</v>
          </cell>
          <cell r="E2383" t="str">
            <v>Not Applicable</v>
          </cell>
          <cell r="F2383" t="str">
            <v>Not Eligible Smelters</v>
          </cell>
        </row>
        <row r="2384">
          <cell r="A2384" t="str">
            <v>CID002660</v>
          </cell>
          <cell r="B2384" t="str">
            <v>Tungsten</v>
          </cell>
          <cell r="C2384" t="str">
            <v>Uzbek Refractory and Heat-Resistant Metals</v>
          </cell>
          <cell r="D2384" t="str">
            <v>Alleged</v>
          </cell>
          <cell r="E2384" t="str">
            <v>Not Applicable</v>
          </cell>
          <cell r="F2384" t="str">
            <v>Non Conformant</v>
          </cell>
        </row>
        <row r="2385">
          <cell r="A2385" t="str">
            <v>CID002661</v>
          </cell>
          <cell r="B2385" t="str">
            <v>Tungsten</v>
          </cell>
          <cell r="C2385" t="str">
            <v>Wendeng Zhengxing Tungsten Industry Co., Ltd.</v>
          </cell>
          <cell r="D2385" t="str">
            <v>Not Eligible</v>
          </cell>
          <cell r="E2385" t="str">
            <v>Not Applicable</v>
          </cell>
          <cell r="F2385" t="str">
            <v>Not Eligible Smelters</v>
          </cell>
        </row>
        <row r="2386">
          <cell r="A2386" t="str">
            <v>CID002662</v>
          </cell>
          <cell r="B2386" t="str">
            <v>Tin</v>
          </cell>
          <cell r="C2386" t="str">
            <v>5N Plus</v>
          </cell>
          <cell r="D2386" t="str">
            <v>Not Eligible</v>
          </cell>
          <cell r="E2386" t="str">
            <v>Not Applicable</v>
          </cell>
          <cell r="F2386" t="str">
            <v>Not Eligible Smelters</v>
          </cell>
        </row>
        <row r="2387">
          <cell r="A2387" t="str">
            <v>CID002663</v>
          </cell>
          <cell r="B2387" t="str">
            <v>Gold</v>
          </cell>
          <cell r="C2387" t="str">
            <v>A&amp;W Iron &amp; Metal</v>
          </cell>
          <cell r="D2387" t="str">
            <v>Not Eligible</v>
          </cell>
          <cell r="E2387" t="str">
            <v>Not Applicable</v>
          </cell>
          <cell r="F2387" t="str">
            <v>Not Eligible Smelters</v>
          </cell>
        </row>
        <row r="2388">
          <cell r="A2388" t="str">
            <v>CID002664</v>
          </cell>
          <cell r="B2388" t="str">
            <v>Tin</v>
          </cell>
          <cell r="C2388" t="str">
            <v>A.E.B. International, Inc.</v>
          </cell>
          <cell r="D2388" t="str">
            <v>Not Eligible</v>
          </cell>
          <cell r="E2388" t="str">
            <v>Not Applicable</v>
          </cell>
          <cell r="F2388" t="str">
            <v>Not Eligible Smelters</v>
          </cell>
        </row>
        <row r="2389">
          <cell r="A2389" t="str">
            <v>CID002665</v>
          </cell>
          <cell r="B2389" t="str">
            <v>Gold</v>
          </cell>
          <cell r="C2389" t="str">
            <v>Aleris International</v>
          </cell>
          <cell r="D2389" t="str">
            <v>Not Eligible</v>
          </cell>
          <cell r="E2389" t="str">
            <v>Not Applicable</v>
          </cell>
          <cell r="F2389" t="str">
            <v>Not Eligible Smelters</v>
          </cell>
        </row>
        <row r="2390">
          <cell r="A2390" t="str">
            <v>CID002666</v>
          </cell>
          <cell r="B2390" t="str">
            <v>Gold</v>
          </cell>
          <cell r="C2390" t="str">
            <v>Alfieri Scrap Metal Co., Inc.</v>
          </cell>
          <cell r="D2390" t="str">
            <v>Not Eligible</v>
          </cell>
          <cell r="E2390" t="str">
            <v>Not Applicable</v>
          </cell>
          <cell r="F2390" t="str">
            <v>Not Eligible Smelters</v>
          </cell>
        </row>
        <row r="2391">
          <cell r="A2391" t="str">
            <v>CID002667</v>
          </cell>
          <cell r="B2391" t="str">
            <v>Gold</v>
          </cell>
          <cell r="C2391" t="str">
            <v>Alrec</v>
          </cell>
          <cell r="D2391" t="str">
            <v>Not Eligible</v>
          </cell>
          <cell r="E2391" t="str">
            <v>Not Applicable</v>
          </cell>
          <cell r="F2391" t="str">
            <v>Not Eligible Smelters</v>
          </cell>
        </row>
        <row r="2392">
          <cell r="A2392" t="str">
            <v>CID002668</v>
          </cell>
          <cell r="B2392" t="str">
            <v>Tin</v>
          </cell>
          <cell r="C2392" t="str">
            <v>Aluminio La Estrella, S.L.U.</v>
          </cell>
          <cell r="D2392" t="str">
            <v>Not Eligible</v>
          </cell>
          <cell r="E2392" t="str">
            <v>Not Applicable</v>
          </cell>
          <cell r="F2392" t="str">
            <v>Not Eligible Smelters</v>
          </cell>
        </row>
        <row r="2393">
          <cell r="A2393" t="str">
            <v>CID002669</v>
          </cell>
          <cell r="B2393" t="str">
            <v>Tin</v>
          </cell>
          <cell r="C2393" t="str">
            <v>Aluminum Alloys Inc.</v>
          </cell>
          <cell r="D2393" t="str">
            <v>Not Eligible</v>
          </cell>
          <cell r="E2393" t="str">
            <v>Not Applicable</v>
          </cell>
          <cell r="F2393" t="str">
            <v>Not Eligible Smelters</v>
          </cell>
        </row>
        <row r="2394">
          <cell r="A2394" t="str">
            <v>CID002670</v>
          </cell>
          <cell r="B2394" t="str">
            <v>Tin</v>
          </cell>
          <cell r="C2394" t="str">
            <v>Aluminum Resources</v>
          </cell>
          <cell r="D2394" t="str">
            <v>Not Eligible</v>
          </cell>
          <cell r="E2394" t="str">
            <v>Not Applicable</v>
          </cell>
          <cell r="F2394" t="str">
            <v>Not Eligible Smelters</v>
          </cell>
        </row>
        <row r="2395">
          <cell r="A2395" t="str">
            <v>CID002671</v>
          </cell>
          <cell r="B2395" t="str">
            <v>Tin</v>
          </cell>
          <cell r="C2395" t="str">
            <v>Alusigma S.A.</v>
          </cell>
          <cell r="D2395" t="str">
            <v>Not Eligible</v>
          </cell>
          <cell r="E2395" t="str">
            <v>Not Applicable</v>
          </cell>
          <cell r="F2395" t="str">
            <v>Not Eligible Smelters</v>
          </cell>
        </row>
        <row r="2396">
          <cell r="A2396" t="str">
            <v>CID002672</v>
          </cell>
          <cell r="B2396" t="str">
            <v>Gold</v>
          </cell>
          <cell r="C2396" t="str">
            <v>American Iron and Metal</v>
          </cell>
          <cell r="D2396" t="str">
            <v>Not Eligible</v>
          </cell>
          <cell r="E2396" t="str">
            <v>Not Applicable</v>
          </cell>
          <cell r="F2396" t="str">
            <v>Not Eligible Smelters</v>
          </cell>
        </row>
        <row r="2397">
          <cell r="A2397" t="str">
            <v>CID002673</v>
          </cell>
          <cell r="B2397" t="str">
            <v>Tin</v>
          </cell>
          <cell r="C2397" t="str">
            <v>Cendres + Metaux S.A.</v>
          </cell>
          <cell r="D2397" t="str">
            <v>Not Eligible</v>
          </cell>
          <cell r="E2397" t="str">
            <v>Not Applicable</v>
          </cell>
          <cell r="F2397" t="str">
            <v>Not Eligible Smelters</v>
          </cell>
        </row>
        <row r="2398">
          <cell r="A2398" t="str">
            <v>CID002674</v>
          </cell>
          <cell r="B2398" t="str">
            <v>Tungsten</v>
          </cell>
          <cell r="C2398" t="str">
            <v>Chimet S.p.A.</v>
          </cell>
          <cell r="D2398" t="str">
            <v>Not Eligible</v>
          </cell>
          <cell r="E2398" t="str">
            <v>Not Applicable</v>
          </cell>
          <cell r="F2398" t="str">
            <v>Not Eligible Smelters</v>
          </cell>
        </row>
        <row r="2399">
          <cell r="A2399" t="str">
            <v>CID002675</v>
          </cell>
          <cell r="B2399" t="str">
            <v>Tin</v>
          </cell>
          <cell r="C2399" t="str">
            <v>Guangdong Rising Rare Metals-EO Materials Ltd.</v>
          </cell>
          <cell r="D2399" t="str">
            <v>Not Eligible</v>
          </cell>
          <cell r="E2399" t="str">
            <v>Not Applicable</v>
          </cell>
          <cell r="F2399" t="str">
            <v>Not Eligible Smelters</v>
          </cell>
        </row>
        <row r="2400">
          <cell r="A2400" t="str">
            <v>CID002676</v>
          </cell>
          <cell r="B2400" t="str">
            <v>Gold</v>
          </cell>
          <cell r="C2400" t="str">
            <v>JiuJiang JinXin Nonferrous Metals Co., Ltd.</v>
          </cell>
          <cell r="D2400" t="str">
            <v>Not Eligible</v>
          </cell>
          <cell r="E2400" t="str">
            <v>Not Applicable</v>
          </cell>
          <cell r="F2400" t="str">
            <v>Not Eligible Smelters</v>
          </cell>
        </row>
        <row r="2401">
          <cell r="A2401" t="str">
            <v>CID002677</v>
          </cell>
          <cell r="B2401" t="str">
            <v>Tantalum</v>
          </cell>
          <cell r="C2401" t="str">
            <v>Metalor USA Refining Corporation</v>
          </cell>
          <cell r="D2401" t="str">
            <v>Not Eligible</v>
          </cell>
          <cell r="E2401" t="str">
            <v>Not Applicable</v>
          </cell>
          <cell r="F2401" t="str">
            <v>Not Eligible Smelters</v>
          </cell>
        </row>
        <row r="2402">
          <cell r="A2402" t="str">
            <v>CID002678</v>
          </cell>
          <cell r="B2402" t="str">
            <v>Gold</v>
          </cell>
          <cell r="C2402" t="str">
            <v>Molycorp Silmet A.S.</v>
          </cell>
          <cell r="D2402" t="str">
            <v>Not Eligible</v>
          </cell>
          <cell r="E2402" t="str">
            <v>Not Applicable</v>
          </cell>
          <cell r="F2402" t="str">
            <v>Not Eligible Smelters</v>
          </cell>
        </row>
        <row r="2403">
          <cell r="A2403" t="str">
            <v>CID002679</v>
          </cell>
          <cell r="B2403" t="str">
            <v>Tantalum</v>
          </cell>
          <cell r="C2403" t="str">
            <v>Rand Refinery (Pty) Ltd.</v>
          </cell>
          <cell r="D2403" t="str">
            <v>Not Eligible</v>
          </cell>
          <cell r="E2403" t="str">
            <v>Not Applicable</v>
          </cell>
          <cell r="F2403" t="str">
            <v>Not Eligible Smelters</v>
          </cell>
        </row>
        <row r="2404">
          <cell r="A2404" t="str">
            <v>CID002680</v>
          </cell>
          <cell r="B2404" t="str">
            <v>Tungsten</v>
          </cell>
          <cell r="C2404" t="str">
            <v>Tantalite Resources</v>
          </cell>
          <cell r="D2404" t="str">
            <v>Not Eligible</v>
          </cell>
          <cell r="E2404" t="str">
            <v>Not Applicable</v>
          </cell>
          <cell r="F2404" t="str">
            <v>Not Eligible Smelters</v>
          </cell>
        </row>
        <row r="2405">
          <cell r="A2405" t="str">
            <v>CID002681</v>
          </cell>
          <cell r="B2405" t="str">
            <v>Gold</v>
          </cell>
          <cell r="C2405" t="str">
            <v>Micronas GmbH</v>
          </cell>
          <cell r="D2405" t="str">
            <v>Not Eligible</v>
          </cell>
          <cell r="E2405" t="str">
            <v>Not Applicable</v>
          </cell>
          <cell r="F2405" t="str">
            <v>Not Eligible Smelters</v>
          </cell>
        </row>
        <row r="2406">
          <cell r="A2406" t="str">
            <v>CID002682</v>
          </cell>
          <cell r="B2406" t="str">
            <v>Tin</v>
          </cell>
          <cell r="C2406" t="str">
            <v>All Right Consultant &amp; Development Co Ltd</v>
          </cell>
          <cell r="D2406" t="str">
            <v>Not Eligible</v>
          </cell>
          <cell r="E2406" t="str">
            <v>Not Applicable</v>
          </cell>
          <cell r="F2406" t="str">
            <v>Not Eligible Smelters</v>
          </cell>
        </row>
        <row r="2407">
          <cell r="A2407" t="str">
            <v>CID002683</v>
          </cell>
          <cell r="B2407" t="str">
            <v>Tantalum</v>
          </cell>
          <cell r="C2407" t="str">
            <v>Allegheny Ludlum</v>
          </cell>
          <cell r="D2407" t="str">
            <v>Not Eligible</v>
          </cell>
          <cell r="E2407" t="str">
            <v>Not Applicable</v>
          </cell>
          <cell r="F2407" t="str">
            <v>Not Eligible Smelters</v>
          </cell>
        </row>
        <row r="2408">
          <cell r="A2408" t="str">
            <v>CID002684</v>
          </cell>
          <cell r="B2408" t="str">
            <v>Gold</v>
          </cell>
          <cell r="C2408" t="str">
            <v>COMPAGNIE DES METAUX PRECIEUX PARIS</v>
          </cell>
          <cell r="D2408" t="str">
            <v>Not Eligible</v>
          </cell>
          <cell r="E2408" t="str">
            <v>Not Applicable</v>
          </cell>
          <cell r="F2408" t="str">
            <v>Not Eligible Smelters</v>
          </cell>
        </row>
        <row r="2409">
          <cell r="A2409" t="str">
            <v>CID002685</v>
          </cell>
          <cell r="B2409" t="str">
            <v>Gold</v>
          </cell>
          <cell r="C2409" t="str">
            <v>State crystal new</v>
          </cell>
          <cell r="D2409" t="str">
            <v>Not Eligible</v>
          </cell>
          <cell r="E2409" t="str">
            <v>Not Applicable</v>
          </cell>
          <cell r="F2409" t="str">
            <v>Not Eligible Smelters</v>
          </cell>
        </row>
        <row r="2410">
          <cell r="A2410" t="str">
            <v>CID002686</v>
          </cell>
          <cell r="B2410" t="str">
            <v>Tin</v>
          </cell>
          <cell r="C2410" t="str">
            <v>"Standard" Sp z o.o.</v>
          </cell>
          <cell r="D2410" t="str">
            <v>Not Eligible</v>
          </cell>
          <cell r="E2410" t="str">
            <v>Not Applicable</v>
          </cell>
          <cell r="F2410" t="str">
            <v>Not Eligible Smelters</v>
          </cell>
        </row>
        <row r="2411">
          <cell r="A2411" t="str">
            <v>CID002687</v>
          </cell>
          <cell r="B2411" t="str">
            <v>Gold</v>
          </cell>
          <cell r="C2411" t="str">
            <v>Baker Noble Metals</v>
          </cell>
          <cell r="D2411" t="str">
            <v>Not Eligible</v>
          </cell>
          <cell r="E2411" t="str">
            <v>Not Applicable</v>
          </cell>
          <cell r="F2411" t="str">
            <v>Not Eligible Smelters</v>
          </cell>
        </row>
        <row r="2412">
          <cell r="A2412" t="str">
            <v>CID002688</v>
          </cell>
          <cell r="B2412" t="str">
            <v>Tin</v>
          </cell>
          <cell r="C2412" t="str">
            <v>A-kyo companies crotch? Co., Ltd.</v>
          </cell>
          <cell r="D2412" t="str">
            <v>Not Eligible</v>
          </cell>
          <cell r="E2412" t="str">
            <v>Not Applicable</v>
          </cell>
          <cell r="F2412" t="str">
            <v>Not Eligible Smelters</v>
          </cell>
        </row>
        <row r="2413">
          <cell r="A2413" t="str">
            <v>CID002689</v>
          </cell>
          <cell r="B2413" t="str">
            <v>Tin</v>
          </cell>
          <cell r="C2413" t="str">
            <v>ALARM Co., Ltd.</v>
          </cell>
          <cell r="D2413" t="str">
            <v>Not Eligible</v>
          </cell>
          <cell r="E2413" t="str">
            <v>Not Applicable</v>
          </cell>
          <cell r="F2413" t="str">
            <v>Not Eligible Smelters</v>
          </cell>
        </row>
        <row r="2414">
          <cell r="A2414" t="str">
            <v>CID002690</v>
          </cell>
          <cell r="B2414" t="str">
            <v>Tin</v>
          </cell>
          <cell r="C2414" t="str">
            <v>All armor Minoru industry co. ltd</v>
          </cell>
          <cell r="D2414" t="str">
            <v>Not Eligible</v>
          </cell>
          <cell r="E2414" t="str">
            <v>Not Applicable</v>
          </cell>
          <cell r="F2414" t="str">
            <v>Not Eligible Smelters</v>
          </cell>
        </row>
        <row r="2415">
          <cell r="A2415" t="str">
            <v>CID002694</v>
          </cell>
          <cell r="B2415" t="str">
            <v>Gold</v>
          </cell>
          <cell r="C2415" t="str">
            <v>COMPTOIR-LYON-ALEMAND, LOUYOT-PARIS</v>
          </cell>
          <cell r="D2415" t="str">
            <v>Not Eligible</v>
          </cell>
          <cell r="E2415" t="str">
            <v>Not Applicable</v>
          </cell>
          <cell r="F2415" t="str">
            <v>Not Eligible Smelters</v>
          </cell>
        </row>
        <row r="2416">
          <cell r="A2416" t="str">
            <v>CID002695</v>
          </cell>
          <cell r="B2416" t="str">
            <v>Gold</v>
          </cell>
          <cell r="C2416" t="str">
            <v>DRW</v>
          </cell>
          <cell r="D2416" t="str">
            <v>Not Eligible</v>
          </cell>
          <cell r="E2416" t="str">
            <v>Not Applicable</v>
          </cell>
          <cell r="F2416" t="str">
            <v>Not Eligible Smelters</v>
          </cell>
        </row>
        <row r="2417">
          <cell r="A2417" t="str">
            <v>CID002696</v>
          </cell>
          <cell r="B2417" t="str">
            <v>Tin</v>
          </cell>
          <cell r="C2417" t="str">
            <v>PT Cipta Persada Mulia</v>
          </cell>
          <cell r="D2417" t="str">
            <v>Not Eligible</v>
          </cell>
          <cell r="E2417" t="str">
            <v>Conformant</v>
          </cell>
          <cell r="F2417" t="str">
            <v>Not Eligible Smelters</v>
          </cell>
        </row>
        <row r="2418">
          <cell r="A2418" t="str">
            <v>CID002697</v>
          </cell>
          <cell r="B2418" t="str">
            <v>Tantalum</v>
          </cell>
          <cell r="C2418" t="str">
            <v>Metalor Technologies (Singapore) Pte., Ltd.</v>
          </cell>
          <cell r="D2418" t="str">
            <v>Not Eligible</v>
          </cell>
          <cell r="E2418" t="str">
            <v>Not Applicable</v>
          </cell>
          <cell r="F2418" t="str">
            <v>Not Eligible Smelters</v>
          </cell>
        </row>
        <row r="2419">
          <cell r="A2419" t="str">
            <v>CID002698</v>
          </cell>
          <cell r="B2419" t="str">
            <v>Tin</v>
          </cell>
          <cell r="C2419" t="str">
            <v>Shenzhen Fujun Material Technology Co., Ltd.</v>
          </cell>
          <cell r="D2419" t="str">
            <v>Not Eligible</v>
          </cell>
          <cell r="E2419" t="str">
            <v>Not Applicable</v>
          </cell>
          <cell r="F2419" t="str">
            <v>Not Eligible Smelters</v>
          </cell>
        </row>
        <row r="2420">
          <cell r="A2420" t="str">
            <v>CID002699</v>
          </cell>
          <cell r="B2420" t="str">
            <v>Tin</v>
          </cell>
          <cell r="C2420" t="str">
            <v>Tianjin Huamei Wafangdian Bearing Sales Co., Ltd.</v>
          </cell>
          <cell r="D2420" t="str">
            <v>Not Eligible</v>
          </cell>
          <cell r="E2420" t="str">
            <v>Not Applicable</v>
          </cell>
          <cell r="F2420" t="str">
            <v>Not Eligible Smelters</v>
          </cell>
        </row>
        <row r="2421">
          <cell r="A2421" t="str">
            <v>CID002700</v>
          </cell>
          <cell r="B2421" t="str">
            <v>Tin</v>
          </cell>
          <cell r="C2421" t="str">
            <v>Hichang Hills Tin Co., Ltd.</v>
          </cell>
          <cell r="D2421" t="str">
            <v>Not Eligible</v>
          </cell>
          <cell r="E2421" t="str">
            <v>Not Applicable</v>
          </cell>
          <cell r="F2421" t="str">
            <v>Not Eligible Smelters</v>
          </cell>
        </row>
        <row r="2422">
          <cell r="A2422" t="str">
            <v>CID002701</v>
          </cell>
          <cell r="B2422" t="str">
            <v>Tin</v>
          </cell>
          <cell r="C2422" t="str">
            <v>Morigin Company</v>
          </cell>
          <cell r="D2422" t="str">
            <v>Not Eligible</v>
          </cell>
          <cell r="E2422" t="str">
            <v>Not Applicable</v>
          </cell>
          <cell r="F2422" t="str">
            <v>Not Eligible Smelters</v>
          </cell>
        </row>
        <row r="2423">
          <cell r="A2423" t="str">
            <v>CID002702</v>
          </cell>
          <cell r="B2423" t="str">
            <v>Tin</v>
          </cell>
          <cell r="C2423" t="str">
            <v>LEONI Wire (Changzhou) Co., Ltd.</v>
          </cell>
          <cell r="D2423" t="str">
            <v>Not Eligible</v>
          </cell>
          <cell r="E2423" t="str">
            <v>Not Applicable</v>
          </cell>
          <cell r="F2423" t="str">
            <v>Not Eligible Smelters</v>
          </cell>
        </row>
        <row r="2424">
          <cell r="A2424" t="str">
            <v>CID002703</v>
          </cell>
          <cell r="B2424" t="str">
            <v>Tin</v>
          </cell>
          <cell r="C2424" t="str">
            <v>An Vinh Joint Stock Mineral Processing Company</v>
          </cell>
          <cell r="D2424" t="str">
            <v>Eligible</v>
          </cell>
          <cell r="E2424" t="str">
            <v>Outreach Required</v>
          </cell>
          <cell r="F2424" t="str">
            <v>Non Conformant</v>
          </cell>
        </row>
        <row r="2425">
          <cell r="A2425" t="str">
            <v>CID002704</v>
          </cell>
          <cell r="B2425" t="str">
            <v>Tungsten</v>
          </cell>
          <cell r="C2425" t="str">
            <v>Avon Specialty Metals Ltd.</v>
          </cell>
          <cell r="D2425" t="str">
            <v>Eligible</v>
          </cell>
          <cell r="E2425" t="str">
            <v>Conformant</v>
          </cell>
          <cell r="F2425"/>
        </row>
        <row r="2426">
          <cell r="A2426" t="str">
            <v>CID002705</v>
          </cell>
          <cell r="B2426" t="str">
            <v>Tantalum</v>
          </cell>
          <cell r="C2426" t="str">
            <v>Avon Specialty Metals Ltd.</v>
          </cell>
          <cell r="D2426" t="str">
            <v>Eligible</v>
          </cell>
          <cell r="E2426" t="str">
            <v>Conformant</v>
          </cell>
          <cell r="F2426"/>
        </row>
        <row r="2427">
          <cell r="A2427" t="str">
            <v>CID002706</v>
          </cell>
          <cell r="B2427" t="str">
            <v>Tin</v>
          </cell>
          <cell r="C2427" t="str">
            <v>Resind Industria e Comercio Ltda.</v>
          </cell>
          <cell r="D2427" t="str">
            <v>Eligible</v>
          </cell>
          <cell r="E2427" t="str">
            <v>Conformant</v>
          </cell>
          <cell r="F2427"/>
        </row>
        <row r="2428">
          <cell r="A2428" t="str">
            <v>CID002707</v>
          </cell>
          <cell r="B2428" t="str">
            <v>Tantalum</v>
          </cell>
          <cell r="C2428" t="str">
            <v>Resind Industria e Comercio Ltda.</v>
          </cell>
          <cell r="D2428" t="str">
            <v>Eligible</v>
          </cell>
          <cell r="E2428" t="str">
            <v>Conformant</v>
          </cell>
          <cell r="F2428"/>
        </row>
        <row r="2429">
          <cell r="A2429" t="str">
            <v>CID002708</v>
          </cell>
          <cell r="B2429" t="str">
            <v>Gold</v>
          </cell>
          <cell r="C2429" t="str">
            <v>Abington Reldan Metals, LLC</v>
          </cell>
          <cell r="D2429" t="str">
            <v>Eligible</v>
          </cell>
          <cell r="E2429" t="str">
            <v>Conformant</v>
          </cell>
          <cell r="F2429"/>
        </row>
        <row r="2430">
          <cell r="A2430" t="str">
            <v>CID002709</v>
          </cell>
          <cell r="B2430" t="str">
            <v>Tin</v>
          </cell>
          <cell r="C2430" t="str">
            <v>WC Heraeus</v>
          </cell>
          <cell r="D2430" t="str">
            <v>Not Eligible</v>
          </cell>
          <cell r="E2430" t="str">
            <v>Not Applicable</v>
          </cell>
          <cell r="F2430" t="str">
            <v>Not Eligible Smelters</v>
          </cell>
        </row>
        <row r="2431">
          <cell r="A2431" t="str">
            <v>CID002710</v>
          </cell>
          <cell r="B2431" t="str">
            <v>Gold</v>
          </cell>
          <cell r="C2431" t="str">
            <v>WC Heraeus</v>
          </cell>
          <cell r="D2431" t="str">
            <v>Not Eligible</v>
          </cell>
          <cell r="E2431" t="str">
            <v>Not Applicable</v>
          </cell>
          <cell r="F2431" t="str">
            <v>Not Eligible Smelters</v>
          </cell>
        </row>
        <row r="2432">
          <cell r="A2432" t="str">
            <v>CID002711</v>
          </cell>
          <cell r="B2432" t="str">
            <v>Tin</v>
          </cell>
          <cell r="C2432" t="str">
            <v>ACuPowder International, LLC</v>
          </cell>
          <cell r="D2432" t="str">
            <v>Not Eligible</v>
          </cell>
          <cell r="E2432" t="str">
            <v>Not Applicable</v>
          </cell>
          <cell r="F2432" t="str">
            <v>Not Eligible Smelters</v>
          </cell>
        </row>
        <row r="2433">
          <cell r="A2433" t="str">
            <v>CID002712</v>
          </cell>
          <cell r="B2433" t="str">
            <v>Tin</v>
          </cell>
          <cell r="C2433" t="str">
            <v>PLC Akom-Invest</v>
          </cell>
          <cell r="D2433" t="str">
            <v>Not Eligible</v>
          </cell>
          <cell r="E2433" t="str">
            <v>Not Applicable</v>
          </cell>
          <cell r="F2433" t="str">
            <v>Russian Smelters</v>
          </cell>
        </row>
        <row r="2434">
          <cell r="A2434" t="str">
            <v>CID002713</v>
          </cell>
          <cell r="B2434" t="str">
            <v>Tantalum</v>
          </cell>
          <cell r="C2434" t="str">
            <v>An Xin Xuan Xin Yue You Se Jin Shu Co. Ltd.</v>
          </cell>
          <cell r="D2434" t="str">
            <v>Not Eligible</v>
          </cell>
          <cell r="E2434" t="str">
            <v>Not Applicable</v>
          </cell>
          <cell r="F2434" t="str">
            <v>Not Eligible Smelters</v>
          </cell>
        </row>
        <row r="2435">
          <cell r="A2435" t="str">
            <v>CID002714</v>
          </cell>
          <cell r="B2435" t="str">
            <v>Tin</v>
          </cell>
          <cell r="C2435" t="str">
            <v>Angelcast Enterprise Co., Ltd.</v>
          </cell>
          <cell r="D2435" t="str">
            <v>Not Eligible</v>
          </cell>
          <cell r="E2435" t="str">
            <v>Not Applicable</v>
          </cell>
          <cell r="F2435" t="str">
            <v>Not Eligible Smelters</v>
          </cell>
        </row>
        <row r="2436">
          <cell r="A2436" t="str">
            <v>CID002715</v>
          </cell>
          <cell r="B2436" t="str">
            <v>Tantalum</v>
          </cell>
          <cell r="C2436" t="str">
            <v>AngloGold Ashanti Corrego do Sitio Mineracao</v>
          </cell>
          <cell r="D2436" t="str">
            <v>Not Eligible</v>
          </cell>
          <cell r="E2436" t="str">
            <v>Not Applicable</v>
          </cell>
          <cell r="F2436" t="str">
            <v>Not Eligible Smelters</v>
          </cell>
        </row>
        <row r="2437">
          <cell r="A2437" t="str">
            <v>CID002716</v>
          </cell>
          <cell r="B2437" t="str">
            <v>Gold</v>
          </cell>
          <cell r="C2437" t="str">
            <v>Austin Powder</v>
          </cell>
          <cell r="D2437" t="str">
            <v>Not Eligible</v>
          </cell>
          <cell r="E2437" t="str">
            <v>Not Applicable</v>
          </cell>
          <cell r="F2437" t="str">
            <v>Not Eligible Smelters</v>
          </cell>
        </row>
        <row r="2438">
          <cell r="A2438" t="str">
            <v>CID002717</v>
          </cell>
          <cell r="B2438" t="str">
            <v>Gold</v>
          </cell>
          <cell r="C2438" t="str">
            <v>Zhejiang Yongfu Pioneer Metals Co.</v>
          </cell>
          <cell r="D2438" t="str">
            <v>Not Eligible</v>
          </cell>
          <cell r="E2438" t="str">
            <v>Not Applicable</v>
          </cell>
          <cell r="F2438" t="str">
            <v>Not Eligible Smelters</v>
          </cell>
        </row>
        <row r="2439">
          <cell r="A2439" t="str">
            <v>CID002721</v>
          </cell>
          <cell r="B2439" t="str">
            <v>Gold</v>
          </cell>
          <cell r="C2439" t="str">
            <v>Nankang Nanshan Tin Manufactory Co., Ltd.</v>
          </cell>
          <cell r="D2439" t="str">
            <v>Not Eligible</v>
          </cell>
          <cell r="E2439" t="str">
            <v>Not Applicable</v>
          </cell>
          <cell r="F2439" t="str">
            <v>Not Eligible Smelters</v>
          </cell>
        </row>
        <row r="2440">
          <cell r="A2440" t="str">
            <v>CID002722</v>
          </cell>
          <cell r="B2440" t="str">
            <v>Tantalum</v>
          </cell>
          <cell r="C2440" t="str">
            <v>Nankang Nanshan Tin Manufactory Co., Ltd.</v>
          </cell>
          <cell r="D2440" t="str">
            <v>Not Eligible</v>
          </cell>
          <cell r="E2440" t="str">
            <v>Not Applicable</v>
          </cell>
          <cell r="F2440" t="str">
            <v>Not Eligible Smelters</v>
          </cell>
        </row>
        <row r="2441">
          <cell r="A2441" t="str">
            <v>CID002723</v>
          </cell>
          <cell r="B2441" t="str">
            <v>Tin</v>
          </cell>
          <cell r="C2441" t="str">
            <v>Suzhou Co. Ltd.</v>
          </cell>
          <cell r="D2441" t="str">
            <v>Not Eligible</v>
          </cell>
          <cell r="E2441" t="str">
            <v>Not Applicable</v>
          </cell>
          <cell r="F2441" t="str">
            <v>Not Eligible Smelters</v>
          </cell>
        </row>
        <row r="2442">
          <cell r="A2442" t="str">
            <v>CID002724</v>
          </cell>
          <cell r="B2442" t="str">
            <v>Tungsten</v>
          </cell>
          <cell r="C2442" t="str">
            <v>Unecha Refractory metals plant</v>
          </cell>
          <cell r="D2442" t="str">
            <v>Eligible</v>
          </cell>
          <cell r="E2442" t="str">
            <v>Non Conformant</v>
          </cell>
          <cell r="F2442" t="str">
            <v>Russian Smelters</v>
          </cell>
        </row>
        <row r="2443">
          <cell r="A2443" t="str">
            <v>CID002725</v>
          </cell>
          <cell r="B2443" t="str">
            <v>Gold</v>
          </cell>
          <cell r="C2443" t="str">
            <v>Fujian Jinxin Tungsten Co., Ltd.</v>
          </cell>
          <cell r="D2443" t="str">
            <v>Not Eligible</v>
          </cell>
          <cell r="E2443" t="str">
            <v>Not Applicable</v>
          </cell>
          <cell r="F2443" t="str">
            <v>Not Eligible Smelters</v>
          </cell>
        </row>
        <row r="2444">
          <cell r="A2444" t="str">
            <v>CID002726</v>
          </cell>
          <cell r="B2444" t="str">
            <v>Gold</v>
          </cell>
          <cell r="C2444" t="str">
            <v>Huichang Jinshunda Tin Co., Ltd.</v>
          </cell>
          <cell r="D2444" t="str">
            <v>Not Eligible</v>
          </cell>
          <cell r="E2444" t="str">
            <v>Not Applicable</v>
          </cell>
          <cell r="F2444" t="str">
            <v>Not Eligible Smelters</v>
          </cell>
        </row>
        <row r="2445">
          <cell r="A2445" t="str">
            <v>CID002727</v>
          </cell>
          <cell r="B2445" t="str">
            <v>Gold</v>
          </cell>
          <cell r="C2445" t="str">
            <v>Jiangxi Minmetals Gao'an Non-ferrous Metals Co., Ltd.</v>
          </cell>
          <cell r="D2445" t="str">
            <v>Not Eligible</v>
          </cell>
          <cell r="E2445" t="str">
            <v>Not Applicable</v>
          </cell>
          <cell r="F2445" t="str">
            <v>Not Eligible Smelters</v>
          </cell>
        </row>
        <row r="2446">
          <cell r="A2446" t="str">
            <v>CID002728</v>
          </cell>
          <cell r="B2446" t="str">
            <v>Gold</v>
          </cell>
          <cell r="C2446" t="str">
            <v>Jiujiang Tanbre Co., Ltd.</v>
          </cell>
          <cell r="D2446" t="str">
            <v>Not Eligible</v>
          </cell>
          <cell r="E2446" t="str">
            <v>Not Applicable</v>
          </cell>
          <cell r="F2446" t="str">
            <v>Not Eligible Smelters</v>
          </cell>
        </row>
        <row r="2447">
          <cell r="A2447" t="str">
            <v>CID002729</v>
          </cell>
          <cell r="B2447" t="str">
            <v>Gold</v>
          </cell>
          <cell r="C2447" t="str">
            <v>Gejiu Kai Meng Industry and Trade LLC</v>
          </cell>
          <cell r="D2447" t="str">
            <v>Not Eligible</v>
          </cell>
          <cell r="E2447" t="str">
            <v>Not Applicable</v>
          </cell>
          <cell r="F2447" t="str">
            <v>Not Eligible Smelters</v>
          </cell>
        </row>
        <row r="2448">
          <cell r="A2448" t="str">
            <v>CID002730</v>
          </cell>
          <cell r="B2448" t="str">
            <v>Gold</v>
          </cell>
          <cell r="C2448" t="str">
            <v>King-Tan Tantalum Industry Ltd.</v>
          </cell>
          <cell r="D2448" t="str">
            <v>Not Eligible</v>
          </cell>
          <cell r="E2448" t="str">
            <v>Not Applicable</v>
          </cell>
          <cell r="F2448" t="str">
            <v>Not Eligible Smelters</v>
          </cell>
        </row>
        <row r="2449">
          <cell r="A2449" t="str">
            <v>CID002731</v>
          </cell>
          <cell r="B2449" t="str">
            <v>Gold</v>
          </cell>
          <cell r="C2449" t="str">
            <v>LSM Brasil S.A.</v>
          </cell>
          <cell r="D2449" t="str">
            <v>Not Eligible</v>
          </cell>
          <cell r="E2449" t="str">
            <v>Not Applicable</v>
          </cell>
          <cell r="F2449" t="str">
            <v>Not Eligible Smelters</v>
          </cell>
        </row>
        <row r="2450">
          <cell r="A2450" t="str">
            <v>CID002733</v>
          </cell>
          <cell r="B2450" t="str">
            <v>Gold</v>
          </cell>
          <cell r="C2450" t="str">
            <v>Shengnan Metal Products Factory</v>
          </cell>
          <cell r="D2450" t="str">
            <v>Not Eligible</v>
          </cell>
          <cell r="E2450" t="str">
            <v>Not Applicable</v>
          </cell>
          <cell r="F2450" t="str">
            <v>Not Eligible Smelters</v>
          </cell>
        </row>
        <row r="2451">
          <cell r="A2451" t="str">
            <v>CID002734</v>
          </cell>
          <cell r="B2451" t="str">
            <v>Gold</v>
          </cell>
          <cell r="C2451" t="str">
            <v>CRM</v>
          </cell>
          <cell r="D2451" t="str">
            <v>Not Eligible</v>
          </cell>
          <cell r="E2451" t="str">
            <v>Not Applicable</v>
          </cell>
          <cell r="F2451" t="str">
            <v>Not Eligible Smelters</v>
          </cell>
        </row>
        <row r="2452">
          <cell r="A2452" t="str">
            <v>CID002738</v>
          </cell>
          <cell r="B2452" t="str">
            <v>Gold</v>
          </cell>
          <cell r="C2452" t="str">
            <v>Hoffmann Alloys GmbH &amp; Co. KG</v>
          </cell>
          <cell r="D2452" t="str">
            <v>Not Eligible</v>
          </cell>
          <cell r="E2452" t="str">
            <v>Not Applicable</v>
          </cell>
          <cell r="F2452" t="str">
            <v>Not Eligible Smelters</v>
          </cell>
        </row>
        <row r="2453">
          <cell r="A2453" t="str">
            <v>CID002739</v>
          </cell>
          <cell r="B2453" t="str">
            <v>Gold</v>
          </cell>
          <cell r="C2453" t="str">
            <v>Hop Hing electroplating factory Zhejiang</v>
          </cell>
          <cell r="D2453" t="str">
            <v>Alleged</v>
          </cell>
          <cell r="E2453" t="str">
            <v>Not Applicable</v>
          </cell>
          <cell r="F2453" t="str">
            <v>Non Conformant</v>
          </cell>
        </row>
        <row r="2454">
          <cell r="A2454" t="str">
            <v>CID002740</v>
          </cell>
          <cell r="B2454" t="str">
            <v>Gold</v>
          </cell>
          <cell r="C2454" t="str">
            <v>Huizhou City Xiong Tai Solder Products Co., Ltd.</v>
          </cell>
          <cell r="D2454" t="str">
            <v>Alleged</v>
          </cell>
          <cell r="E2454" t="str">
            <v>Not Applicable</v>
          </cell>
          <cell r="F2454" t="str">
            <v>Non Conformant</v>
          </cell>
        </row>
        <row r="2455">
          <cell r="A2455" t="str">
            <v>CID002741</v>
          </cell>
          <cell r="B2455" t="str">
            <v>Gold</v>
          </cell>
          <cell r="C2455" t="str">
            <v>IPT-Albrecht GmbH</v>
          </cell>
          <cell r="D2455" t="str">
            <v>Not Eligible</v>
          </cell>
          <cell r="E2455" t="str">
            <v>Not Applicable</v>
          </cell>
          <cell r="F2455" t="str">
            <v>Not Eligible Smelters</v>
          </cell>
        </row>
        <row r="2456">
          <cell r="A2456" t="str">
            <v>CID002743</v>
          </cell>
          <cell r="B2456" t="str">
            <v>Gold</v>
          </cell>
          <cell r="C2456" t="str">
            <v>SuZhou ShenChuang recycling Ltd.</v>
          </cell>
          <cell r="D2456" t="str">
            <v>Alleged</v>
          </cell>
          <cell r="E2456" t="str">
            <v>Not Applicable</v>
          </cell>
          <cell r="F2456" t="str">
            <v>Non Conformant</v>
          </cell>
        </row>
        <row r="2457">
          <cell r="A2457" t="str">
            <v>CID002744</v>
          </cell>
          <cell r="B2457" t="str">
            <v>Gold</v>
          </cell>
          <cell r="C2457" t="str">
            <v>Tokumoto</v>
          </cell>
          <cell r="D2457" t="str">
            <v>Not Eligible</v>
          </cell>
          <cell r="E2457" t="str">
            <v>Not Applicable</v>
          </cell>
          <cell r="F2457" t="str">
            <v>Not Eligible Smelters</v>
          </cell>
        </row>
        <row r="2458">
          <cell r="A2458" t="str">
            <v>CID002745</v>
          </cell>
          <cell r="B2458" t="str">
            <v>Gold</v>
          </cell>
          <cell r="C2458" t="str">
            <v>Tsai Brother industries</v>
          </cell>
          <cell r="D2458" t="str">
            <v>Alleged</v>
          </cell>
          <cell r="E2458" t="str">
            <v>Not Applicable</v>
          </cell>
          <cell r="F2458" t="str">
            <v>Non Conformant</v>
          </cell>
        </row>
        <row r="2459">
          <cell r="A2459" t="str">
            <v>CID002746</v>
          </cell>
          <cell r="B2459" t="str">
            <v>Gold</v>
          </cell>
          <cell r="C2459" t="str">
            <v>Wah Yi Microelectronic Technology (Shenzhen) Co., Ltd.</v>
          </cell>
          <cell r="D2459" t="str">
            <v>Alleged</v>
          </cell>
          <cell r="E2459" t="str">
            <v>Not Applicable</v>
          </cell>
          <cell r="F2459" t="str">
            <v>Non Conformant</v>
          </cell>
        </row>
        <row r="2460">
          <cell r="A2460" t="str">
            <v>CID002747</v>
          </cell>
          <cell r="B2460" t="str">
            <v>Gold</v>
          </cell>
          <cell r="C2460" t="str">
            <v>Yueqing Shenghai Electroplate Factory</v>
          </cell>
          <cell r="D2460" t="str">
            <v>Alleged</v>
          </cell>
          <cell r="E2460" t="str">
            <v>Not Applicable</v>
          </cell>
          <cell r="F2460" t="str">
            <v>Non Conformant</v>
          </cell>
        </row>
        <row r="2461">
          <cell r="A2461" t="str">
            <v>CID002749</v>
          </cell>
          <cell r="B2461" t="str">
            <v>Gold</v>
          </cell>
          <cell r="C2461" t="str">
            <v>Jiapigou Gold Mining Industry Co., Ltd.</v>
          </cell>
          <cell r="D2461" t="str">
            <v>Alleged</v>
          </cell>
          <cell r="E2461" t="str">
            <v>Not Applicable</v>
          </cell>
          <cell r="F2461" t="str">
            <v>Non Conformant</v>
          </cell>
        </row>
        <row r="2462">
          <cell r="A2462" t="str">
            <v>CID002750</v>
          </cell>
          <cell r="B2462" t="str">
            <v>Gold</v>
          </cell>
          <cell r="C2462" t="str">
            <v>Shenzhen CuiLu Gold Co., Ltd.</v>
          </cell>
          <cell r="D2462" t="str">
            <v>Eligible</v>
          </cell>
          <cell r="E2462" t="str">
            <v>Outreach Required</v>
          </cell>
          <cell r="F2462" t="str">
            <v>Non Conformant</v>
          </cell>
        </row>
        <row r="2463">
          <cell r="A2463" t="str">
            <v>CID002751</v>
          </cell>
          <cell r="B2463" t="str">
            <v>Gold</v>
          </cell>
          <cell r="C2463" t="str">
            <v>Wuhu Hengxin Copper Industry Group. Co., Ltd.</v>
          </cell>
          <cell r="D2463" t="str">
            <v>Alleged</v>
          </cell>
          <cell r="E2463" t="str">
            <v>Not Applicable</v>
          </cell>
          <cell r="F2463" t="str">
            <v>Non Conformant</v>
          </cell>
        </row>
        <row r="2464">
          <cell r="A2464" t="str">
            <v>CID002752</v>
          </cell>
          <cell r="B2464" t="str">
            <v>Gold</v>
          </cell>
          <cell r="C2464" t="str">
            <v>Shandong Hexi Gold Group Co., Ltd.</v>
          </cell>
          <cell r="D2464" t="str">
            <v>Group Company</v>
          </cell>
          <cell r="E2464" t="str">
            <v>Not Applicable</v>
          </cell>
          <cell r="F2464" t="str">
            <v>Non Conformant</v>
          </cell>
        </row>
        <row r="2465">
          <cell r="A2465" t="str">
            <v>CID002753</v>
          </cell>
          <cell r="B2465" t="str">
            <v>Gold</v>
          </cell>
          <cell r="C2465" t="str">
            <v>Zhaoyuan Hexi Gold Mine</v>
          </cell>
          <cell r="D2465" t="str">
            <v>Not Eligible</v>
          </cell>
          <cell r="E2465" t="str">
            <v>Not Applicable</v>
          </cell>
          <cell r="F2465" t="str">
            <v>Not Eligible Smelters</v>
          </cell>
        </row>
        <row r="2466">
          <cell r="A2466" t="str">
            <v>CID002754</v>
          </cell>
          <cell r="B2466" t="str">
            <v>Gold</v>
          </cell>
          <cell r="C2466" t="str">
            <v>Zhaoyuan Dongxing Mining Co., Ltd.</v>
          </cell>
          <cell r="D2466" t="str">
            <v>Not Eligible</v>
          </cell>
          <cell r="E2466" t="str">
            <v>Not Applicable</v>
          </cell>
          <cell r="F2466" t="str">
            <v>Not Eligible Smelters</v>
          </cell>
        </row>
        <row r="2467">
          <cell r="A2467" t="str">
            <v>CID002755</v>
          </cell>
          <cell r="B2467" t="str">
            <v>Gold</v>
          </cell>
          <cell r="C2467" t="str">
            <v>Wa Minn Gold Refinery</v>
          </cell>
          <cell r="D2467" t="str">
            <v>Alleged</v>
          </cell>
          <cell r="E2467" t="str">
            <v>Not Applicable</v>
          </cell>
          <cell r="F2467" t="str">
            <v>Non Conformant</v>
          </cell>
        </row>
        <row r="2468">
          <cell r="A2468" t="str">
            <v>CID002756</v>
          </cell>
          <cell r="B2468" t="str">
            <v>Tin</v>
          </cell>
          <cell r="C2468" t="str">
            <v>Super Ligas</v>
          </cell>
          <cell r="D2468" t="str">
            <v>Eligible</v>
          </cell>
          <cell r="E2468" t="str">
            <v>Conformant</v>
          </cell>
          <cell r="F2468"/>
        </row>
        <row r="2469">
          <cell r="A2469" t="str">
            <v>CID002757</v>
          </cell>
          <cell r="B2469" t="str">
            <v>Tin</v>
          </cell>
          <cell r="C2469" t="str">
            <v>PT O.M. Indonesia</v>
          </cell>
          <cell r="D2469" t="str">
            <v>Not Eligible</v>
          </cell>
          <cell r="E2469" t="str">
            <v>Not Applicable</v>
          </cell>
          <cell r="F2469" t="str">
            <v>Not Eligible Smelters</v>
          </cell>
        </row>
        <row r="2470">
          <cell r="A2470" t="str">
            <v>CID002758</v>
          </cell>
          <cell r="B2470" t="str">
            <v>Tin</v>
          </cell>
          <cell r="C2470" t="str">
            <v>Laos Tin Smelting and Refining Co., Ltd.</v>
          </cell>
          <cell r="D2470" t="str">
            <v>Not Eligible</v>
          </cell>
          <cell r="E2470" t="str">
            <v>Not Applicable</v>
          </cell>
          <cell r="F2470" t="str">
            <v>Not Eligible Smelters</v>
          </cell>
        </row>
        <row r="2471">
          <cell r="A2471" t="str">
            <v>CID002759</v>
          </cell>
          <cell r="B2471" t="str">
            <v>Tin</v>
          </cell>
          <cell r="C2471" t="str">
            <v>Eco Phil Metals Pvt. Ltd.</v>
          </cell>
          <cell r="D2471" t="str">
            <v>Not Eligible</v>
          </cell>
          <cell r="E2471" t="str">
            <v>Not Applicable</v>
          </cell>
          <cell r="F2471" t="str">
            <v>Not Eligible Smelters</v>
          </cell>
        </row>
        <row r="2472">
          <cell r="A2472" t="str">
            <v>CID002760</v>
          </cell>
          <cell r="B2472" t="str">
            <v>Gold</v>
          </cell>
          <cell r="C2472" t="str">
            <v>Albino Mountinho Lda.</v>
          </cell>
          <cell r="D2472" t="str">
            <v>Eligible</v>
          </cell>
          <cell r="E2472" t="str">
            <v>Outreach Required</v>
          </cell>
          <cell r="F2472" t="str">
            <v>Non Conformant</v>
          </cell>
        </row>
        <row r="2473">
          <cell r="A2473" t="str">
            <v>CID002761</v>
          </cell>
          <cell r="B2473" t="str">
            <v>Gold</v>
          </cell>
          <cell r="C2473" t="str">
            <v>SAAMP</v>
          </cell>
          <cell r="D2473" t="str">
            <v>Eligible</v>
          </cell>
          <cell r="E2473" t="str">
            <v>Non Conformant</v>
          </cell>
          <cell r="F2473" t="str">
            <v>Non Conformant</v>
          </cell>
        </row>
        <row r="2474">
          <cell r="A2474" t="str">
            <v>CID002762</v>
          </cell>
          <cell r="B2474" t="str">
            <v>Gold</v>
          </cell>
          <cell r="C2474" t="str">
            <v>L'Orfebre S.A.</v>
          </cell>
          <cell r="D2474" t="str">
            <v>Eligible</v>
          </cell>
          <cell r="E2474" t="str">
            <v>Conformant</v>
          </cell>
          <cell r="F2474"/>
        </row>
        <row r="2475">
          <cell r="A2475" t="str">
            <v>CID002763</v>
          </cell>
          <cell r="B2475" t="str">
            <v>Gold</v>
          </cell>
          <cell r="C2475" t="str">
            <v>8853 S.p.A.</v>
          </cell>
          <cell r="D2475" t="str">
            <v>Eligible</v>
          </cell>
          <cell r="E2475" t="str">
            <v>Non Conformant</v>
          </cell>
          <cell r="F2475" t="str">
            <v>Non Conformant</v>
          </cell>
        </row>
        <row r="2476">
          <cell r="A2476" t="str">
            <v>CID002765</v>
          </cell>
          <cell r="B2476" t="str">
            <v>Gold</v>
          </cell>
          <cell r="C2476" t="str">
            <v>Italpreziosi</v>
          </cell>
          <cell r="D2476" t="str">
            <v>Eligible</v>
          </cell>
          <cell r="E2476" t="str">
            <v>Conformant</v>
          </cell>
          <cell r="F2476"/>
        </row>
        <row r="2477">
          <cell r="A2477" t="str">
            <v>CID002766</v>
          </cell>
          <cell r="B2477" t="str">
            <v>Gold</v>
          </cell>
          <cell r="C2477" t="str">
            <v>India Mint (Mumbai)</v>
          </cell>
          <cell r="D2477" t="str">
            <v>Alleged</v>
          </cell>
          <cell r="E2477" t="str">
            <v>Not Applicable</v>
          </cell>
          <cell r="F2477" t="str">
            <v>Non Conformant</v>
          </cell>
        </row>
        <row r="2478">
          <cell r="A2478" t="str">
            <v>CID002768</v>
          </cell>
          <cell r="B2478" t="str">
            <v>Tungsten</v>
          </cell>
          <cell r="C2478" t="str">
            <v>Kennametal Inc.</v>
          </cell>
          <cell r="D2478" t="str">
            <v>Group Company</v>
          </cell>
          <cell r="E2478" t="str">
            <v>Not Applicable</v>
          </cell>
          <cell r="F2478" t="str">
            <v>Non Conformant</v>
          </cell>
        </row>
        <row r="2479">
          <cell r="A2479" t="str">
            <v>CID002769</v>
          </cell>
          <cell r="B2479" t="str">
            <v>Tungsten</v>
          </cell>
          <cell r="C2479" t="str">
            <v>Hunan Chuangda Vanadium Tungsten Co., Ltd.</v>
          </cell>
          <cell r="D2479" t="str">
            <v>Group Company</v>
          </cell>
          <cell r="E2479" t="str">
            <v>Not Applicable</v>
          </cell>
          <cell r="F2479" t="str">
            <v>Non Conformant</v>
          </cell>
        </row>
        <row r="2480">
          <cell r="A2480" t="str">
            <v>CID002770</v>
          </cell>
          <cell r="B2480" t="str">
            <v>Tantalum</v>
          </cell>
          <cell r="C2480" t="str">
            <v>Phoenix Metal Ltd.</v>
          </cell>
          <cell r="D2480" t="str">
            <v>Not Eligible</v>
          </cell>
          <cell r="E2480" t="str">
            <v>Not Applicable</v>
          </cell>
          <cell r="F2480" t="str">
            <v>Not Eligible Smelters</v>
          </cell>
        </row>
        <row r="2481">
          <cell r="A2481" t="str">
            <v>CID002771</v>
          </cell>
          <cell r="B2481" t="str">
            <v>Tungsten</v>
          </cell>
          <cell r="C2481" t="str">
            <v>Honeywell Electronics Materials</v>
          </cell>
          <cell r="D2481" t="str">
            <v>Not Eligible</v>
          </cell>
          <cell r="E2481" t="str">
            <v>Not Applicable</v>
          </cell>
          <cell r="F2481" t="str">
            <v>Not Eligible Smelters</v>
          </cell>
        </row>
        <row r="2482">
          <cell r="A2482" t="str">
            <v>CID002772</v>
          </cell>
          <cell r="B2482" t="str">
            <v>Tin</v>
          </cell>
          <cell r="C2482" t="str">
            <v>PT Timah Tbk</v>
          </cell>
          <cell r="D2482" t="str">
            <v>Group Company</v>
          </cell>
          <cell r="E2482" t="str">
            <v>Not Applicable</v>
          </cell>
          <cell r="F2482" t="str">
            <v>Non Conformant</v>
          </cell>
        </row>
        <row r="2483">
          <cell r="A2483" t="str">
            <v>CID002773</v>
          </cell>
          <cell r="B2483" t="str">
            <v>Tin</v>
          </cell>
          <cell r="C2483" t="str">
            <v>Aurubis Beerse</v>
          </cell>
          <cell r="D2483" t="str">
            <v>Eligible</v>
          </cell>
          <cell r="E2483" t="str">
            <v>Conformant</v>
          </cell>
          <cell r="F2483"/>
        </row>
        <row r="2484">
          <cell r="A2484" t="str">
            <v>CID002774</v>
          </cell>
          <cell r="B2484" t="str">
            <v>Tin</v>
          </cell>
          <cell r="C2484" t="str">
            <v>Aurubis Berango</v>
          </cell>
          <cell r="D2484" t="str">
            <v>Eligible</v>
          </cell>
          <cell r="E2484" t="str">
            <v>Conformant</v>
          </cell>
          <cell r="F2484"/>
        </row>
        <row r="2485">
          <cell r="A2485" t="str">
            <v>CID002775</v>
          </cell>
          <cell r="B2485" t="str">
            <v>Tantalum</v>
          </cell>
          <cell r="C2485" t="str">
            <v>Shenzhen Sunrise Metal Industry Co., Ltd.</v>
          </cell>
          <cell r="D2485" t="str">
            <v>Not Eligible</v>
          </cell>
          <cell r="E2485" t="str">
            <v>Not Applicable</v>
          </cell>
          <cell r="F2485" t="str">
            <v>Not Eligible Smelters</v>
          </cell>
        </row>
        <row r="2486">
          <cell r="A2486" t="str">
            <v>CID002776</v>
          </cell>
          <cell r="B2486" t="str">
            <v>Tin</v>
          </cell>
          <cell r="C2486" t="str">
            <v>PT Bangka Prima Tin</v>
          </cell>
          <cell r="D2486" t="str">
            <v>Not Eligible</v>
          </cell>
          <cell r="E2486" t="str">
            <v>Conformant</v>
          </cell>
          <cell r="F2486" t="str">
            <v>Not Eligible Smelters</v>
          </cell>
        </row>
        <row r="2487">
          <cell r="A2487" t="str">
            <v>CID002777</v>
          </cell>
          <cell r="B2487" t="str">
            <v>Gold</v>
          </cell>
          <cell r="C2487" t="str">
            <v>SAXONIA Edelmetalle GmbH</v>
          </cell>
          <cell r="D2487" t="str">
            <v>Not Eligible</v>
          </cell>
          <cell r="E2487" t="str">
            <v>Not Applicable</v>
          </cell>
          <cell r="F2487" t="str">
            <v>Not Eligible Smelters</v>
          </cell>
        </row>
        <row r="2488">
          <cell r="A2488" t="str">
            <v>CID002778</v>
          </cell>
          <cell r="B2488" t="str">
            <v>Gold</v>
          </cell>
          <cell r="C2488" t="str">
            <v>WIELAND Edelmetalle GmbH</v>
          </cell>
          <cell r="D2488" t="str">
            <v>Eligible</v>
          </cell>
          <cell r="E2488" t="str">
            <v>Conformant</v>
          </cell>
          <cell r="F2488"/>
        </row>
        <row r="2489">
          <cell r="A2489" t="str">
            <v>CID002779</v>
          </cell>
          <cell r="B2489" t="str">
            <v>Gold</v>
          </cell>
          <cell r="C2489" t="str">
            <v>Ogussa Osterreichische Gold- und Silber-Scheideanstalt GmbH</v>
          </cell>
          <cell r="D2489" t="str">
            <v>Eligible</v>
          </cell>
          <cell r="E2489" t="str">
            <v>Conformant</v>
          </cell>
          <cell r="F2489"/>
        </row>
        <row r="2490">
          <cell r="A2490" t="str">
            <v>CID002780</v>
          </cell>
          <cell r="B2490" t="str">
            <v>Tantalum</v>
          </cell>
          <cell r="C2490" t="str">
            <v>Kennametal Fallon</v>
          </cell>
          <cell r="D2490" t="str">
            <v>Not Eligible</v>
          </cell>
          <cell r="E2490" t="str">
            <v>Not Applicable</v>
          </cell>
          <cell r="F2490" t="str">
            <v>Not Eligible Smelters</v>
          </cell>
        </row>
        <row r="2491">
          <cell r="A2491" t="str">
            <v>CID002781</v>
          </cell>
          <cell r="B2491" t="str">
            <v>Tantalum</v>
          </cell>
          <cell r="C2491" t="str">
            <v>Bangko Sentral ng Pilipinas (Central Bank of the Philippines)</v>
          </cell>
          <cell r="D2491" t="str">
            <v>Not Eligible</v>
          </cell>
          <cell r="E2491" t="str">
            <v>Not Applicable</v>
          </cell>
          <cell r="F2491" t="str">
            <v>Not Eligible Smelters</v>
          </cell>
        </row>
        <row r="2492">
          <cell r="A2492" t="str">
            <v>CID002783</v>
          </cell>
          <cell r="B2492" t="str">
            <v>Tin</v>
          </cell>
          <cell r="C2492" t="str">
            <v>Niihama Nickel Refinery</v>
          </cell>
          <cell r="D2492" t="str">
            <v>Not Eligible</v>
          </cell>
          <cell r="E2492" t="str">
            <v>Not Applicable</v>
          </cell>
          <cell r="F2492" t="str">
            <v>Not Eligible Smelters</v>
          </cell>
        </row>
        <row r="2493">
          <cell r="A2493" t="str">
            <v>CID002784</v>
          </cell>
          <cell r="B2493" t="str">
            <v>Tungsten</v>
          </cell>
          <cell r="C2493" t="str">
            <v>Niihama Nickel Refinery</v>
          </cell>
          <cell r="D2493" t="str">
            <v>Not Eligible</v>
          </cell>
          <cell r="E2493" t="str">
            <v>Not Applicable</v>
          </cell>
          <cell r="F2493" t="str">
            <v>Not Eligible Smelters</v>
          </cell>
        </row>
        <row r="2494">
          <cell r="A2494" t="str">
            <v>CID002785</v>
          </cell>
          <cell r="B2494" t="str">
            <v>Tin</v>
          </cell>
          <cell r="C2494" t="str">
            <v>Bush</v>
          </cell>
          <cell r="D2494" t="str">
            <v>Not Eligible</v>
          </cell>
          <cell r="E2494" t="str">
            <v>Not Applicable</v>
          </cell>
          <cell r="F2494" t="str">
            <v>Not Eligible Smelters</v>
          </cell>
        </row>
        <row r="2495">
          <cell r="A2495" t="str">
            <v>CID002786</v>
          </cell>
          <cell r="B2495" t="str">
            <v>Tin</v>
          </cell>
          <cell r="C2495" t="str">
            <v>Chofu Works</v>
          </cell>
          <cell r="D2495" t="str">
            <v>Alleged</v>
          </cell>
          <cell r="E2495" t="str">
            <v>Not Applicable</v>
          </cell>
          <cell r="F2495" t="str">
            <v>Non Conformant</v>
          </cell>
        </row>
        <row r="2496">
          <cell r="A2496" t="str">
            <v>CID002787</v>
          </cell>
          <cell r="B2496" t="str">
            <v>Gold</v>
          </cell>
          <cell r="C2496" t="str">
            <v>Inovan GmbH &amp; Co.KG</v>
          </cell>
          <cell r="D2496" t="str">
            <v>Not Eligible</v>
          </cell>
          <cell r="E2496" t="str">
            <v>Not Applicable</v>
          </cell>
          <cell r="F2496" t="str">
            <v>Not Eligible Smelters</v>
          </cell>
        </row>
        <row r="2497">
          <cell r="A2497" t="str">
            <v>CID002788</v>
          </cell>
          <cell r="B2497" t="str">
            <v>Gold</v>
          </cell>
          <cell r="C2497" t="str">
            <v>Giantec Technologies Co., LTD</v>
          </cell>
          <cell r="D2497" t="str">
            <v>Not Eligible</v>
          </cell>
          <cell r="E2497" t="str">
            <v>Not Applicable</v>
          </cell>
          <cell r="F2497" t="str">
            <v>Not Eligible Smelters</v>
          </cell>
        </row>
        <row r="2498">
          <cell r="A2498" t="str">
            <v>CID002789</v>
          </cell>
          <cell r="B2498" t="str">
            <v>Tin</v>
          </cell>
          <cell r="C2498" t="str">
            <v>S. Izaguirre</v>
          </cell>
          <cell r="D2498" t="str">
            <v>Not Eligible</v>
          </cell>
          <cell r="E2498" t="str">
            <v>Not Applicable</v>
          </cell>
          <cell r="F2498" t="str">
            <v>Not Eligible Smelters</v>
          </cell>
        </row>
        <row r="2499">
          <cell r="A2499" t="str">
            <v>CID002790</v>
          </cell>
          <cell r="B2499" t="str">
            <v>Tin</v>
          </cell>
          <cell r="C2499" t="str">
            <v>Cahrter Wire</v>
          </cell>
          <cell r="D2499" t="str">
            <v>Not Eligible</v>
          </cell>
          <cell r="E2499" t="str">
            <v>Not Applicable</v>
          </cell>
          <cell r="F2499" t="str">
            <v>Not Eligible Smelters</v>
          </cell>
        </row>
        <row r="2500">
          <cell r="A2500" t="str">
            <v>CID002791</v>
          </cell>
          <cell r="B2500" t="str">
            <v>Tin</v>
          </cell>
          <cell r="C2500" t="str">
            <v>Exim Americana</v>
          </cell>
          <cell r="D2500" t="str">
            <v>Not Eligible</v>
          </cell>
          <cell r="E2500" t="str">
            <v>Not Applicable</v>
          </cell>
          <cell r="F2500" t="str">
            <v>Not Eligible Smelters</v>
          </cell>
        </row>
        <row r="2501">
          <cell r="A2501" t="str">
            <v>CID002792</v>
          </cell>
          <cell r="B2501" t="str">
            <v>Tin</v>
          </cell>
          <cell r="C2501" t="str">
            <v>Tisamatic</v>
          </cell>
          <cell r="D2501" t="str">
            <v>Not Eligible</v>
          </cell>
          <cell r="E2501" t="str">
            <v>Not Applicable</v>
          </cell>
          <cell r="F2501" t="str">
            <v>Not Eligible Smelters</v>
          </cell>
        </row>
        <row r="2502">
          <cell r="A2502" t="str">
            <v>CID002794</v>
          </cell>
          <cell r="B2502" t="str">
            <v>Tin</v>
          </cell>
          <cell r="C2502" t="str">
            <v>MARCO METALES DE MEXICO,S. DE R.L. DE C.V.</v>
          </cell>
          <cell r="D2502" t="str">
            <v>Not Eligible</v>
          </cell>
          <cell r="E2502" t="str">
            <v>Not Applicable</v>
          </cell>
          <cell r="F2502" t="str">
            <v>Not Eligible Smelters</v>
          </cell>
        </row>
        <row r="2503">
          <cell r="A2503" t="str">
            <v>CID002795</v>
          </cell>
          <cell r="B2503" t="str">
            <v>Tungsten</v>
          </cell>
          <cell r="C2503" t="str">
            <v>Accument global Technologies North America</v>
          </cell>
          <cell r="D2503" t="str">
            <v>Not Eligible</v>
          </cell>
          <cell r="E2503" t="str">
            <v>Not Applicable</v>
          </cell>
          <cell r="F2503" t="str">
            <v>Not Eligible Smelters</v>
          </cell>
        </row>
        <row r="2504">
          <cell r="A2504" t="str">
            <v>CID002796</v>
          </cell>
          <cell r="B2504" t="str">
            <v>Tungsten</v>
          </cell>
          <cell r="C2504" t="str">
            <v>Matcor Automotive Inc.</v>
          </cell>
          <cell r="D2504" t="str">
            <v>Not Eligible</v>
          </cell>
          <cell r="E2504" t="str">
            <v>Not Applicable</v>
          </cell>
          <cell r="F2504" t="str">
            <v>Not Eligible Smelters</v>
          </cell>
        </row>
        <row r="2505">
          <cell r="A2505" t="str">
            <v>CID002797</v>
          </cell>
          <cell r="B2505" t="str">
            <v>Tin</v>
          </cell>
          <cell r="C2505" t="str">
            <v>Techform Group</v>
          </cell>
          <cell r="D2505" t="str">
            <v>Not Eligible</v>
          </cell>
          <cell r="E2505" t="str">
            <v>Not Applicable</v>
          </cell>
          <cell r="F2505" t="str">
            <v>Not Eligible Smelters</v>
          </cell>
        </row>
        <row r="2506">
          <cell r="A2506" t="str">
            <v>CID002798</v>
          </cell>
          <cell r="B2506" t="str">
            <v>Tungsten</v>
          </cell>
          <cell r="C2506" t="str">
            <v>Manufacturers Industrial Group LLC</v>
          </cell>
          <cell r="D2506" t="str">
            <v>Not Eligible</v>
          </cell>
          <cell r="E2506" t="str">
            <v>Not Applicable</v>
          </cell>
          <cell r="F2506" t="str">
            <v>Not Eligible Smelters</v>
          </cell>
        </row>
        <row r="2507">
          <cell r="A2507" t="str">
            <v>CID002799</v>
          </cell>
          <cell r="B2507" t="str">
            <v>Gold</v>
          </cell>
          <cell r="C2507" t="str">
            <v>Trans-Matic</v>
          </cell>
          <cell r="D2507" t="str">
            <v>Not Eligible</v>
          </cell>
          <cell r="E2507" t="str">
            <v>Not Applicable</v>
          </cell>
          <cell r="F2507" t="str">
            <v>Not Eligible Smelters</v>
          </cell>
        </row>
        <row r="2508">
          <cell r="A2508" t="str">
            <v>CID002800</v>
          </cell>
          <cell r="B2508" t="str">
            <v>Tin</v>
          </cell>
          <cell r="C2508" t="str">
            <v>SAMBO INDUSTRIAL CO., LTD.</v>
          </cell>
          <cell r="D2508" t="str">
            <v>Not Eligible</v>
          </cell>
          <cell r="E2508" t="str">
            <v>Not Applicable</v>
          </cell>
          <cell r="F2508" t="str">
            <v>Not Eligible Smelters</v>
          </cell>
        </row>
        <row r="2509">
          <cell r="A2509" t="str">
            <v>CID002801</v>
          </cell>
          <cell r="B2509" t="str">
            <v>Tin</v>
          </cell>
          <cell r="C2509" t="str">
            <v>IRM</v>
          </cell>
          <cell r="D2509" t="str">
            <v>Not Eligible</v>
          </cell>
          <cell r="E2509" t="str">
            <v>Not Applicable</v>
          </cell>
          <cell r="F2509" t="str">
            <v>Not Eligible Smelters</v>
          </cell>
        </row>
        <row r="2510">
          <cell r="A2510" t="str">
            <v>CID002802</v>
          </cell>
          <cell r="B2510" t="str">
            <v>Tin</v>
          </cell>
          <cell r="C2510" t="str">
            <v>QIT</v>
          </cell>
          <cell r="D2510" t="str">
            <v>Not Eligible</v>
          </cell>
          <cell r="E2510" t="str">
            <v>Not Applicable</v>
          </cell>
          <cell r="F2510" t="str">
            <v>Not Eligible Smelters</v>
          </cell>
        </row>
        <row r="2511">
          <cell r="A2511" t="str">
            <v>CID002803</v>
          </cell>
          <cell r="B2511" t="str">
            <v>Tin</v>
          </cell>
          <cell r="C2511" t="str">
            <v>You Nai Gang Cai(Su-Zhou) Co., Ltd.</v>
          </cell>
          <cell r="D2511" t="str">
            <v>Alleged</v>
          </cell>
          <cell r="E2511" t="str">
            <v>Not Applicable</v>
          </cell>
          <cell r="F2511" t="str">
            <v>Non Conformant</v>
          </cell>
        </row>
        <row r="2512">
          <cell r="A2512" t="str">
            <v>CID002804</v>
          </cell>
          <cell r="B2512" t="str">
            <v>Tungsten</v>
          </cell>
          <cell r="C2512" t="str">
            <v>Zigong Huagang Cemented Carbide New Materials Co., LTD.</v>
          </cell>
          <cell r="D2512" t="str">
            <v>Not Eligible</v>
          </cell>
          <cell r="E2512" t="str">
            <v>Not Applicable</v>
          </cell>
          <cell r="F2512" t="str">
            <v>Not Eligible Smelters</v>
          </cell>
        </row>
        <row r="2513">
          <cell r="A2513" t="str">
            <v>CID002805</v>
          </cell>
          <cell r="B2513" t="str">
            <v>Tin</v>
          </cell>
          <cell r="C2513" t="str">
            <v>Yiqiu metal smelter Co.LTD</v>
          </cell>
          <cell r="D2513" t="str">
            <v>Alleged</v>
          </cell>
          <cell r="E2513" t="str">
            <v>Not Applicable</v>
          </cell>
          <cell r="F2513" t="str">
            <v>Non Conformant</v>
          </cell>
        </row>
        <row r="2514">
          <cell r="A2514" t="str">
            <v>CID002806</v>
          </cell>
          <cell r="B2514" t="str">
            <v>Tin</v>
          </cell>
          <cell r="C2514" t="str">
            <v>Zhejiang Yudo Alu Co., Ltd.</v>
          </cell>
          <cell r="D2514" t="str">
            <v>Alleged</v>
          </cell>
          <cell r="E2514" t="str">
            <v>Not Applicable</v>
          </cell>
          <cell r="F2514" t="str">
            <v>Non Conformant</v>
          </cell>
        </row>
        <row r="2515">
          <cell r="A2515" t="str">
            <v>CID002807</v>
          </cell>
          <cell r="B2515" t="str">
            <v>Tin</v>
          </cell>
          <cell r="C2515" t="str">
            <v>Joy-Young Metal Corp. Ltd. Co.</v>
          </cell>
          <cell r="D2515" t="str">
            <v>Alleged</v>
          </cell>
          <cell r="E2515" t="str">
            <v>Not Applicable</v>
          </cell>
          <cell r="F2515" t="str">
            <v>Non Conformant</v>
          </cell>
        </row>
        <row r="2516">
          <cell r="A2516" t="str">
            <v>CID002808</v>
          </cell>
          <cell r="B2516" t="str">
            <v>Tin</v>
          </cell>
          <cell r="C2516" t="str">
            <v>YunNan Yi Xi</v>
          </cell>
          <cell r="D2516" t="str">
            <v>Alleged</v>
          </cell>
          <cell r="E2516" t="str">
            <v>Not Applicable</v>
          </cell>
          <cell r="F2516" t="str">
            <v>Non Conformant</v>
          </cell>
        </row>
        <row r="2517">
          <cell r="A2517" t="str">
            <v>CID002809</v>
          </cell>
          <cell r="B2517" t="str">
            <v>Tin</v>
          </cell>
          <cell r="C2517" t="str">
            <v>Arco Alloys</v>
          </cell>
          <cell r="D2517" t="str">
            <v>Not Eligible</v>
          </cell>
          <cell r="E2517" t="str">
            <v>Not Applicable</v>
          </cell>
          <cell r="F2517" t="str">
            <v>Not Eligible Smelters</v>
          </cell>
        </row>
        <row r="2518">
          <cell r="A2518" t="str">
            <v>CID002810</v>
          </cell>
          <cell r="B2518" t="str">
            <v>Gold</v>
          </cell>
          <cell r="C2518" t="str">
            <v>Technic Canada</v>
          </cell>
          <cell r="D2518" t="str">
            <v>Not Eligible</v>
          </cell>
          <cell r="E2518" t="str">
            <v>Not Applicable</v>
          </cell>
          <cell r="F2518" t="str">
            <v>Not Eligible Smelters</v>
          </cell>
        </row>
        <row r="2519">
          <cell r="A2519" t="str">
            <v>CID002811</v>
          </cell>
          <cell r="B2519" t="str">
            <v>Tin</v>
          </cell>
          <cell r="C2519" t="str">
            <v>Amalgamated Metal Corporation PLC</v>
          </cell>
          <cell r="D2519" t="str">
            <v>Not Eligible</v>
          </cell>
          <cell r="E2519" t="str">
            <v>Not Applicable</v>
          </cell>
          <cell r="F2519" t="str">
            <v>Not Eligible Smelters</v>
          </cell>
        </row>
        <row r="2520">
          <cell r="A2520" t="str">
            <v>CID002812</v>
          </cell>
          <cell r="B2520" t="str">
            <v>Tantalum</v>
          </cell>
          <cell r="C2520" t="str">
            <v>Amalgamated Metal Corporation PLC</v>
          </cell>
          <cell r="D2520" t="str">
            <v>Not Eligible</v>
          </cell>
          <cell r="E2520" t="str">
            <v>Not Applicable</v>
          </cell>
          <cell r="F2520" t="str">
            <v>Not Eligible Smelters</v>
          </cell>
        </row>
        <row r="2521">
          <cell r="A2521" t="str">
            <v>CID002813</v>
          </cell>
          <cell r="B2521" t="str">
            <v>Gold</v>
          </cell>
          <cell r="C2521" t="str">
            <v>Heraeus Precious Metals New York LLC</v>
          </cell>
          <cell r="D2521" t="str">
            <v>Alleged</v>
          </cell>
          <cell r="E2521" t="str">
            <v>Not Applicable</v>
          </cell>
          <cell r="F2521" t="str">
            <v>Non Conformant</v>
          </cell>
        </row>
        <row r="2522">
          <cell r="A2522" t="str">
            <v>CID002814</v>
          </cell>
          <cell r="B2522" t="str">
            <v>Gold</v>
          </cell>
          <cell r="C2522" t="str">
            <v>Heraeus South Africa (Pty.) Ltd.</v>
          </cell>
          <cell r="D2522" t="str">
            <v>Alleged</v>
          </cell>
          <cell r="E2522" t="str">
            <v>Not Applicable</v>
          </cell>
          <cell r="F2522" t="str">
            <v>Non Conformant</v>
          </cell>
        </row>
        <row r="2523">
          <cell r="A2523" t="str">
            <v>CID002815</v>
          </cell>
          <cell r="B2523" t="str">
            <v>Tungsten</v>
          </cell>
          <cell r="C2523" t="str">
            <v>South-East Nonferrous Metal Company Limited of Hengyang City</v>
          </cell>
          <cell r="D2523" t="str">
            <v>Not Eligible</v>
          </cell>
          <cell r="E2523" t="str">
            <v>Not Applicable</v>
          </cell>
          <cell r="F2523" t="str">
            <v>Not Eligible Smelters</v>
          </cell>
        </row>
        <row r="2524">
          <cell r="A2524" t="str">
            <v>CID002816</v>
          </cell>
          <cell r="B2524" t="str">
            <v>Tin</v>
          </cell>
          <cell r="C2524" t="str">
            <v>PT Sukses Inti Makmur (SIM)</v>
          </cell>
          <cell r="D2524" t="str">
            <v>Not Eligible</v>
          </cell>
          <cell r="E2524" t="str">
            <v>Conformant</v>
          </cell>
          <cell r="F2524" t="str">
            <v>Not Eligible Smelters</v>
          </cell>
        </row>
        <row r="2525">
          <cell r="A2525" t="str">
            <v>CID002817</v>
          </cell>
          <cell r="B2525" t="str">
            <v>Tantalum</v>
          </cell>
          <cell r="C2525" t="str">
            <v>Sincemat Co, Ltd.</v>
          </cell>
          <cell r="D2525" t="str">
            <v>Not Eligible</v>
          </cell>
          <cell r="E2525" t="str">
            <v>Not Applicable</v>
          </cell>
          <cell r="F2525" t="str">
            <v>Not Eligible Smelters</v>
          </cell>
        </row>
        <row r="2526">
          <cell r="A2526" t="str">
            <v>CID002818</v>
          </cell>
          <cell r="B2526" t="str">
            <v>Gold</v>
          </cell>
          <cell r="C2526" t="str">
            <v>Nathan Trotter &amp; Co INC.</v>
          </cell>
          <cell r="D2526" t="str">
            <v>Not Eligible</v>
          </cell>
          <cell r="E2526" t="str">
            <v>Not Applicable</v>
          </cell>
          <cell r="F2526" t="str">
            <v>Not Eligible Smelters</v>
          </cell>
        </row>
        <row r="2527">
          <cell r="A2527" t="str">
            <v>CID002819</v>
          </cell>
          <cell r="B2527" t="str">
            <v>Tin</v>
          </cell>
          <cell r="C2527" t="str">
            <v>Jiangxi Yaosheng Tungsten Co., Ltd.</v>
          </cell>
          <cell r="D2527" t="str">
            <v>Alleged</v>
          </cell>
          <cell r="E2527" t="str">
            <v>Not Applicable</v>
          </cell>
          <cell r="F2527" t="str">
            <v>Non Conformant</v>
          </cell>
        </row>
        <row r="2528">
          <cell r="A2528" t="str">
            <v>CID002820</v>
          </cell>
          <cell r="B2528" t="str">
            <v>Tungsten</v>
          </cell>
          <cell r="C2528" t="str">
            <v>Guangdong Rising Rare Metals-EO Materials Ltd.</v>
          </cell>
          <cell r="D2528" t="str">
            <v>Not Eligible</v>
          </cell>
          <cell r="E2528" t="str">
            <v>Not Applicable</v>
          </cell>
          <cell r="F2528" t="str">
            <v>Not Eligible Smelters</v>
          </cell>
        </row>
        <row r="2529">
          <cell r="A2529" t="str">
            <v>CID002821</v>
          </cell>
          <cell r="B2529" t="str">
            <v>Gold</v>
          </cell>
          <cell r="C2529" t="str">
            <v>Metahub Industries Sdn. Bhd.</v>
          </cell>
          <cell r="D2529" t="str">
            <v>Not Eligible</v>
          </cell>
          <cell r="E2529" t="str">
            <v>Not Applicable</v>
          </cell>
          <cell r="F2529" t="str">
            <v>Not Eligible Smelters</v>
          </cell>
        </row>
        <row r="2530">
          <cell r="A2530" t="str">
            <v>CID002822</v>
          </cell>
          <cell r="B2530" t="str">
            <v>Tin</v>
          </cell>
          <cell r="C2530" t="str">
            <v>KOKI Company Limited</v>
          </cell>
          <cell r="D2530" t="str">
            <v>Not Eligible</v>
          </cell>
          <cell r="E2530" t="str">
            <v>Not Applicable</v>
          </cell>
          <cell r="F2530" t="str">
            <v>Not Eligible Smelters</v>
          </cell>
        </row>
        <row r="2531">
          <cell r="A2531" t="str">
            <v>CID002823</v>
          </cell>
          <cell r="B2531" t="str">
            <v>Gold</v>
          </cell>
          <cell r="C2531" t="str">
            <v>KOKI Company Limited</v>
          </cell>
          <cell r="D2531" t="str">
            <v>Not Eligible</v>
          </cell>
          <cell r="E2531" t="str">
            <v>Not Applicable</v>
          </cell>
          <cell r="F2531" t="str">
            <v>Not Eligible Smelters</v>
          </cell>
        </row>
        <row r="2532">
          <cell r="A2532" t="str">
            <v>CID002824</v>
          </cell>
          <cell r="B2532" t="str">
            <v>Tungsten</v>
          </cell>
          <cell r="C2532" t="str">
            <v>KOKI Company Limited</v>
          </cell>
          <cell r="D2532" t="str">
            <v>Not Eligible</v>
          </cell>
          <cell r="E2532" t="str">
            <v>Not Applicable</v>
          </cell>
          <cell r="F2532" t="str">
            <v>Not Eligible Smelters</v>
          </cell>
        </row>
        <row r="2533">
          <cell r="A2533" t="str">
            <v>CID002825</v>
          </cell>
          <cell r="B2533" t="str">
            <v>Tin</v>
          </cell>
          <cell r="C2533" t="str">
            <v>An Thai Minerals Co., Ltd.</v>
          </cell>
          <cell r="D2533" t="str">
            <v>Not Eligible</v>
          </cell>
          <cell r="E2533" t="str">
            <v>Not Applicable</v>
          </cell>
          <cell r="F2533" t="str">
            <v>Not Eligible Smelters</v>
          </cell>
        </row>
        <row r="2534">
          <cell r="A2534" t="str">
            <v>CID002826</v>
          </cell>
          <cell r="B2534" t="str">
            <v>Tungsten</v>
          </cell>
          <cell r="C2534" t="str">
            <v>Amalgamated Metal Corporation PLC</v>
          </cell>
          <cell r="D2534" t="str">
            <v>Not Eligible</v>
          </cell>
          <cell r="E2534" t="str">
            <v>Not Applicable</v>
          </cell>
          <cell r="F2534" t="str">
            <v>Not Eligible Smelters</v>
          </cell>
        </row>
        <row r="2535">
          <cell r="A2535" t="str">
            <v>CID002827</v>
          </cell>
          <cell r="B2535" t="str">
            <v>Tungsten</v>
          </cell>
          <cell r="C2535" t="str">
            <v>Philippine Chuangxin Industrial Co., Inc.</v>
          </cell>
          <cell r="D2535" t="str">
            <v>Eligible</v>
          </cell>
          <cell r="E2535" t="str">
            <v>Conformant</v>
          </cell>
          <cell r="F2535"/>
        </row>
        <row r="2536">
          <cell r="A2536" t="str">
            <v>CID002828</v>
          </cell>
          <cell r="B2536" t="str">
            <v>Tin</v>
          </cell>
          <cell r="C2536" t="str">
            <v>Metaconcept International</v>
          </cell>
          <cell r="D2536" t="str">
            <v>Not Eligible</v>
          </cell>
          <cell r="E2536" t="str">
            <v>Not Applicable</v>
          </cell>
          <cell r="F2536" t="str">
            <v>Not Eligible Smelters</v>
          </cell>
        </row>
        <row r="2537">
          <cell r="A2537" t="str">
            <v>CID002829</v>
          </cell>
          <cell r="B2537" t="str">
            <v>Tin</v>
          </cell>
          <cell r="C2537" t="str">
            <v>PT Kijang Jaya Mandiri</v>
          </cell>
          <cell r="D2537" t="str">
            <v>Not Eligible</v>
          </cell>
          <cell r="E2537" t="str">
            <v>Not Applicable</v>
          </cell>
          <cell r="F2537" t="str">
            <v>Not Eligible Smelters</v>
          </cell>
        </row>
        <row r="2538">
          <cell r="A2538" t="str">
            <v>CID002830</v>
          </cell>
          <cell r="B2538" t="str">
            <v>Tungsten</v>
          </cell>
          <cell r="C2538" t="str">
            <v>Xinfeng Huarui Tungsten &amp; Molybdenum New Material Co., Ltd.</v>
          </cell>
          <cell r="D2538" t="str">
            <v>Not Eligible</v>
          </cell>
          <cell r="E2538" t="str">
            <v>Not Applicable</v>
          </cell>
          <cell r="F2538" t="str">
            <v>Not Eligible Smelters</v>
          </cell>
        </row>
        <row r="2539">
          <cell r="A2539" t="str">
            <v>CID002831</v>
          </cell>
          <cell r="B2539" t="str">
            <v>Tin</v>
          </cell>
          <cell r="C2539" t="str">
            <v>Public Security Bureau</v>
          </cell>
          <cell r="D2539" t="str">
            <v>Not Eligible</v>
          </cell>
          <cell r="E2539" t="str">
            <v>Not Applicable</v>
          </cell>
          <cell r="F2539" t="str">
            <v>Not Eligible Smelters</v>
          </cell>
        </row>
        <row r="2540">
          <cell r="A2540" t="str">
            <v>CID002832</v>
          </cell>
          <cell r="B2540" t="str">
            <v>Tin</v>
          </cell>
          <cell r="C2540" t="str">
            <v>China Shenzhen Public Security Bureau</v>
          </cell>
          <cell r="D2540" t="str">
            <v>Not Eligible</v>
          </cell>
          <cell r="E2540" t="str">
            <v>Not Applicable</v>
          </cell>
          <cell r="F2540" t="str">
            <v>Not Eligible Smelters</v>
          </cell>
        </row>
        <row r="2541">
          <cell r="A2541" t="str">
            <v>CID002833</v>
          </cell>
          <cell r="B2541" t="str">
            <v>Tungsten</v>
          </cell>
          <cell r="C2541" t="str">
            <v>ACL Metais Eireli</v>
          </cell>
          <cell r="D2541" t="str">
            <v>Eligible</v>
          </cell>
          <cell r="E2541" t="str">
            <v>Non Conformant</v>
          </cell>
          <cell r="F2541" t="str">
            <v>Non Conformant</v>
          </cell>
        </row>
        <row r="2542">
          <cell r="A2542" t="str">
            <v>CID002834</v>
          </cell>
          <cell r="B2542" t="str">
            <v>Tin</v>
          </cell>
          <cell r="C2542" t="str">
            <v>Thai Nguyen Mining and Metallurgy Co., Ltd.</v>
          </cell>
          <cell r="D2542" t="str">
            <v>Not Eligible</v>
          </cell>
          <cell r="E2542" t="str">
            <v>Not Applicable</v>
          </cell>
          <cell r="F2542" t="str">
            <v>Not Eligible Smelters</v>
          </cell>
        </row>
        <row r="2543">
          <cell r="A2543" t="str">
            <v>CID002835</v>
          </cell>
          <cell r="B2543" t="str">
            <v>Tin</v>
          </cell>
          <cell r="C2543" t="str">
            <v>PT Menara Cipta Mulia</v>
          </cell>
          <cell r="D2543" t="str">
            <v>Not Eligible</v>
          </cell>
          <cell r="E2543" t="str">
            <v>Conformant</v>
          </cell>
          <cell r="F2543" t="str">
            <v>Not Eligible Smelters</v>
          </cell>
        </row>
        <row r="2544">
          <cell r="A2544" t="str">
            <v>CID002836</v>
          </cell>
          <cell r="B2544" t="str">
            <v>Tin</v>
          </cell>
          <cell r="C2544" t="str">
            <v>Mutiara Prima Sejahtera</v>
          </cell>
          <cell r="D2544" t="str">
            <v>Alleged</v>
          </cell>
          <cell r="E2544" t="str">
            <v>Not Applicable</v>
          </cell>
          <cell r="F2544" t="str">
            <v>Non Conformant</v>
          </cell>
        </row>
        <row r="2545">
          <cell r="A2545" t="str">
            <v>CID002837</v>
          </cell>
          <cell r="B2545" t="str">
            <v>Tin</v>
          </cell>
          <cell r="C2545" t="str">
            <v>Varia Gemilang</v>
          </cell>
          <cell r="D2545" t="str">
            <v>Alleged</v>
          </cell>
          <cell r="E2545" t="str">
            <v>Not Applicable</v>
          </cell>
          <cell r="F2545" t="str">
            <v>Non Conformant</v>
          </cell>
        </row>
        <row r="2546">
          <cell r="A2546" t="str">
            <v>CID002839</v>
          </cell>
          <cell r="B2546" t="str">
            <v>Tin</v>
          </cell>
          <cell r="C2546" t="str">
            <v>Keranji Jaya Utama</v>
          </cell>
          <cell r="D2546" t="str">
            <v>Alleged</v>
          </cell>
          <cell r="E2546" t="str">
            <v>Not Applicable</v>
          </cell>
          <cell r="F2546" t="str">
            <v>Non Conformant</v>
          </cell>
        </row>
        <row r="2547">
          <cell r="A2547" t="str">
            <v>CID002840</v>
          </cell>
          <cell r="B2547" t="str">
            <v>Tin</v>
          </cell>
          <cell r="C2547" t="str">
            <v>Mulia Arta Jaya Utama</v>
          </cell>
          <cell r="D2547" t="str">
            <v>Alleged</v>
          </cell>
          <cell r="E2547" t="str">
            <v>Not Applicable</v>
          </cell>
          <cell r="F2547" t="str">
            <v>Non Conformant</v>
          </cell>
        </row>
        <row r="2548">
          <cell r="A2548" t="str">
            <v>CID002841</v>
          </cell>
          <cell r="B2548" t="str">
            <v>Tin</v>
          </cell>
          <cell r="C2548" t="str">
            <v>Sinergi Lautan Indah</v>
          </cell>
          <cell r="D2548" t="str">
            <v>Not Eligible</v>
          </cell>
          <cell r="E2548" t="str">
            <v>Not Applicable</v>
          </cell>
          <cell r="F2548" t="str">
            <v>Not Eligible Smelters</v>
          </cell>
        </row>
        <row r="2549">
          <cell r="A2549" t="str">
            <v>CID002842</v>
          </cell>
          <cell r="B2549" t="str">
            <v>Tantalum</v>
          </cell>
          <cell r="C2549" t="str">
            <v>Jiangxi Tuohong New Raw Material</v>
          </cell>
          <cell r="D2549" t="str">
            <v>Eligible</v>
          </cell>
          <cell r="E2549" t="str">
            <v>Conformant</v>
          </cell>
          <cell r="F2549"/>
        </row>
        <row r="2550">
          <cell r="A2550" t="str">
            <v>CID002843</v>
          </cell>
          <cell r="B2550" t="str">
            <v>Tungsten</v>
          </cell>
          <cell r="C2550" t="str">
            <v>Woltech Korea Co., Ltd.</v>
          </cell>
          <cell r="D2550" t="str">
            <v>Not Eligible</v>
          </cell>
          <cell r="E2550" t="str">
            <v>Not Applicable</v>
          </cell>
          <cell r="F2550" t="str">
            <v>Not Eligible Smelters</v>
          </cell>
        </row>
        <row r="2551">
          <cell r="A2551" t="str">
            <v>CID002844</v>
          </cell>
          <cell r="B2551" t="str">
            <v>Tin</v>
          </cell>
          <cell r="C2551" t="str">
            <v>HuiChang Hill Tin Industry Co., Ltd.</v>
          </cell>
          <cell r="D2551" t="str">
            <v>Eligible</v>
          </cell>
          <cell r="E2551" t="str">
            <v>Conformant</v>
          </cell>
          <cell r="F2551"/>
        </row>
        <row r="2552">
          <cell r="A2552" t="str">
            <v>CID002845</v>
          </cell>
          <cell r="B2552" t="str">
            <v>Tungsten</v>
          </cell>
          <cell r="C2552" t="str">
            <v>Moliren Ltd.</v>
          </cell>
          <cell r="D2552" t="str">
            <v>Eligible</v>
          </cell>
          <cell r="E2552" t="str">
            <v>RMI Due Diligence Review - Unable to Proceed</v>
          </cell>
          <cell r="F2552" t="str">
            <v>Russian Smelters</v>
          </cell>
        </row>
        <row r="2553">
          <cell r="A2553" t="str">
            <v>CID002846</v>
          </cell>
          <cell r="B2553" t="str">
            <v>Tantalum</v>
          </cell>
          <cell r="C2553" t="str">
            <v>Metalink International Co., Ltd.</v>
          </cell>
          <cell r="D2553" t="str">
            <v>Alleged</v>
          </cell>
          <cell r="E2553" t="str">
            <v>Not Applicable</v>
          </cell>
          <cell r="F2553" t="str">
            <v>Non Conformant</v>
          </cell>
        </row>
        <row r="2554">
          <cell r="A2554" t="str">
            <v>CID002847</v>
          </cell>
          <cell r="B2554" t="str">
            <v>Tantalum</v>
          </cell>
          <cell r="C2554" t="str">
            <v>Meta Materials</v>
          </cell>
          <cell r="D2554" t="str">
            <v>Not Eligible</v>
          </cell>
          <cell r="E2554" t="str">
            <v>Not Applicable</v>
          </cell>
          <cell r="F2554" t="str">
            <v>Not Eligible Smelters</v>
          </cell>
        </row>
        <row r="2555">
          <cell r="A2555" t="str">
            <v>CID002848</v>
          </cell>
          <cell r="B2555" t="str">
            <v>Tin</v>
          </cell>
          <cell r="C2555" t="str">
            <v>Gejiu Fengming Metallurgy Chemical Plant</v>
          </cell>
          <cell r="D2555" t="str">
            <v>Not Eligible</v>
          </cell>
          <cell r="E2555" t="str">
            <v>Not Applicable</v>
          </cell>
          <cell r="F2555" t="str">
            <v>Not Eligible Smelters</v>
          </cell>
        </row>
        <row r="2556">
          <cell r="A2556" t="str">
            <v>CID002849</v>
          </cell>
          <cell r="B2556" t="str">
            <v>Tin</v>
          </cell>
          <cell r="C2556" t="str">
            <v>Guanyang Guida Nonferrous Metal Smelting Plant</v>
          </cell>
          <cell r="D2556" t="str">
            <v>Not Eligible</v>
          </cell>
          <cell r="E2556" t="str">
            <v>Not Applicable</v>
          </cell>
          <cell r="F2556" t="str">
            <v>Not Eligible Smelters</v>
          </cell>
        </row>
        <row r="2557">
          <cell r="A2557" t="str">
            <v>CID002850</v>
          </cell>
          <cell r="B2557" t="str">
            <v>Gold</v>
          </cell>
          <cell r="C2557" t="str">
            <v>AU Traders and Refiners</v>
          </cell>
          <cell r="D2557" t="str">
            <v>Eligible</v>
          </cell>
          <cell r="E2557" t="str">
            <v>Non Conformant</v>
          </cell>
          <cell r="F2557" t="str">
            <v>Non Conformant</v>
          </cell>
        </row>
        <row r="2558">
          <cell r="A2558" t="str">
            <v>CID002851</v>
          </cell>
          <cell r="B2558" t="str">
            <v>Gold</v>
          </cell>
          <cell r="C2558" t="str">
            <v>AURA-II</v>
          </cell>
          <cell r="D2558" t="str">
            <v>Not Eligible</v>
          </cell>
          <cell r="E2558" t="str">
            <v>Not Applicable</v>
          </cell>
          <cell r="F2558" t="str">
            <v>Not Eligible Smelters</v>
          </cell>
        </row>
        <row r="2559">
          <cell r="A2559" t="str">
            <v>CID002852</v>
          </cell>
          <cell r="B2559" t="str">
            <v>Gold</v>
          </cell>
          <cell r="C2559" t="str">
            <v>GGC Gujrat Gold Centre Pvt. Ltd.</v>
          </cell>
          <cell r="D2559" t="str">
            <v>Eligible</v>
          </cell>
          <cell r="E2559" t="str">
            <v>Non Conformant</v>
          </cell>
          <cell r="F2559" t="str">
            <v>Non Conformant</v>
          </cell>
        </row>
        <row r="2560">
          <cell r="A2560" t="str">
            <v>CID002853</v>
          </cell>
          <cell r="B2560" t="str">
            <v>Gold</v>
          </cell>
          <cell r="C2560" t="str">
            <v>Sai Refinery</v>
          </cell>
          <cell r="D2560" t="str">
            <v>Eligible</v>
          </cell>
          <cell r="E2560" t="str">
            <v>Outreach Required</v>
          </cell>
          <cell r="F2560" t="str">
            <v>Non Conformant</v>
          </cell>
        </row>
        <row r="2561">
          <cell r="A2561" t="str">
            <v>CID002854</v>
          </cell>
          <cell r="B2561" t="str">
            <v>Gold</v>
          </cell>
          <cell r="C2561" t="str">
            <v>Universal Precious Metals Refining Zambia</v>
          </cell>
          <cell r="D2561" t="str">
            <v>Not Eligible</v>
          </cell>
          <cell r="E2561" t="str">
            <v>Not Applicable</v>
          </cell>
          <cell r="F2561" t="str">
            <v>Not Eligible Smelters</v>
          </cell>
        </row>
        <row r="2562">
          <cell r="A2562" t="str">
            <v>CID002855</v>
          </cell>
          <cell r="B2562" t="str">
            <v>Gold</v>
          </cell>
          <cell r="C2562" t="str">
            <v>AG Precious Metals</v>
          </cell>
          <cell r="D2562" t="str">
            <v>Not Eligible</v>
          </cell>
          <cell r="E2562" t="str">
            <v>Not Applicable</v>
          </cell>
          <cell r="F2562" t="str">
            <v>Not Eligible Smelters</v>
          </cell>
        </row>
        <row r="2563">
          <cell r="A2563" t="str">
            <v>CID002856</v>
          </cell>
          <cell r="B2563" t="str">
            <v>Gold</v>
          </cell>
          <cell r="C2563" t="str">
            <v>Noble Precious Metals F.Z.E</v>
          </cell>
          <cell r="D2563" t="str">
            <v>Not Eligible</v>
          </cell>
          <cell r="E2563" t="str">
            <v>Not Applicable</v>
          </cell>
          <cell r="F2563" t="str">
            <v>Not Eligible Smelters</v>
          </cell>
        </row>
        <row r="2564">
          <cell r="A2564" t="str">
            <v>CID002857</v>
          </cell>
          <cell r="B2564" t="str">
            <v>Gold</v>
          </cell>
          <cell r="C2564" t="str">
            <v>Modeltech Sdn Bhd</v>
          </cell>
          <cell r="D2564" t="str">
            <v>Eligible</v>
          </cell>
          <cell r="E2564" t="str">
            <v>Non Conformant</v>
          </cell>
          <cell r="F2564" t="str">
            <v>Non Conformant</v>
          </cell>
        </row>
        <row r="2565">
          <cell r="A2565" t="str">
            <v>CID002858</v>
          </cell>
          <cell r="B2565" t="str">
            <v>Tin</v>
          </cell>
          <cell r="C2565" t="str">
            <v>Modeltech Sdn Bhd</v>
          </cell>
          <cell r="D2565" t="str">
            <v>Eligible</v>
          </cell>
          <cell r="E2565" t="str">
            <v>Non Conformant</v>
          </cell>
          <cell r="F2565" t="str">
            <v>Non Conformant</v>
          </cell>
        </row>
        <row r="2566">
          <cell r="A2566" t="str">
            <v>CID002859</v>
          </cell>
          <cell r="B2566" t="str">
            <v>Tin</v>
          </cell>
          <cell r="C2566" t="str">
            <v>Gejiu Jinye Mineral Company</v>
          </cell>
          <cell r="D2566" t="str">
            <v>Not Eligible</v>
          </cell>
          <cell r="E2566" t="str">
            <v>Not Applicable</v>
          </cell>
          <cell r="F2566" t="str">
            <v>Not Eligible Smelters</v>
          </cell>
        </row>
        <row r="2567">
          <cell r="A2567" t="str">
            <v>CID002860</v>
          </cell>
          <cell r="B2567" t="str">
            <v>Tungsten</v>
          </cell>
          <cell r="C2567" t="str">
            <v>ABS Industrial Resources Ltd.</v>
          </cell>
          <cell r="D2567" t="str">
            <v>Not Eligible</v>
          </cell>
          <cell r="E2567" t="str">
            <v>Not Applicable</v>
          </cell>
          <cell r="F2567" t="str">
            <v>Not Eligible Smelters</v>
          </cell>
        </row>
        <row r="2568">
          <cell r="A2568" t="str">
            <v>CID002861</v>
          </cell>
          <cell r="B2568" t="str">
            <v>Tantalum</v>
          </cell>
          <cell r="C2568" t="str">
            <v>ULVAC Inc.</v>
          </cell>
          <cell r="D2568" t="str">
            <v>Eligible</v>
          </cell>
          <cell r="E2568" t="str">
            <v>Non Conformant</v>
          </cell>
          <cell r="F2568" t="str">
            <v>Non Conformant</v>
          </cell>
        </row>
        <row r="2569">
          <cell r="A2569" t="str">
            <v>CID002862</v>
          </cell>
          <cell r="B2569" t="str">
            <v>Tungsten</v>
          </cell>
          <cell r="C2569" t="str">
            <v>Treibacher Industrie AG</v>
          </cell>
          <cell r="D2569" t="str">
            <v>Not Eligible</v>
          </cell>
          <cell r="E2569" t="str">
            <v>Not Applicable</v>
          </cell>
          <cell r="F2569" t="str">
            <v>Not Eligible Smelters</v>
          </cell>
        </row>
        <row r="2570">
          <cell r="A2570" t="str">
            <v>CID002863</v>
          </cell>
          <cell r="B2570" t="str">
            <v>Gold</v>
          </cell>
          <cell r="C2570" t="str">
            <v>Bangalore Refinery</v>
          </cell>
          <cell r="D2570" t="str">
            <v>Eligible</v>
          </cell>
          <cell r="E2570" t="str">
            <v>Active</v>
          </cell>
          <cell r="F2570"/>
        </row>
        <row r="2571">
          <cell r="A2571" t="str">
            <v>CID002864</v>
          </cell>
          <cell r="B2571" t="str">
            <v>Tungsten</v>
          </cell>
          <cell r="C2571" t="str">
            <v>China National Nonferrous Metals Imp. &amp; Exp. Jiangxi Co., Ltd.</v>
          </cell>
          <cell r="D2571" t="str">
            <v>Group Company</v>
          </cell>
          <cell r="E2571" t="str">
            <v>Not Applicable</v>
          </cell>
          <cell r="F2571" t="str">
            <v>Non Conformant</v>
          </cell>
        </row>
        <row r="2572">
          <cell r="A2572" t="str">
            <v>CID002865</v>
          </cell>
          <cell r="B2572" t="str">
            <v>Gold</v>
          </cell>
          <cell r="C2572" t="str">
            <v>Kyshtym Copper-Electrolytic Plant ZAO</v>
          </cell>
          <cell r="D2572" t="str">
            <v>Eligible</v>
          </cell>
          <cell r="E2572" t="str">
            <v>RMI Due Diligence Review - Unable to Proceed</v>
          </cell>
          <cell r="F2572" t="str">
            <v>Russian Smelters</v>
          </cell>
        </row>
        <row r="2573">
          <cell r="A2573" t="str">
            <v>CID002866</v>
          </cell>
          <cell r="B2573" t="str">
            <v>Gold</v>
          </cell>
          <cell r="C2573" t="str">
            <v>Morris and Watson Gold Coast</v>
          </cell>
          <cell r="D2573" t="str">
            <v>Not Eligible</v>
          </cell>
          <cell r="E2573" t="str">
            <v>Not Applicable</v>
          </cell>
          <cell r="F2573" t="str">
            <v>Not Eligible Smelters</v>
          </cell>
        </row>
        <row r="2574">
          <cell r="A2574" t="str">
            <v>CID002867</v>
          </cell>
          <cell r="B2574" t="str">
            <v>Gold</v>
          </cell>
          <cell r="C2574" t="str">
            <v>Degussa Sonne / Mond Goldhandel GmbH</v>
          </cell>
          <cell r="D2574" t="str">
            <v>Eligible</v>
          </cell>
          <cell r="E2574" t="str">
            <v>Outreach Required</v>
          </cell>
          <cell r="F2574" t="str">
            <v>Non Conformant</v>
          </cell>
        </row>
        <row r="2575">
          <cell r="A2575" t="str">
            <v>CID002868</v>
          </cell>
          <cell r="B2575" t="str">
            <v>Gold</v>
          </cell>
          <cell r="C2575" t="str">
            <v>Chengfeng Metals Co. Pte. Ltd.</v>
          </cell>
          <cell r="D2575" t="str">
            <v>Not Eligible</v>
          </cell>
          <cell r="E2575" t="str">
            <v>Not Applicable</v>
          </cell>
          <cell r="F2575" t="str">
            <v>Not Eligible Smelters</v>
          </cell>
        </row>
        <row r="2576">
          <cell r="A2576" t="str">
            <v>CID002870</v>
          </cell>
          <cell r="B2576" t="str">
            <v>Tin</v>
          </cell>
          <cell r="C2576" t="str">
            <v>PT Lautan Harmonis Sejahtera</v>
          </cell>
          <cell r="D2576" t="str">
            <v>Not Eligible</v>
          </cell>
          <cell r="E2576" t="str">
            <v>Not Applicable</v>
          </cell>
          <cell r="F2576" t="str">
            <v>Not Eligible Smelters</v>
          </cell>
        </row>
        <row r="2577">
          <cell r="A2577" t="str">
            <v>CID002871</v>
          </cell>
          <cell r="B2577" t="str">
            <v>Tantalum</v>
          </cell>
          <cell r="C2577" t="str">
            <v>East Africa Mineral Processing Ltd.</v>
          </cell>
          <cell r="D2577" t="str">
            <v>Alleged</v>
          </cell>
          <cell r="E2577" t="str">
            <v>Not Applicable</v>
          </cell>
          <cell r="F2577" t="str">
            <v>Non Conformant</v>
          </cell>
        </row>
        <row r="2578">
          <cell r="A2578" t="str">
            <v>CID002872</v>
          </cell>
          <cell r="B2578" t="str">
            <v>Gold</v>
          </cell>
          <cell r="C2578" t="str">
            <v>Pease &amp; Curren</v>
          </cell>
          <cell r="D2578" t="str">
            <v>Eligible</v>
          </cell>
          <cell r="E2578" t="str">
            <v>Communication Suspended - Not Interested</v>
          </cell>
          <cell r="F2578" t="str">
            <v>Non Conformant</v>
          </cell>
        </row>
        <row r="2579">
          <cell r="A2579" t="str">
            <v>CID002873</v>
          </cell>
          <cell r="B2579" t="str">
            <v>Gold</v>
          </cell>
          <cell r="C2579" t="str">
            <v>Hindustan Platinum Pvt. Ltd.</v>
          </cell>
          <cell r="D2579" t="str">
            <v>Not Eligible</v>
          </cell>
          <cell r="E2579" t="str">
            <v>Not Applicable</v>
          </cell>
          <cell r="F2579" t="str">
            <v>Not Eligible Smelters</v>
          </cell>
        </row>
        <row r="2580">
          <cell r="A2580" t="str">
            <v>CID002875</v>
          </cell>
          <cell r="B2580" t="str">
            <v>Tantalum</v>
          </cell>
          <cell r="C2580" t="str">
            <v>GfE Gesellschaft für Elektrometallurgie mbH</v>
          </cell>
          <cell r="D2580" t="str">
            <v>Not Eligible</v>
          </cell>
          <cell r="E2580" t="str">
            <v>Not Applicable</v>
          </cell>
          <cell r="F2580" t="str">
            <v>Not Eligible Smelters</v>
          </cell>
        </row>
        <row r="2581">
          <cell r="A2581" t="str">
            <v>CID002876</v>
          </cell>
          <cell r="B2581" t="str">
            <v>Tantalum</v>
          </cell>
          <cell r="C2581" t="str">
            <v>GfE Metalle und Materialien GmbH</v>
          </cell>
          <cell r="D2581" t="str">
            <v>Not Eligible</v>
          </cell>
          <cell r="E2581" t="str">
            <v>Not Applicable</v>
          </cell>
          <cell r="F2581" t="str">
            <v>Not Eligible Smelters</v>
          </cell>
        </row>
        <row r="2582">
          <cell r="A2582" t="str">
            <v>CID002877</v>
          </cell>
          <cell r="B2582" t="str">
            <v>Tantalum</v>
          </cell>
          <cell r="C2582" t="str">
            <v>Heraeus Germany GmbH Co. KG</v>
          </cell>
          <cell r="D2582" t="str">
            <v>Not Eligible</v>
          </cell>
          <cell r="E2582" t="str">
            <v>Not Applicable</v>
          </cell>
          <cell r="F2582" t="str">
            <v>Not Eligible Smelters</v>
          </cell>
        </row>
        <row r="2583">
          <cell r="A2583" t="str">
            <v>CID002878</v>
          </cell>
          <cell r="B2583" t="str">
            <v>Tantalum</v>
          </cell>
          <cell r="C2583" t="str">
            <v>WC Heraeus</v>
          </cell>
          <cell r="D2583" t="str">
            <v>Not Eligible</v>
          </cell>
          <cell r="E2583" t="str">
            <v>Not Applicable</v>
          </cell>
          <cell r="F2583" t="str">
            <v>Not Eligible Smelters</v>
          </cell>
        </row>
        <row r="2584">
          <cell r="A2584" t="str">
            <v>CID002879</v>
          </cell>
          <cell r="B2584" t="str">
            <v>Tantalum</v>
          </cell>
          <cell r="C2584" t="str">
            <v>Heraeus Holding, GmbH</v>
          </cell>
          <cell r="D2584" t="str">
            <v>Not Eligible</v>
          </cell>
          <cell r="E2584" t="str">
            <v>Not Applicable</v>
          </cell>
          <cell r="F2584" t="str">
            <v>Not Eligible Smelters</v>
          </cell>
        </row>
        <row r="2585">
          <cell r="A2585" t="str">
            <v>CID002880</v>
          </cell>
          <cell r="B2585" t="str">
            <v>Tantalum</v>
          </cell>
          <cell r="C2585" t="str">
            <v>Kemet De Mexico, S.A. de C.V.</v>
          </cell>
          <cell r="D2585" t="str">
            <v>Alleged</v>
          </cell>
          <cell r="E2585" t="str">
            <v>Not Applicable</v>
          </cell>
          <cell r="F2585" t="str">
            <v>Non Conformant</v>
          </cell>
        </row>
        <row r="2586">
          <cell r="A2586" t="str">
            <v>CID002882</v>
          </cell>
          <cell r="B2586" t="str">
            <v>Multiple</v>
          </cell>
          <cell r="C2586" t="str">
            <v>Boreste Ligas Ltda.</v>
          </cell>
          <cell r="D2586" t="str">
            <v>Eligible</v>
          </cell>
          <cell r="E2586" t="str">
            <v>Outreach Required</v>
          </cell>
          <cell r="F2586" t="str">
            <v>Non Conformant</v>
          </cell>
        </row>
        <row r="2587">
          <cell r="A2587" t="str">
            <v>CID002883</v>
          </cell>
          <cell r="B2587" t="str">
            <v>Tungsten</v>
          </cell>
          <cell r="C2587" t="str">
            <v>Giro Metais Industria E Comercio Ltda.</v>
          </cell>
          <cell r="D2587" t="str">
            <v>Alleged</v>
          </cell>
          <cell r="E2587" t="str">
            <v>Not Applicable</v>
          </cell>
          <cell r="F2587" t="str">
            <v>Non Conformant</v>
          </cell>
        </row>
        <row r="2588">
          <cell r="A2588" t="str">
            <v>CID002884</v>
          </cell>
          <cell r="B2588" t="str">
            <v>Tungsten</v>
          </cell>
          <cell r="C2588" t="str">
            <v>Chaling Dadi Tungsten Co., Ltd.</v>
          </cell>
          <cell r="D2588" t="str">
            <v>Alleged</v>
          </cell>
          <cell r="E2588" t="str">
            <v>Not Applicable</v>
          </cell>
          <cell r="F2588" t="str">
            <v>Non Conformant</v>
          </cell>
        </row>
        <row r="2589">
          <cell r="A2589" t="str">
            <v>CID002885</v>
          </cell>
          <cell r="B2589" t="str">
            <v>Tungsten</v>
          </cell>
          <cell r="C2589" t="str">
            <v>Fujian Minmetals Jinjiang Nonferrous Metals Co., Ltd.</v>
          </cell>
          <cell r="D2589" t="str">
            <v>Alleged</v>
          </cell>
          <cell r="E2589" t="str">
            <v>Not Applicable</v>
          </cell>
          <cell r="F2589" t="str">
            <v>Non Conformant</v>
          </cell>
        </row>
        <row r="2590">
          <cell r="A2590" t="str">
            <v>CID002886</v>
          </cell>
          <cell r="B2590" t="str">
            <v>Tungsten</v>
          </cell>
          <cell r="C2590" t="str">
            <v>Hezhou Pinggui Pgma Shanhu Wolfram Products Co., Ltd.</v>
          </cell>
          <cell r="D2590" t="str">
            <v>Alleged</v>
          </cell>
          <cell r="E2590" t="str">
            <v>Not Applicable</v>
          </cell>
          <cell r="F2590" t="str">
            <v>Non Conformant</v>
          </cell>
        </row>
        <row r="2591">
          <cell r="A2591" t="str">
            <v>CID002887</v>
          </cell>
          <cell r="B2591" t="str">
            <v>Tungsten</v>
          </cell>
          <cell r="C2591" t="str">
            <v>Jiangxi Nankang Zhenxing Mining Co., Ltd.</v>
          </cell>
          <cell r="D2591" t="str">
            <v>Alleged</v>
          </cell>
          <cell r="E2591" t="str">
            <v>Not Applicable</v>
          </cell>
          <cell r="F2591" t="str">
            <v>Non Conformant</v>
          </cell>
        </row>
        <row r="2592">
          <cell r="A2592" t="str">
            <v>CID002888</v>
          </cell>
          <cell r="B2592" t="str">
            <v>Tungsten</v>
          </cell>
          <cell r="C2592" t="str">
            <v>Ninghua Fuyan Mineral Products Co., Ltd.</v>
          </cell>
          <cell r="D2592" t="str">
            <v>Alleged</v>
          </cell>
          <cell r="E2592" t="str">
            <v>Not Applicable</v>
          </cell>
          <cell r="F2592" t="str">
            <v>Non Conformant</v>
          </cell>
        </row>
        <row r="2593">
          <cell r="A2593" t="str">
            <v>CID002889</v>
          </cell>
          <cell r="B2593" t="str">
            <v>Tungsten</v>
          </cell>
          <cell r="C2593" t="str">
            <v>Zhongxiang Tungsten Co., Ltd.</v>
          </cell>
          <cell r="D2593" t="str">
            <v>Alleged</v>
          </cell>
          <cell r="E2593" t="str">
            <v>Not Applicable</v>
          </cell>
          <cell r="F2593" t="str">
            <v>Non Conformant</v>
          </cell>
        </row>
        <row r="2594">
          <cell r="A2594" t="str">
            <v>CID002891</v>
          </cell>
          <cell r="B2594" t="str">
            <v>Tungsten</v>
          </cell>
          <cell r="C2594" t="str">
            <v>Chelyabinsk Electrometallurgical Complex</v>
          </cell>
          <cell r="D2594" t="str">
            <v>Not Eligible</v>
          </cell>
          <cell r="E2594" t="str">
            <v>Not Applicable</v>
          </cell>
          <cell r="F2594" t="str">
            <v>Russian Smelters</v>
          </cell>
        </row>
        <row r="2595">
          <cell r="A2595" t="str">
            <v>CID002892</v>
          </cell>
          <cell r="B2595" t="str">
            <v>Tungsten</v>
          </cell>
          <cell r="C2595" t="str">
            <v>New York Tungsten LLC</v>
          </cell>
          <cell r="D2595" t="str">
            <v>Alleged</v>
          </cell>
          <cell r="E2595" t="str">
            <v>Not Applicable</v>
          </cell>
          <cell r="F2595" t="str">
            <v>Non Conformant</v>
          </cell>
        </row>
        <row r="2596">
          <cell r="A2596" t="str">
            <v>CID002893</v>
          </cell>
          <cell r="B2596" t="str">
            <v>Gold</v>
          </cell>
          <cell r="C2596" t="str">
            <v>JALAN &amp; Company</v>
          </cell>
          <cell r="D2596" t="str">
            <v>Eligible</v>
          </cell>
          <cell r="E2596" t="str">
            <v>Outreach Required</v>
          </cell>
          <cell r="F2596" t="str">
            <v>Non Conformant</v>
          </cell>
        </row>
        <row r="2597">
          <cell r="A2597" t="str">
            <v>CID002894</v>
          </cell>
          <cell r="B2597" t="str">
            <v>Gold</v>
          </cell>
          <cell r="C2597" t="str">
            <v>National Refinery Pvt. Ltd.</v>
          </cell>
          <cell r="D2597" t="str">
            <v>Alleged</v>
          </cell>
          <cell r="E2597" t="str">
            <v>Not Applicable</v>
          </cell>
          <cell r="F2597" t="str">
            <v>Non Conformant</v>
          </cell>
        </row>
        <row r="2598">
          <cell r="A2598" t="str">
            <v>CID002895</v>
          </cell>
          <cell r="B2598" t="str">
            <v>Gold</v>
          </cell>
          <cell r="C2598" t="str">
            <v>Kaz Minerals Plc</v>
          </cell>
          <cell r="D2598" t="str">
            <v>Not Eligible</v>
          </cell>
          <cell r="E2598" t="str">
            <v>Not Applicable</v>
          </cell>
          <cell r="F2598" t="str">
            <v>Not Eligible Smelters</v>
          </cell>
        </row>
        <row r="2599">
          <cell r="A2599" t="str">
            <v>CID002896</v>
          </cell>
          <cell r="B2599" t="str">
            <v>Gold</v>
          </cell>
          <cell r="C2599" t="str">
            <v>PT J Resources Asia Pasifik Tbk</v>
          </cell>
          <cell r="D2599" t="str">
            <v>Not Eligible</v>
          </cell>
          <cell r="E2599" t="str">
            <v>Not Applicable</v>
          </cell>
          <cell r="F2599" t="str">
            <v>Not Eligible Smelters</v>
          </cell>
        </row>
        <row r="2600">
          <cell r="A2600" t="str">
            <v>CID002897</v>
          </cell>
          <cell r="B2600" t="str">
            <v>Gold</v>
          </cell>
          <cell r="C2600" t="str">
            <v>Southern Copper Corp.</v>
          </cell>
          <cell r="D2600" t="str">
            <v>Not Eligible</v>
          </cell>
          <cell r="E2600" t="str">
            <v>Not Applicable</v>
          </cell>
          <cell r="F2600" t="str">
            <v>Not Eligible Smelters</v>
          </cell>
        </row>
        <row r="2601">
          <cell r="A2601" t="str">
            <v>CID002899</v>
          </cell>
          <cell r="B2601" t="str">
            <v>Gold</v>
          </cell>
          <cell r="C2601" t="str">
            <v>Al Ghaith Gold</v>
          </cell>
          <cell r="D2601" t="str">
            <v>Alleged</v>
          </cell>
          <cell r="E2601" t="str">
            <v>Not Applicable</v>
          </cell>
          <cell r="F2601" t="str">
            <v>Non Conformant</v>
          </cell>
        </row>
        <row r="2602">
          <cell r="A2602" t="str">
            <v>CID002900</v>
          </cell>
          <cell r="B2602" t="str">
            <v>Gold</v>
          </cell>
          <cell r="C2602" t="str">
            <v>Heraeus Incorporated</v>
          </cell>
          <cell r="D2602" t="str">
            <v>Not Eligible</v>
          </cell>
          <cell r="E2602" t="str">
            <v>Not Applicable</v>
          </cell>
          <cell r="F2602" t="str">
            <v>Not Eligible Smelters</v>
          </cell>
        </row>
        <row r="2603">
          <cell r="A2603" t="str">
            <v>CID002902</v>
          </cell>
          <cell r="B2603" t="str">
            <v>Gold</v>
          </cell>
          <cell r="C2603" t="str">
            <v>Tungsten-Cobalt Co.</v>
          </cell>
          <cell r="D2603" t="str">
            <v>Alleged</v>
          </cell>
          <cell r="E2603" t="str">
            <v>Not Applicable</v>
          </cell>
          <cell r="F2603" t="str">
            <v>Non Conformant</v>
          </cell>
        </row>
        <row r="2604">
          <cell r="A2604" t="str">
            <v>CID002903</v>
          </cell>
          <cell r="B2604" t="str">
            <v>Gold</v>
          </cell>
          <cell r="C2604" t="str">
            <v>Chin-Leep Enterprise Co., Ltd.</v>
          </cell>
          <cell r="D2604" t="str">
            <v>Not Eligible</v>
          </cell>
          <cell r="E2604" t="str">
            <v>Not Applicable</v>
          </cell>
          <cell r="F2604" t="str">
            <v>Not Eligible Smelters</v>
          </cell>
        </row>
        <row r="2605">
          <cell r="A2605" t="str">
            <v>CID002904</v>
          </cell>
          <cell r="B2605" t="str">
            <v>Gold</v>
          </cell>
          <cell r="C2605" t="str">
            <v>Hung Cheong Metal Manufacturing Limited</v>
          </cell>
          <cell r="D2605" t="str">
            <v>Alleged</v>
          </cell>
          <cell r="E2605" t="str">
            <v>Not Applicable</v>
          </cell>
          <cell r="F2605" t="str">
            <v>Non Conformant</v>
          </cell>
        </row>
        <row r="2606">
          <cell r="A2606" t="str">
            <v>CID002906</v>
          </cell>
          <cell r="B2606" t="str">
            <v>Tin</v>
          </cell>
          <cell r="C2606" t="str">
            <v>Chengfeng Color Metal Material Co., Ltd.</v>
          </cell>
          <cell r="D2606" t="str">
            <v>Alleged</v>
          </cell>
          <cell r="E2606" t="str">
            <v>Not Applicable</v>
          </cell>
          <cell r="F2606" t="str">
            <v>Non Conformant</v>
          </cell>
        </row>
        <row r="2607">
          <cell r="A2607" t="str">
            <v>CID002907</v>
          </cell>
          <cell r="B2607" t="str">
            <v>Tin</v>
          </cell>
          <cell r="C2607" t="str">
            <v>Dongguan City Grane Lin Electronic Co., Ltd.</v>
          </cell>
          <cell r="D2607" t="str">
            <v>Alleged</v>
          </cell>
          <cell r="E2607" t="str">
            <v>Not Applicable</v>
          </cell>
          <cell r="F2607" t="str">
            <v>Non Conformant</v>
          </cell>
        </row>
        <row r="2608">
          <cell r="A2608" t="str">
            <v>CID002908</v>
          </cell>
          <cell r="B2608" t="str">
            <v>Tin</v>
          </cell>
          <cell r="C2608" t="str">
            <v>Dongguan Jinhau Electronic Co., Ltd.</v>
          </cell>
          <cell r="D2608" t="str">
            <v>Alleged</v>
          </cell>
          <cell r="E2608" t="str">
            <v>Not Applicable</v>
          </cell>
          <cell r="F2608" t="str">
            <v>Non Conformant</v>
          </cell>
        </row>
        <row r="2609">
          <cell r="A2609" t="str">
            <v>CID002909</v>
          </cell>
          <cell r="B2609" t="str">
            <v>Tin</v>
          </cell>
          <cell r="C2609" t="str">
            <v>Dongguan Xin Zhou Aluminum Die Casting</v>
          </cell>
          <cell r="D2609" t="str">
            <v>Alleged</v>
          </cell>
          <cell r="E2609" t="str">
            <v>Not Applicable</v>
          </cell>
          <cell r="F2609" t="str">
            <v>Non Conformant</v>
          </cell>
        </row>
        <row r="2610">
          <cell r="A2610" t="str">
            <v>CID002910</v>
          </cell>
          <cell r="B2610" t="str">
            <v>Tin</v>
          </cell>
          <cell r="C2610" t="str">
            <v>Kunming High-Tech Industrial Development Zone</v>
          </cell>
          <cell r="D2610" t="str">
            <v>Alleged</v>
          </cell>
          <cell r="E2610" t="str">
            <v>Not Applicable</v>
          </cell>
          <cell r="F2610" t="str">
            <v>Non Conformant</v>
          </cell>
        </row>
        <row r="2611">
          <cell r="A2611" t="str">
            <v>CID002911</v>
          </cell>
          <cell r="B2611" t="str">
            <v>Tin</v>
          </cell>
          <cell r="C2611" t="str">
            <v>Shenzhen Zhengshuo Electric Co., Ltd.</v>
          </cell>
          <cell r="D2611" t="str">
            <v>Alleged</v>
          </cell>
          <cell r="E2611" t="str">
            <v>Not Applicable</v>
          </cell>
          <cell r="F2611" t="str">
            <v>Non Conformant</v>
          </cell>
        </row>
        <row r="2612">
          <cell r="A2612" t="str">
            <v>CID002912</v>
          </cell>
          <cell r="B2612" t="str">
            <v>Tin</v>
          </cell>
          <cell r="C2612" t="str">
            <v>Xing Neng Li (Shenzhen) Metal Mfg., Ltd.</v>
          </cell>
          <cell r="D2612" t="str">
            <v>Alleged</v>
          </cell>
          <cell r="E2612" t="str">
            <v>Not Applicable</v>
          </cell>
          <cell r="F2612" t="str">
            <v>Non Conformant</v>
          </cell>
        </row>
        <row r="2613">
          <cell r="A2613" t="str">
            <v>CID002913</v>
          </cell>
          <cell r="B2613" t="str">
            <v>Tin</v>
          </cell>
          <cell r="C2613" t="str">
            <v>Colonial Metals, Inc.</v>
          </cell>
          <cell r="D2613" t="str">
            <v>Not Eligible</v>
          </cell>
          <cell r="E2613" t="str">
            <v>Not Applicable</v>
          </cell>
          <cell r="F2613" t="str">
            <v>Not Eligible Smelters</v>
          </cell>
        </row>
        <row r="2614">
          <cell r="A2614" t="str">
            <v>CID002914</v>
          </cell>
          <cell r="B2614" t="str">
            <v>Gold</v>
          </cell>
          <cell r="C2614" t="str">
            <v>Rio Tinto Group</v>
          </cell>
          <cell r="D2614" t="str">
            <v>Group Company</v>
          </cell>
          <cell r="E2614" t="str">
            <v>Not Applicable</v>
          </cell>
          <cell r="F2614" t="str">
            <v>Non Conformant</v>
          </cell>
        </row>
        <row r="2615">
          <cell r="A2615" t="str">
            <v>CID002916</v>
          </cell>
          <cell r="B2615" t="str">
            <v>Tantalum</v>
          </cell>
          <cell r="C2615" t="str">
            <v>Metalurgex</v>
          </cell>
          <cell r="D2615" t="str">
            <v>Not Eligible</v>
          </cell>
          <cell r="E2615" t="str">
            <v>Not Applicable</v>
          </cell>
          <cell r="F2615" t="str">
            <v>Not Eligible Smelters</v>
          </cell>
        </row>
        <row r="2616">
          <cell r="A2616" t="str">
            <v>CID002918</v>
          </cell>
          <cell r="B2616" t="str">
            <v>Gold</v>
          </cell>
          <cell r="C2616" t="str">
            <v>SungEel HiMetal Co., Ltd.</v>
          </cell>
          <cell r="D2616" t="str">
            <v>Eligible</v>
          </cell>
          <cell r="E2616" t="str">
            <v>Conformant</v>
          </cell>
          <cell r="F2616"/>
        </row>
        <row r="2617">
          <cell r="A2617" t="str">
            <v>CID002919</v>
          </cell>
          <cell r="B2617" t="str">
            <v>Gold</v>
          </cell>
          <cell r="C2617" t="str">
            <v>Planta Recuperadora de Metales SpA</v>
          </cell>
          <cell r="D2617" t="str">
            <v>Eligible</v>
          </cell>
          <cell r="E2617" t="str">
            <v>Conformant</v>
          </cell>
          <cell r="F2617"/>
        </row>
        <row r="2618">
          <cell r="A2618" t="str">
            <v>CID002920</v>
          </cell>
          <cell r="B2618" t="str">
            <v>Gold</v>
          </cell>
          <cell r="C2618" t="str">
            <v>ABC Refinery Pty Ltd.</v>
          </cell>
          <cell r="D2618" t="str">
            <v>Eligible</v>
          </cell>
          <cell r="E2618" t="str">
            <v>Outreach Required</v>
          </cell>
          <cell r="F2618" t="str">
            <v>Non Conformant</v>
          </cell>
        </row>
        <row r="2619">
          <cell r="A2619" t="str">
            <v>CID002921</v>
          </cell>
          <cell r="B2619" t="str">
            <v>Tantalum</v>
          </cell>
          <cell r="C2619" t="str">
            <v>PT Bangka Timah Utama Sejahtera</v>
          </cell>
          <cell r="D2619" t="str">
            <v>Not Eligible</v>
          </cell>
          <cell r="E2619" t="str">
            <v>Not Applicable</v>
          </cell>
          <cell r="F2619" t="str">
            <v>Not Eligible Smelters</v>
          </cell>
        </row>
        <row r="2620">
          <cell r="A2620" t="str">
            <v>CID002922</v>
          </cell>
          <cell r="B2620" t="str">
            <v>Gold</v>
          </cell>
          <cell r="C2620" t="str">
            <v>Fenix Metals</v>
          </cell>
          <cell r="D2620" t="str">
            <v>Not Eligible</v>
          </cell>
          <cell r="E2620" t="str">
            <v>Not Applicable</v>
          </cell>
          <cell r="F2620" t="str">
            <v>Not Eligible Smelters</v>
          </cell>
        </row>
        <row r="2621">
          <cell r="A2621" t="str">
            <v>CID002923</v>
          </cell>
          <cell r="B2621" t="str">
            <v>Tin</v>
          </cell>
          <cell r="C2621" t="str">
            <v>C. Hafner GmbH + Co. KG</v>
          </cell>
          <cell r="D2621" t="str">
            <v>Not Eligible</v>
          </cell>
          <cell r="E2621" t="str">
            <v>Not Applicable</v>
          </cell>
          <cell r="F2621" t="str">
            <v>Not Eligible Smelters</v>
          </cell>
        </row>
        <row r="2622">
          <cell r="A2622" t="str">
            <v>CID002924</v>
          </cell>
          <cell r="B2622" t="str">
            <v>Gold</v>
          </cell>
          <cell r="C2622" t="str">
            <v>Guangdong Rising Rare Metals-EO Materials Ltd.</v>
          </cell>
          <cell r="D2622" t="str">
            <v>Not Eligible</v>
          </cell>
          <cell r="E2622" t="str">
            <v>Not Applicable</v>
          </cell>
          <cell r="F2622" t="str">
            <v>Not Eligible Smelters</v>
          </cell>
        </row>
        <row r="2623">
          <cell r="A2623" t="str">
            <v>CID002926</v>
          </cell>
          <cell r="B2623" t="str">
            <v>Tin</v>
          </cell>
          <cell r="C2623" t="str">
            <v>OJSC Novosibirsk Refinery</v>
          </cell>
          <cell r="D2623" t="str">
            <v>Not Eligible</v>
          </cell>
          <cell r="E2623" t="str">
            <v>Not Applicable</v>
          </cell>
          <cell r="F2623" t="str">
            <v>Russian Smelters</v>
          </cell>
        </row>
        <row r="2624">
          <cell r="A2624" t="str">
            <v>CID002927</v>
          </cell>
          <cell r="B2624" t="str">
            <v>Tin</v>
          </cell>
          <cell r="C2624" t="str">
            <v>CHAN WEN COPPER INDUSTRY CO.,LTD.</v>
          </cell>
          <cell r="D2624" t="str">
            <v>Not Eligible</v>
          </cell>
          <cell r="E2624" t="str">
            <v>Not Applicable</v>
          </cell>
          <cell r="F2624" t="str">
            <v>Not Eligible Smelters</v>
          </cell>
        </row>
        <row r="2625">
          <cell r="A2625" t="str">
            <v>CID002928</v>
          </cell>
          <cell r="B2625" t="str">
            <v>Tin</v>
          </cell>
          <cell r="C2625" t="str">
            <v>TDK</v>
          </cell>
          <cell r="D2625" t="str">
            <v>Not Eligible</v>
          </cell>
          <cell r="E2625" t="str">
            <v>Not Applicable</v>
          </cell>
          <cell r="F2625" t="str">
            <v>Not Eligible Smelters</v>
          </cell>
        </row>
        <row r="2626">
          <cell r="A2626" t="str">
            <v>CID002929</v>
          </cell>
          <cell r="B2626" t="str">
            <v>Tin</v>
          </cell>
          <cell r="C2626" t="str">
            <v>Dede Kimya</v>
          </cell>
          <cell r="D2626" t="str">
            <v>Not Eligible</v>
          </cell>
          <cell r="E2626" t="str">
            <v>Not Applicable</v>
          </cell>
          <cell r="F2626" t="str">
            <v>Not Eligible Smelters</v>
          </cell>
        </row>
        <row r="2627">
          <cell r="A2627" t="str">
            <v>CID002932</v>
          </cell>
          <cell r="B2627" t="str">
            <v>Tin</v>
          </cell>
          <cell r="C2627" t="str">
            <v>F.LLI COSTA</v>
          </cell>
          <cell r="D2627" t="str">
            <v>Not Eligible</v>
          </cell>
          <cell r="E2627" t="str">
            <v>Not Applicable</v>
          </cell>
          <cell r="F2627" t="str">
            <v>Not Eligible Smelters</v>
          </cell>
        </row>
        <row r="2628">
          <cell r="A2628" t="str">
            <v>CID002933</v>
          </cell>
          <cell r="B2628" t="str">
            <v>Tin</v>
          </cell>
          <cell r="C2628" t="str">
            <v>trafilerie carlo gnutti</v>
          </cell>
          <cell r="D2628" t="str">
            <v>Not Eligible</v>
          </cell>
          <cell r="E2628" t="str">
            <v>Not Applicable</v>
          </cell>
          <cell r="F2628" t="str">
            <v>Not Eligible Smelters</v>
          </cell>
        </row>
        <row r="2629">
          <cell r="A2629" t="str">
            <v>CID002934</v>
          </cell>
          <cell r="B2629" t="str">
            <v>Tin</v>
          </cell>
          <cell r="C2629" t="str">
            <v>Hayes Metals Pty Ltd</v>
          </cell>
          <cell r="D2629" t="str">
            <v>Not Eligible</v>
          </cell>
          <cell r="E2629" t="str">
            <v>Not Applicable</v>
          </cell>
          <cell r="F2629" t="str">
            <v>Not Eligible Smelters</v>
          </cell>
        </row>
        <row r="2630">
          <cell r="A2630" t="str">
            <v>CID002935</v>
          </cell>
          <cell r="B2630" t="str">
            <v>Tin</v>
          </cell>
          <cell r="C2630" t="str">
            <v>CHEN JUNG METAL</v>
          </cell>
          <cell r="D2630" t="str">
            <v>Not Eligible</v>
          </cell>
          <cell r="E2630" t="str">
            <v>Not Applicable</v>
          </cell>
          <cell r="F2630" t="str">
            <v>Not Eligible Smelters</v>
          </cell>
        </row>
        <row r="2631">
          <cell r="A2631" t="str">
            <v>CID002937</v>
          </cell>
          <cell r="B2631" t="str">
            <v>Tin</v>
          </cell>
          <cell r="C2631" t="str">
            <v>Padaeng Industry public company limited</v>
          </cell>
          <cell r="D2631" t="str">
            <v>Not Eligible</v>
          </cell>
          <cell r="E2631" t="str">
            <v>Not Applicable</v>
          </cell>
          <cell r="F2631" t="str">
            <v>Not Eligible Smelters</v>
          </cell>
        </row>
        <row r="2632">
          <cell r="A2632" t="str">
            <v>CID002938</v>
          </cell>
          <cell r="B2632" t="str">
            <v>Tungsten</v>
          </cell>
          <cell r="C2632" t="str">
            <v>Minpro AB</v>
          </cell>
          <cell r="D2632" t="str">
            <v>Not Eligible</v>
          </cell>
          <cell r="E2632" t="str">
            <v>Not Applicable</v>
          </cell>
          <cell r="F2632" t="str">
            <v>Not Eligible Smelters</v>
          </cell>
        </row>
        <row r="2633">
          <cell r="A2633" t="str">
            <v>CID002939</v>
          </cell>
          <cell r="B2633" t="str">
            <v>Tin</v>
          </cell>
          <cell r="C2633" t="str">
            <v>Solder-MIC</v>
          </cell>
          <cell r="D2633" t="str">
            <v>Not Eligible</v>
          </cell>
          <cell r="E2633" t="str">
            <v>Not Applicable</v>
          </cell>
          <cell r="F2633" t="str">
            <v>Not Eligible Smelters</v>
          </cell>
        </row>
        <row r="2634">
          <cell r="A2634" t="str">
            <v>CID002940</v>
          </cell>
          <cell r="B2634" t="str">
            <v>Tin</v>
          </cell>
          <cell r="C2634" t="str">
            <v>Yunnan Metallurgical Group Co., Ltd.</v>
          </cell>
          <cell r="D2634" t="str">
            <v>Not Eligible</v>
          </cell>
          <cell r="E2634" t="str">
            <v>Not Applicable</v>
          </cell>
          <cell r="F2634" t="str">
            <v>Not Eligible Smelters</v>
          </cell>
        </row>
        <row r="2635">
          <cell r="A2635" t="str">
            <v>CID002941</v>
          </cell>
          <cell r="B2635" t="str">
            <v>Tin</v>
          </cell>
          <cell r="C2635" t="str">
            <v>Sevotrans</v>
          </cell>
          <cell r="D2635" t="str">
            <v>Not Eligible</v>
          </cell>
          <cell r="E2635" t="str">
            <v>Not Applicable</v>
          </cell>
          <cell r="F2635" t="str">
            <v>Not Eligible Smelters</v>
          </cell>
        </row>
        <row r="2636">
          <cell r="A2636" t="str">
            <v>CID002942</v>
          </cell>
          <cell r="B2636" t="str">
            <v>Tin</v>
          </cell>
          <cell r="C2636" t="str">
            <v>ALMAG</v>
          </cell>
          <cell r="D2636" t="str">
            <v>Not Eligible</v>
          </cell>
          <cell r="E2636" t="str">
            <v>Not Applicable</v>
          </cell>
          <cell r="F2636" t="str">
            <v>Not Eligible Smelters</v>
          </cell>
        </row>
        <row r="2637">
          <cell r="A2637" t="str">
            <v>CID002943</v>
          </cell>
          <cell r="B2637" t="str">
            <v>Tin</v>
          </cell>
          <cell r="C2637" t="str">
            <v>Vedani Carlo Metalli</v>
          </cell>
          <cell r="D2637" t="str">
            <v>Not Eligible</v>
          </cell>
          <cell r="E2637" t="str">
            <v>Not Applicable</v>
          </cell>
          <cell r="F2637" t="str">
            <v>Not Eligible Smelters</v>
          </cell>
        </row>
        <row r="2638">
          <cell r="A2638" t="str">
            <v>CID002944</v>
          </cell>
          <cell r="B2638" t="str">
            <v>Tin</v>
          </cell>
          <cell r="C2638" t="str">
            <v>Average reduction</v>
          </cell>
          <cell r="D2638" t="str">
            <v>Not Eligible</v>
          </cell>
          <cell r="E2638" t="str">
            <v>Not Applicable</v>
          </cell>
          <cell r="F2638" t="str">
            <v>Not Eligible Smelters</v>
          </cell>
        </row>
        <row r="2639">
          <cell r="A2639" t="str">
            <v>CID002945</v>
          </cell>
          <cell r="B2639" t="str">
            <v>Tin</v>
          </cell>
          <cell r="C2639" t="str">
            <v>Units year high Technology Co. , Ltd.</v>
          </cell>
          <cell r="D2639" t="str">
            <v>Not Eligible</v>
          </cell>
          <cell r="E2639" t="str">
            <v>Not Applicable</v>
          </cell>
          <cell r="F2639" t="str">
            <v>Not Eligible Smelters</v>
          </cell>
        </row>
        <row r="2640">
          <cell r="A2640" t="str">
            <v>CID002946</v>
          </cell>
          <cell r="B2640" t="str">
            <v>Tin</v>
          </cell>
          <cell r="C2640" t="str">
            <v>Xianghualing Tin Industry Co., Ltd.</v>
          </cell>
          <cell r="D2640" t="str">
            <v>Alleged</v>
          </cell>
          <cell r="E2640" t="str">
            <v>Not Applicable</v>
          </cell>
          <cell r="F2640" t="str">
            <v>Non Conformant</v>
          </cell>
        </row>
        <row r="2641">
          <cell r="A2641" t="str">
            <v>CID002947</v>
          </cell>
          <cell r="B2641" t="str">
            <v>Tin</v>
          </cell>
          <cell r="C2641" t="str">
            <v>Swopes Salvage</v>
          </cell>
          <cell r="D2641" t="str">
            <v>Not Eligible</v>
          </cell>
          <cell r="E2641" t="str">
            <v>Not Applicable</v>
          </cell>
          <cell r="F2641" t="str">
            <v>Not Eligible Smelters</v>
          </cell>
        </row>
        <row r="2642">
          <cell r="A2642" t="str">
            <v>CID002948</v>
          </cell>
          <cell r="B2642" t="str">
            <v>Tin</v>
          </cell>
          <cell r="C2642" t="str">
            <v>Cooerativa Produtores de Cassiterita</v>
          </cell>
          <cell r="D2642" t="str">
            <v>Not Eligible</v>
          </cell>
          <cell r="E2642" t="str">
            <v>Not Applicable</v>
          </cell>
          <cell r="F2642" t="str">
            <v>Not Eligible Smelters</v>
          </cell>
        </row>
        <row r="2643">
          <cell r="A2643" t="str">
            <v>CID002949</v>
          </cell>
          <cell r="B2643" t="str">
            <v>Tin</v>
          </cell>
          <cell r="C2643" t="str">
            <v>Xia yi jinshu gongye(gu)youxian gongsi</v>
          </cell>
          <cell r="D2643" t="str">
            <v>Not Eligible</v>
          </cell>
          <cell r="E2643" t="str">
            <v>Not Applicable</v>
          </cell>
          <cell r="F2643" t="str">
            <v>Not Eligible Smelters</v>
          </cell>
        </row>
        <row r="2644">
          <cell r="A2644" t="str">
            <v>CID002950</v>
          </cell>
          <cell r="B2644" t="str">
            <v>Tin</v>
          </cell>
          <cell r="C2644" t="str">
            <v>KIESOW DR. BRINKMANN</v>
          </cell>
          <cell r="D2644" t="str">
            <v>Not Eligible</v>
          </cell>
          <cell r="E2644" t="str">
            <v>Not Applicable</v>
          </cell>
          <cell r="F2644" t="str">
            <v>Not Eligible Smelters</v>
          </cell>
        </row>
        <row r="2645">
          <cell r="A2645" t="str">
            <v>CID002951</v>
          </cell>
          <cell r="B2645" t="str">
            <v>Tin</v>
          </cell>
          <cell r="C2645" t="str">
            <v>KME Brass Germany GmbH</v>
          </cell>
          <cell r="D2645" t="str">
            <v>Not Eligible</v>
          </cell>
          <cell r="E2645" t="str">
            <v>Not Applicable</v>
          </cell>
          <cell r="F2645" t="str">
            <v>Not Eligible Smelters</v>
          </cell>
        </row>
        <row r="2646">
          <cell r="A2646" t="str">
            <v>CID002952</v>
          </cell>
          <cell r="B2646" t="str">
            <v>Tungsten</v>
          </cell>
          <cell r="C2646" t="str">
            <v>S.V Engg</v>
          </cell>
          <cell r="D2646" t="str">
            <v>Not Eligible</v>
          </cell>
          <cell r="E2646" t="str">
            <v>Not Applicable</v>
          </cell>
          <cell r="F2646" t="str">
            <v>Not Eligible Smelters</v>
          </cell>
        </row>
        <row r="2647">
          <cell r="A2647" t="str">
            <v>CID002953</v>
          </cell>
          <cell r="B2647" t="str">
            <v>Tin</v>
          </cell>
          <cell r="C2647" t="str">
            <v>Mineral-Metal s.r.o.</v>
          </cell>
          <cell r="D2647" t="str">
            <v>Not Eligible</v>
          </cell>
          <cell r="E2647" t="str">
            <v>Not Applicable</v>
          </cell>
          <cell r="F2647" t="str">
            <v>Not Eligible Smelters</v>
          </cell>
        </row>
        <row r="2648">
          <cell r="A2648" t="str">
            <v>CID002954</v>
          </cell>
          <cell r="B2648" t="str">
            <v>Tin</v>
          </cell>
          <cell r="C2648" t="str">
            <v>SORIMETAL</v>
          </cell>
          <cell r="D2648" t="str">
            <v>Not Eligible</v>
          </cell>
          <cell r="E2648" t="str">
            <v>Not Applicable</v>
          </cell>
          <cell r="F2648" t="str">
            <v>Not Eligible Smelters</v>
          </cell>
        </row>
        <row r="2649">
          <cell r="A2649" t="str">
            <v>CID002955</v>
          </cell>
          <cell r="B2649" t="str">
            <v>Tin</v>
          </cell>
          <cell r="C2649" t="str">
            <v>Chinalco LuoYang Copper Co., Ltd.</v>
          </cell>
          <cell r="D2649" t="str">
            <v>Not Eligible</v>
          </cell>
          <cell r="E2649" t="str">
            <v>Not Applicable</v>
          </cell>
          <cell r="F2649" t="str">
            <v>Not Eligible Smelters</v>
          </cell>
        </row>
        <row r="2650">
          <cell r="A2650" t="str">
            <v>CID002956</v>
          </cell>
          <cell r="B2650" t="str">
            <v>Tin</v>
          </cell>
          <cell r="C2650" t="str">
            <v>TIN SHARES</v>
          </cell>
          <cell r="D2650" t="str">
            <v>Not Eligible</v>
          </cell>
          <cell r="E2650" t="str">
            <v>Not Applicable</v>
          </cell>
          <cell r="F2650" t="str">
            <v>Not Eligible Smelters</v>
          </cell>
        </row>
        <row r="2651">
          <cell r="A2651" t="str">
            <v>CID002958</v>
          </cell>
          <cell r="B2651" t="str">
            <v>Tin</v>
          </cell>
          <cell r="C2651" t="str">
            <v>Termomecanica</v>
          </cell>
          <cell r="D2651" t="str">
            <v>Not Eligible</v>
          </cell>
          <cell r="E2651" t="str">
            <v>Not Applicable</v>
          </cell>
          <cell r="F2651" t="str">
            <v>Not Eligible Smelters</v>
          </cell>
        </row>
        <row r="2652">
          <cell r="A2652" t="str">
            <v>CID002959</v>
          </cell>
          <cell r="B2652" t="str">
            <v>Tin</v>
          </cell>
          <cell r="C2652" t="str">
            <v>FA CHIA METAL</v>
          </cell>
          <cell r="D2652" t="str">
            <v>Not Eligible</v>
          </cell>
          <cell r="E2652" t="str">
            <v>Not Applicable</v>
          </cell>
          <cell r="F2652" t="str">
            <v>Not Eligible Smelters</v>
          </cell>
        </row>
        <row r="2653">
          <cell r="A2653" t="str">
            <v>CID002960</v>
          </cell>
          <cell r="B2653" t="str">
            <v>Tin</v>
          </cell>
          <cell r="C2653" t="str">
            <v>Ing.Josef Kořínek</v>
          </cell>
          <cell r="D2653" t="str">
            <v>Not Eligible</v>
          </cell>
          <cell r="E2653" t="str">
            <v>Not Applicable</v>
          </cell>
          <cell r="F2653" t="str">
            <v>Not Eligible Smelters</v>
          </cell>
        </row>
        <row r="2654">
          <cell r="A2654" t="str">
            <v>CID002961</v>
          </cell>
          <cell r="B2654" t="str">
            <v>Tin</v>
          </cell>
          <cell r="C2654" t="str">
            <v>i-TSCL</v>
          </cell>
          <cell r="D2654" t="str">
            <v>Not Eligible</v>
          </cell>
          <cell r="E2654" t="str">
            <v>Not Applicable</v>
          </cell>
          <cell r="F2654" t="str">
            <v>Not Eligible Smelters</v>
          </cell>
        </row>
        <row r="2655">
          <cell r="A2655" t="str">
            <v>CID002962</v>
          </cell>
          <cell r="B2655" t="str">
            <v>Tungsten</v>
          </cell>
          <cell r="C2655" t="str">
            <v>Micro 100</v>
          </cell>
          <cell r="D2655" t="str">
            <v>Not Eligible</v>
          </cell>
          <cell r="E2655" t="str">
            <v>Not Applicable</v>
          </cell>
          <cell r="F2655" t="str">
            <v>Not Eligible Smelters</v>
          </cell>
        </row>
        <row r="2656">
          <cell r="A2656" t="str">
            <v>CID002963</v>
          </cell>
          <cell r="B2656" t="str">
            <v>Tin</v>
          </cell>
          <cell r="C2656" t="str">
            <v>Northern Smelter</v>
          </cell>
          <cell r="D2656" t="str">
            <v>Not Eligible</v>
          </cell>
          <cell r="E2656" t="str">
            <v>Not Applicable</v>
          </cell>
          <cell r="F2656" t="str">
            <v>Not Eligible Smelters</v>
          </cell>
        </row>
        <row r="2657">
          <cell r="A2657" t="str">
            <v>CID002964</v>
          </cell>
          <cell r="B2657" t="str">
            <v>Tin</v>
          </cell>
          <cell r="C2657" t="str">
            <v>CIMSA, S.A.</v>
          </cell>
          <cell r="D2657" t="str">
            <v>Not Eligible</v>
          </cell>
          <cell r="E2657" t="str">
            <v>Not Applicable</v>
          </cell>
          <cell r="F2657" t="str">
            <v>Not Eligible Smelters</v>
          </cell>
        </row>
        <row r="2658">
          <cell r="A2658" t="str">
            <v>CID002965</v>
          </cell>
          <cell r="B2658" t="str">
            <v>Tin</v>
          </cell>
          <cell r="C2658" t="str">
            <v>COPPER 100</v>
          </cell>
          <cell r="D2658" t="str">
            <v>Not Eligible</v>
          </cell>
          <cell r="E2658" t="str">
            <v>Not Applicable</v>
          </cell>
          <cell r="F2658" t="str">
            <v>Not Eligible Smelters</v>
          </cell>
        </row>
        <row r="2659">
          <cell r="A2659" t="str">
            <v>CID002967</v>
          </cell>
          <cell r="B2659" t="str">
            <v>Tin</v>
          </cell>
          <cell r="C2659" t="str">
            <v>MacDermid GmbH</v>
          </cell>
          <cell r="D2659" t="str">
            <v>Not Eligible</v>
          </cell>
          <cell r="E2659" t="str">
            <v>Not Applicable</v>
          </cell>
          <cell r="F2659" t="str">
            <v>Not Eligible Smelters</v>
          </cell>
        </row>
        <row r="2660">
          <cell r="A2660" t="str">
            <v>CID002968</v>
          </cell>
          <cell r="B2660" t="str">
            <v>Tin</v>
          </cell>
          <cell r="C2660" t="str">
            <v>Zhang Yao</v>
          </cell>
          <cell r="D2660" t="str">
            <v>Not Eligible</v>
          </cell>
          <cell r="E2660" t="str">
            <v>Not Applicable</v>
          </cell>
          <cell r="F2660" t="str">
            <v>Not Eligible Smelters</v>
          </cell>
        </row>
        <row r="2661">
          <cell r="A2661" t="str">
            <v>CID002969</v>
          </cell>
          <cell r="B2661" t="str">
            <v>Gold</v>
          </cell>
          <cell r="C2661" t="str">
            <v>HAI RONG METAL PRODUCTS LTD.</v>
          </cell>
          <cell r="D2661" t="str">
            <v>Not Eligible</v>
          </cell>
          <cell r="E2661" t="str">
            <v>Not Applicable</v>
          </cell>
          <cell r="F2661" t="str">
            <v>Not Eligible Smelters</v>
          </cell>
        </row>
        <row r="2662">
          <cell r="A2662" t="str">
            <v>CID002970</v>
          </cell>
          <cell r="B2662" t="str">
            <v>Tantalum</v>
          </cell>
          <cell r="C2662" t="str">
            <v>Jade-Sterling</v>
          </cell>
          <cell r="D2662" t="str">
            <v>Not Eligible</v>
          </cell>
          <cell r="E2662" t="str">
            <v>Not Applicable</v>
          </cell>
          <cell r="F2662" t="str">
            <v>Not Eligible Smelters</v>
          </cell>
        </row>
        <row r="2663">
          <cell r="A2663" t="str">
            <v>CID002971</v>
          </cell>
          <cell r="B2663" t="str">
            <v>Tin</v>
          </cell>
          <cell r="C2663" t="str">
            <v>MBO</v>
          </cell>
          <cell r="D2663" t="str">
            <v>Not Eligible</v>
          </cell>
          <cell r="E2663" t="str">
            <v>Not Applicable</v>
          </cell>
          <cell r="F2663" t="str">
            <v>Not Eligible Smelters</v>
          </cell>
        </row>
        <row r="2664">
          <cell r="A2664" t="str">
            <v>CID002972</v>
          </cell>
          <cell r="B2664" t="str">
            <v>Tin</v>
          </cell>
          <cell r="C2664" t="str">
            <v>swissmetal</v>
          </cell>
          <cell r="D2664" t="str">
            <v>Not Eligible</v>
          </cell>
          <cell r="E2664" t="str">
            <v>Not Applicable</v>
          </cell>
          <cell r="F2664" t="str">
            <v>Not Eligible Smelters</v>
          </cell>
        </row>
        <row r="2665">
          <cell r="A2665" t="str">
            <v>CID002973</v>
          </cell>
          <cell r="B2665" t="str">
            <v>Gold</v>
          </cell>
          <cell r="C2665" t="str">
            <v>Safimet S.p.A</v>
          </cell>
          <cell r="D2665" t="str">
            <v>Eligible</v>
          </cell>
          <cell r="E2665" t="str">
            <v>Non Conformant</v>
          </cell>
          <cell r="F2665" t="str">
            <v>Non Conformant</v>
          </cell>
        </row>
        <row r="2666">
          <cell r="A2666" t="str">
            <v>CID002975</v>
          </cell>
          <cell r="B2666" t="str">
            <v>Gold</v>
          </cell>
          <cell r="C2666" t="str">
            <v>Solor</v>
          </cell>
          <cell r="D2666" t="str">
            <v>Not Eligible</v>
          </cell>
          <cell r="E2666" t="str">
            <v>Not Applicable</v>
          </cell>
          <cell r="F2666" t="str">
            <v>Not Eligible Smelters</v>
          </cell>
        </row>
        <row r="2667">
          <cell r="A2667" t="str">
            <v>CID002976</v>
          </cell>
          <cell r="B2667" t="str">
            <v>Tin</v>
          </cell>
          <cell r="C2667" t="str">
            <v>TIB Chemicals AG</v>
          </cell>
          <cell r="D2667" t="str">
            <v>Not Eligible</v>
          </cell>
          <cell r="E2667" t="str">
            <v>Not Applicable</v>
          </cell>
          <cell r="F2667" t="str">
            <v>Not Eligible Smelters</v>
          </cell>
        </row>
        <row r="2668">
          <cell r="A2668" t="str">
            <v>CID002977</v>
          </cell>
          <cell r="B2668" t="str">
            <v>Gold</v>
          </cell>
          <cell r="C2668" t="str">
            <v>Atotech</v>
          </cell>
          <cell r="D2668" t="str">
            <v>Not Eligible</v>
          </cell>
          <cell r="E2668" t="str">
            <v>Not Applicable</v>
          </cell>
          <cell r="F2668" t="str">
            <v>Not Eligible Smelters</v>
          </cell>
        </row>
        <row r="2669">
          <cell r="A2669" t="str">
            <v>CID002978</v>
          </cell>
          <cell r="B2669" t="str">
            <v>Gold</v>
          </cell>
          <cell r="C2669" t="str">
            <v>ERCEI</v>
          </cell>
          <cell r="D2669" t="str">
            <v>Not Eligible</v>
          </cell>
          <cell r="E2669" t="str">
            <v>Not Applicable</v>
          </cell>
          <cell r="F2669" t="str">
            <v>Not Eligible Smelters</v>
          </cell>
        </row>
        <row r="2670">
          <cell r="A2670" t="str">
            <v>CID002979</v>
          </cell>
          <cell r="B2670" t="str">
            <v>Tungsten</v>
          </cell>
          <cell r="C2670" t="str">
            <v>ugitech</v>
          </cell>
          <cell r="D2670" t="str">
            <v>Not Eligible</v>
          </cell>
          <cell r="E2670" t="str">
            <v>Not Applicable</v>
          </cell>
          <cell r="F2670" t="str">
            <v>Not Eligible Smelters</v>
          </cell>
        </row>
        <row r="2671">
          <cell r="A2671" t="str">
            <v>CID002980</v>
          </cell>
          <cell r="B2671" t="str">
            <v>Tin</v>
          </cell>
          <cell r="C2671" t="str">
            <v>YUNSIN</v>
          </cell>
          <cell r="D2671" t="str">
            <v>Not Eligible</v>
          </cell>
          <cell r="E2671" t="str">
            <v>Not Applicable</v>
          </cell>
          <cell r="F2671" t="str">
            <v>Not Eligible Smelters</v>
          </cell>
        </row>
        <row r="2672">
          <cell r="A2672" t="str">
            <v>CID002981</v>
          </cell>
          <cell r="B2672" t="str">
            <v>Tungsten</v>
          </cell>
          <cell r="C2672" t="str">
            <v>Alloys Imphy</v>
          </cell>
          <cell r="D2672" t="str">
            <v>Not Eligible</v>
          </cell>
          <cell r="E2672" t="str">
            <v>Not Applicable</v>
          </cell>
          <cell r="F2672" t="str">
            <v>Not Eligible Smelters</v>
          </cell>
        </row>
        <row r="2673">
          <cell r="A2673" t="str">
            <v>CID002982</v>
          </cell>
          <cell r="B2673" t="str">
            <v>Tin</v>
          </cell>
          <cell r="C2673" t="str">
            <v>Aurubis Netherlands</v>
          </cell>
          <cell r="D2673" t="str">
            <v>Not Eligible</v>
          </cell>
          <cell r="E2673" t="str">
            <v>Not Applicable</v>
          </cell>
          <cell r="F2673" t="str">
            <v>Not Eligible Smelters</v>
          </cell>
        </row>
        <row r="2674">
          <cell r="A2674" t="str">
            <v>CID002983</v>
          </cell>
          <cell r="B2674" t="str">
            <v>Tungsten</v>
          </cell>
          <cell r="C2674" t="str">
            <v>Canon-Muskegon Corp</v>
          </cell>
          <cell r="D2674" t="str">
            <v>Not Eligible</v>
          </cell>
          <cell r="E2674" t="str">
            <v>Not Applicable</v>
          </cell>
          <cell r="F2674" t="str">
            <v>Not Eligible Smelters</v>
          </cell>
        </row>
        <row r="2675">
          <cell r="A2675" t="str">
            <v>CID002984</v>
          </cell>
          <cell r="B2675" t="str">
            <v>Tungsten</v>
          </cell>
          <cell r="C2675" t="str">
            <v>Integrated Circuit</v>
          </cell>
          <cell r="D2675" t="str">
            <v>Not Eligible</v>
          </cell>
          <cell r="E2675" t="str">
            <v>Not Applicable</v>
          </cell>
          <cell r="F2675" t="str">
            <v>Not Eligible Smelters</v>
          </cell>
        </row>
        <row r="2676">
          <cell r="A2676" t="str">
            <v>CID002985</v>
          </cell>
          <cell r="B2676" t="str">
            <v>Tin</v>
          </cell>
          <cell r="C2676" t="str">
            <v>Watanabe Plating Co.</v>
          </cell>
          <cell r="D2676" t="str">
            <v>Not Eligible</v>
          </cell>
          <cell r="E2676" t="str">
            <v>Not Applicable</v>
          </cell>
          <cell r="F2676" t="str">
            <v>Not Eligible Smelters</v>
          </cell>
        </row>
        <row r="2677">
          <cell r="A2677" t="str">
            <v>CID002986</v>
          </cell>
          <cell r="B2677" t="str">
            <v>Tin</v>
          </cell>
          <cell r="C2677" t="str">
            <v>AFICA</v>
          </cell>
          <cell r="D2677" t="str">
            <v>Not Eligible</v>
          </cell>
          <cell r="E2677" t="str">
            <v>Not Applicable</v>
          </cell>
          <cell r="F2677" t="str">
            <v>Not Eligible Smelters</v>
          </cell>
        </row>
        <row r="2678">
          <cell r="A2678" t="str">
            <v>CID002989</v>
          </cell>
          <cell r="B2678" t="str">
            <v>Tin</v>
          </cell>
          <cell r="C2678" t="str">
            <v>Ohio Precious Metals, LLC</v>
          </cell>
          <cell r="D2678" t="str">
            <v>Not Eligible</v>
          </cell>
          <cell r="E2678" t="str">
            <v>Not Applicable</v>
          </cell>
          <cell r="F2678" t="str">
            <v>Not Eligible Smelters</v>
          </cell>
        </row>
        <row r="2679">
          <cell r="A2679" t="str">
            <v>CID002990</v>
          </cell>
          <cell r="B2679" t="str">
            <v>Gold</v>
          </cell>
          <cell r="C2679" t="str">
            <v>Shenzhen Hua Ao Surface Treatment Technology Co., Ltd.</v>
          </cell>
          <cell r="D2679" t="str">
            <v>Not Eligible</v>
          </cell>
          <cell r="E2679" t="str">
            <v>Not Applicable</v>
          </cell>
          <cell r="F2679" t="str">
            <v>Not Eligible Smelters</v>
          </cell>
        </row>
        <row r="2680">
          <cell r="A2680" t="str">
            <v>CID002991</v>
          </cell>
          <cell r="B2680" t="str">
            <v>Tungsten</v>
          </cell>
          <cell r="C2680" t="str">
            <v>AVX Corporation</v>
          </cell>
          <cell r="D2680" t="str">
            <v>Not Eligible</v>
          </cell>
          <cell r="E2680" t="str">
            <v>Not Applicable</v>
          </cell>
          <cell r="F2680" t="str">
            <v>Not Eligible Smelters</v>
          </cell>
        </row>
        <row r="2681">
          <cell r="A2681" t="str">
            <v>CID002992</v>
          </cell>
          <cell r="B2681" t="str">
            <v>Tin</v>
          </cell>
          <cell r="C2681" t="str">
            <v>Monette</v>
          </cell>
          <cell r="D2681" t="str">
            <v>Not Eligible</v>
          </cell>
          <cell r="E2681" t="str">
            <v>Not Applicable</v>
          </cell>
          <cell r="F2681" t="str">
            <v>Not Eligible Smelters</v>
          </cell>
        </row>
        <row r="2682">
          <cell r="A2682" t="str">
            <v>CID002993</v>
          </cell>
          <cell r="B2682" t="str">
            <v>Tin</v>
          </cell>
          <cell r="C2682" t="str">
            <v>Hawkins, Inc.</v>
          </cell>
          <cell r="D2682" t="str">
            <v>Not Eligible</v>
          </cell>
          <cell r="E2682" t="str">
            <v>Not Applicable</v>
          </cell>
          <cell r="F2682" t="str">
            <v>Not Eligible Smelters</v>
          </cell>
        </row>
        <row r="2683">
          <cell r="A2683" t="str">
            <v>CID002994</v>
          </cell>
          <cell r="B2683" t="str">
            <v>Gold</v>
          </cell>
          <cell r="C2683" t="str">
            <v>Heimerdinger</v>
          </cell>
          <cell r="D2683" t="str">
            <v>Not Eligible</v>
          </cell>
          <cell r="E2683" t="str">
            <v>Not Applicable</v>
          </cell>
          <cell r="F2683" t="str">
            <v>Not Eligible Smelters</v>
          </cell>
        </row>
        <row r="2684">
          <cell r="A2684" t="str">
            <v>CID002995</v>
          </cell>
          <cell r="B2684" t="str">
            <v>Tin</v>
          </cell>
          <cell r="C2684" t="str">
            <v>Win Tin Co., Ltd. Yongkang Hiroshima</v>
          </cell>
          <cell r="D2684" t="str">
            <v>Not Eligible</v>
          </cell>
          <cell r="E2684" t="str">
            <v>Not Applicable</v>
          </cell>
          <cell r="F2684" t="str">
            <v>Not Eligible Smelters</v>
          </cell>
        </row>
        <row r="2685">
          <cell r="A2685" t="str">
            <v>CID002996</v>
          </cell>
          <cell r="B2685" t="str">
            <v>Tin</v>
          </cell>
          <cell r="C2685" t="str">
            <v>Nishihara Science and Engineering</v>
          </cell>
          <cell r="D2685" t="str">
            <v>Not Eligible</v>
          </cell>
          <cell r="E2685" t="str">
            <v>Not Applicable</v>
          </cell>
          <cell r="F2685" t="str">
            <v>Not Eligible Smelters</v>
          </cell>
        </row>
        <row r="2686">
          <cell r="A2686" t="str">
            <v>CID002997</v>
          </cell>
          <cell r="B2686" t="str">
            <v>Tungsten</v>
          </cell>
          <cell r="C2686" t="str">
            <v>Emei Hengdong</v>
          </cell>
          <cell r="D2686" t="str">
            <v>Not Eligible</v>
          </cell>
          <cell r="E2686" t="str">
            <v>Not Applicable</v>
          </cell>
          <cell r="F2686" t="str">
            <v>Not Eligible Smelters</v>
          </cell>
        </row>
        <row r="2687">
          <cell r="A2687" t="str">
            <v>CID002999</v>
          </cell>
          <cell r="B2687" t="str">
            <v>Tin</v>
          </cell>
          <cell r="C2687" t="str">
            <v>KME Germany</v>
          </cell>
          <cell r="D2687" t="str">
            <v>Not Eligible</v>
          </cell>
          <cell r="E2687" t="str">
            <v>Not Applicable</v>
          </cell>
          <cell r="F2687" t="str">
            <v>Not Eligible Smelters</v>
          </cell>
        </row>
        <row r="2688">
          <cell r="A2688" t="str">
            <v>CID003000</v>
          </cell>
          <cell r="B2688" t="str">
            <v>Tungsten</v>
          </cell>
          <cell r="C2688" t="str">
            <v>Gerard Daniel Worldwide</v>
          </cell>
          <cell r="D2688" t="str">
            <v>Not Eligible</v>
          </cell>
          <cell r="E2688" t="str">
            <v>Not Applicable</v>
          </cell>
          <cell r="F2688" t="str">
            <v>Not Eligible Smelters</v>
          </cell>
        </row>
        <row r="2689">
          <cell r="A2689" t="str">
            <v>CID003001</v>
          </cell>
          <cell r="B2689" t="str">
            <v>Tantalum</v>
          </cell>
          <cell r="C2689" t="str">
            <v>Innova Recycling GmbH</v>
          </cell>
          <cell r="D2689" t="str">
            <v>Not Eligible</v>
          </cell>
          <cell r="E2689" t="str">
            <v>Not Applicable</v>
          </cell>
          <cell r="F2689" t="str">
            <v>Not Eligible Smelters</v>
          </cell>
        </row>
        <row r="2690">
          <cell r="A2690" t="str">
            <v>CID003002</v>
          </cell>
          <cell r="B2690" t="str">
            <v>Gold</v>
          </cell>
          <cell r="C2690" t="str">
            <v>Nissin Chemical Industry Co., Ltd.</v>
          </cell>
          <cell r="D2690" t="str">
            <v>Not Eligible</v>
          </cell>
          <cell r="E2690" t="str">
            <v>Not Applicable</v>
          </cell>
          <cell r="F2690" t="str">
            <v>Not Eligible Smelters</v>
          </cell>
        </row>
        <row r="2691">
          <cell r="A2691" t="str">
            <v>CID003003</v>
          </cell>
          <cell r="B2691" t="str">
            <v>Tin</v>
          </cell>
          <cell r="C2691" t="str">
            <v>Shanghai New Solar</v>
          </cell>
          <cell r="D2691" t="str">
            <v>Not Eligible</v>
          </cell>
          <cell r="E2691" t="str">
            <v>Not Applicable</v>
          </cell>
          <cell r="F2691" t="str">
            <v>Not Eligible Smelters</v>
          </cell>
        </row>
        <row r="2692">
          <cell r="A2692" t="str">
            <v>CID003005</v>
          </cell>
          <cell r="B2692" t="str">
            <v>Tantalum</v>
          </cell>
          <cell r="C2692" t="str">
            <v>Guixi smelting plant</v>
          </cell>
          <cell r="D2692" t="str">
            <v>Not Eligible</v>
          </cell>
          <cell r="E2692" t="str">
            <v>Not Applicable</v>
          </cell>
          <cell r="F2692" t="str">
            <v>Not Eligible Smelters</v>
          </cell>
        </row>
        <row r="2693">
          <cell r="A2693" t="str">
            <v>CID003006</v>
          </cell>
          <cell r="B2693" t="str">
            <v>Tin</v>
          </cell>
          <cell r="C2693" t="str">
            <v>Suzhou Chemical Co., Ltd.</v>
          </cell>
          <cell r="D2693" t="str">
            <v>Not Eligible</v>
          </cell>
          <cell r="E2693" t="str">
            <v>Not Applicable</v>
          </cell>
          <cell r="F2693" t="str">
            <v>Not Eligible Smelters</v>
          </cell>
        </row>
        <row r="2694">
          <cell r="A2694" t="str">
            <v>CID003007</v>
          </cell>
          <cell r="B2694" t="str">
            <v>Gold</v>
          </cell>
          <cell r="C2694" t="str">
            <v>Wu Xi Shi Yi Zheng Ji Xie She Bei Company</v>
          </cell>
          <cell r="D2694" t="str">
            <v>Not Eligible</v>
          </cell>
          <cell r="E2694" t="str">
            <v>Not Applicable</v>
          </cell>
          <cell r="F2694" t="str">
            <v>Not Eligible Smelters</v>
          </cell>
        </row>
        <row r="2695">
          <cell r="A2695" t="str">
            <v>CID003008</v>
          </cell>
          <cell r="B2695" t="str">
            <v>Tin</v>
          </cell>
          <cell r="C2695" t="str">
            <v>Growing and Chemical (Suzhou) Co., Ltd.</v>
          </cell>
          <cell r="D2695" t="str">
            <v>Not Eligible</v>
          </cell>
          <cell r="E2695" t="str">
            <v>Not Applicable</v>
          </cell>
          <cell r="F2695" t="str">
            <v>Not Eligible Smelters</v>
          </cell>
        </row>
        <row r="2696">
          <cell r="A2696" t="str">
            <v>CID003009</v>
          </cell>
          <cell r="B2696" t="str">
            <v>Tin</v>
          </cell>
          <cell r="C2696" t="str">
            <v>PT. Solder indonesia</v>
          </cell>
          <cell r="D2696" t="str">
            <v>Not Eligible</v>
          </cell>
          <cell r="E2696" t="str">
            <v>Not Applicable</v>
          </cell>
          <cell r="F2696" t="str">
            <v>Not Eligible Smelters</v>
          </cell>
        </row>
        <row r="2697">
          <cell r="A2697" t="str">
            <v>CID003010</v>
          </cell>
          <cell r="B2697" t="str">
            <v>Tin</v>
          </cell>
          <cell r="C2697" t="str">
            <v>Warton Metals Limited</v>
          </cell>
          <cell r="D2697" t="str">
            <v>Not Eligible</v>
          </cell>
          <cell r="E2697" t="str">
            <v>Not Applicable</v>
          </cell>
          <cell r="F2697" t="str">
            <v>Not Eligible Smelters</v>
          </cell>
        </row>
        <row r="2698">
          <cell r="A2698" t="str">
            <v>CID003011</v>
          </cell>
          <cell r="B2698" t="str">
            <v>Gold</v>
          </cell>
          <cell r="C2698" t="str">
            <v>Nippon Aleph Corporation</v>
          </cell>
          <cell r="D2698" t="str">
            <v>Not Eligible</v>
          </cell>
          <cell r="E2698" t="str">
            <v>Not Applicable</v>
          </cell>
          <cell r="F2698" t="str">
            <v>Not Eligible Smelters</v>
          </cell>
        </row>
        <row r="2699">
          <cell r="A2699" t="str">
            <v>CID003012</v>
          </cell>
          <cell r="B2699" t="str">
            <v>Tungsten</v>
          </cell>
          <cell r="C2699" t="str">
            <v>Aubert &amp; Duval</v>
          </cell>
          <cell r="D2699" t="str">
            <v>Not Eligible</v>
          </cell>
          <cell r="E2699" t="str">
            <v>Not Applicable</v>
          </cell>
          <cell r="F2699" t="str">
            <v>Not Eligible Smelters</v>
          </cell>
        </row>
        <row r="2700">
          <cell r="A2700" t="str">
            <v>CID003013</v>
          </cell>
          <cell r="B2700" t="str">
            <v>Tin</v>
          </cell>
          <cell r="C2700" t="str">
            <v>AURA-II</v>
          </cell>
          <cell r="D2700" t="str">
            <v>Not Eligible</v>
          </cell>
          <cell r="E2700" t="str">
            <v>Not Applicable</v>
          </cell>
          <cell r="F2700" t="str">
            <v>Not Eligible Smelters</v>
          </cell>
        </row>
        <row r="2701">
          <cell r="A2701" t="str">
            <v>CID003014</v>
          </cell>
          <cell r="B2701" t="str">
            <v>Tin</v>
          </cell>
          <cell r="C2701" t="str">
            <v>COME FM TIMAH</v>
          </cell>
          <cell r="D2701" t="str">
            <v>Not Eligible</v>
          </cell>
          <cell r="E2701" t="str">
            <v>Not Applicable</v>
          </cell>
          <cell r="F2701" t="str">
            <v>Not Eligible Smelters</v>
          </cell>
        </row>
        <row r="2702">
          <cell r="A2702" t="str">
            <v>CID003015</v>
          </cell>
          <cell r="B2702" t="str">
            <v>Tin</v>
          </cell>
          <cell r="C2702" t="str">
            <v>M&amp;R Claushuis BV</v>
          </cell>
          <cell r="D2702" t="str">
            <v>Not Eligible</v>
          </cell>
          <cell r="E2702" t="str">
            <v>Not Applicable</v>
          </cell>
          <cell r="F2702" t="str">
            <v>Not Eligible Smelters</v>
          </cell>
        </row>
        <row r="2703">
          <cell r="A2703" t="str">
            <v>CID003016</v>
          </cell>
          <cell r="B2703" t="str">
            <v>Tin</v>
          </cell>
          <cell r="C2703" t="str">
            <v>Chris Carkner</v>
          </cell>
          <cell r="D2703" t="str">
            <v>Not Eligible</v>
          </cell>
          <cell r="E2703" t="str">
            <v>Not Applicable</v>
          </cell>
          <cell r="F2703" t="str">
            <v>Not Eligible Smelters</v>
          </cell>
        </row>
        <row r="2704">
          <cell r="A2704" t="str">
            <v>CID003017</v>
          </cell>
          <cell r="B2704" t="str">
            <v>Gold</v>
          </cell>
          <cell r="C2704" t="str">
            <v>macderlun</v>
          </cell>
          <cell r="D2704" t="str">
            <v>Not Eligible</v>
          </cell>
          <cell r="E2704" t="str">
            <v>Not Applicable</v>
          </cell>
          <cell r="F2704" t="str">
            <v>Not Eligible Smelters</v>
          </cell>
        </row>
        <row r="2705">
          <cell r="A2705" t="str">
            <v>CID003018</v>
          </cell>
          <cell r="B2705" t="str">
            <v>Tin</v>
          </cell>
          <cell r="C2705" t="str">
            <v>PHONON MEIWA INC.</v>
          </cell>
          <cell r="D2705" t="str">
            <v>Not Eligible</v>
          </cell>
          <cell r="E2705" t="str">
            <v>Not Applicable</v>
          </cell>
          <cell r="F2705" t="str">
            <v>Not Eligible Smelters</v>
          </cell>
        </row>
        <row r="2706">
          <cell r="A2706" t="str">
            <v>CID003019</v>
          </cell>
          <cell r="B2706" t="str">
            <v>Gold</v>
          </cell>
          <cell r="C2706" t="str">
            <v>WATANABE ELECTRIC</v>
          </cell>
          <cell r="D2706" t="str">
            <v>Not Eligible</v>
          </cell>
          <cell r="E2706" t="str">
            <v>Not Applicable</v>
          </cell>
          <cell r="F2706" t="str">
            <v>Not Eligible Smelters</v>
          </cell>
        </row>
        <row r="2707">
          <cell r="A2707" t="str">
            <v>CID003020</v>
          </cell>
          <cell r="B2707" t="str">
            <v>Gold</v>
          </cell>
          <cell r="C2707" t="str">
            <v>electro metals</v>
          </cell>
          <cell r="D2707" t="str">
            <v>Not Eligible</v>
          </cell>
          <cell r="E2707" t="str">
            <v>Not Applicable</v>
          </cell>
          <cell r="F2707" t="str">
            <v>Not Eligible Smelters</v>
          </cell>
        </row>
        <row r="2708">
          <cell r="A2708" t="str">
            <v>CID003021</v>
          </cell>
          <cell r="B2708" t="str">
            <v>Tungsten</v>
          </cell>
          <cell r="C2708" t="str">
            <v>JFE Steel Corporation</v>
          </cell>
          <cell r="D2708" t="str">
            <v>Not Eligible</v>
          </cell>
          <cell r="E2708" t="str">
            <v>Not Applicable</v>
          </cell>
          <cell r="F2708" t="str">
            <v>Not Eligible Smelters</v>
          </cell>
        </row>
        <row r="2709">
          <cell r="A2709" t="str">
            <v>CID003022</v>
          </cell>
          <cell r="B2709" t="str">
            <v>Tin</v>
          </cell>
          <cell r="C2709" t="str">
            <v>Zhongguo guang nan dai xi jituan</v>
          </cell>
          <cell r="D2709" t="str">
            <v>Not Eligible</v>
          </cell>
          <cell r="E2709" t="str">
            <v>Not Applicable</v>
          </cell>
          <cell r="F2709" t="str">
            <v>Not Eligible Smelters</v>
          </cell>
        </row>
        <row r="2710">
          <cell r="A2710" t="str">
            <v>CID003023</v>
          </cell>
          <cell r="B2710" t="str">
            <v>Tin</v>
          </cell>
          <cell r="C2710" t="str">
            <v>Koepp Schaum GmbH</v>
          </cell>
          <cell r="D2710" t="str">
            <v>Not Eligible</v>
          </cell>
          <cell r="E2710" t="str">
            <v>Not Applicable</v>
          </cell>
          <cell r="F2710" t="str">
            <v>Not Eligible Smelters</v>
          </cell>
        </row>
        <row r="2711">
          <cell r="A2711" t="str">
            <v>CID003024</v>
          </cell>
          <cell r="B2711" t="str">
            <v>Tin</v>
          </cell>
          <cell r="C2711" t="str">
            <v>Medeko Cast S.R.O.</v>
          </cell>
          <cell r="D2711" t="str">
            <v>Not Eligible</v>
          </cell>
          <cell r="E2711" t="str">
            <v>Not Applicable</v>
          </cell>
          <cell r="F2711" t="str">
            <v>Not Eligible Smelters</v>
          </cell>
        </row>
        <row r="2712">
          <cell r="A2712" t="str">
            <v>CID003025</v>
          </cell>
          <cell r="B2712" t="str">
            <v>Tin</v>
          </cell>
          <cell r="C2712" t="str">
            <v>ASTAMUSE</v>
          </cell>
          <cell r="D2712" t="str">
            <v>Not Eligible</v>
          </cell>
          <cell r="E2712" t="str">
            <v>Not Applicable</v>
          </cell>
          <cell r="F2712" t="str">
            <v>Not Eligible Smelters</v>
          </cell>
        </row>
        <row r="2713">
          <cell r="A2713" t="str">
            <v>CID003026</v>
          </cell>
          <cell r="B2713" t="str">
            <v>Gold</v>
          </cell>
          <cell r="C2713" t="str">
            <v>Watanabe Plating Co.</v>
          </cell>
          <cell r="D2713" t="str">
            <v>Not Eligible</v>
          </cell>
          <cell r="E2713" t="str">
            <v>Not Applicable</v>
          </cell>
          <cell r="F2713" t="str">
            <v>Not Eligible Smelters</v>
          </cell>
        </row>
        <row r="2714">
          <cell r="A2714" t="str">
            <v>CID003027</v>
          </cell>
          <cell r="B2714" t="str">
            <v>Tin</v>
          </cell>
          <cell r="C2714" t="str">
            <v>ELSOLD</v>
          </cell>
          <cell r="D2714" t="str">
            <v>Not Eligible</v>
          </cell>
          <cell r="E2714" t="str">
            <v>Not Applicable</v>
          </cell>
          <cell r="F2714" t="str">
            <v>Not Eligible Smelters</v>
          </cell>
        </row>
        <row r="2715">
          <cell r="A2715" t="str">
            <v>CID003028</v>
          </cell>
          <cell r="B2715" t="str">
            <v>Tin</v>
          </cell>
          <cell r="C2715" t="str">
            <v>Nanjing Xin Ying Technology Co,Ltd</v>
          </cell>
          <cell r="D2715" t="str">
            <v>Not Eligible</v>
          </cell>
          <cell r="E2715" t="str">
            <v>Not Applicable</v>
          </cell>
          <cell r="F2715" t="str">
            <v>Not Eligible Smelters</v>
          </cell>
        </row>
        <row r="2716">
          <cell r="A2716" t="str">
            <v>CID003029</v>
          </cell>
          <cell r="B2716" t="str">
            <v>Gold</v>
          </cell>
          <cell r="C2716" t="str">
            <v>St. chemical industrial raw material line</v>
          </cell>
          <cell r="D2716" t="str">
            <v>Not Eligible</v>
          </cell>
          <cell r="E2716" t="str">
            <v>Not Applicable</v>
          </cell>
          <cell r="F2716" t="str">
            <v>Not Eligible Smelters</v>
          </cell>
        </row>
        <row r="2717">
          <cell r="A2717" t="str">
            <v>CID003030</v>
          </cell>
          <cell r="B2717" t="str">
            <v>Tin</v>
          </cell>
          <cell r="C2717" t="str">
            <v>Ampere Polska Sp. z o.o. (trader)</v>
          </cell>
          <cell r="D2717" t="str">
            <v>Not Eligible</v>
          </cell>
          <cell r="E2717" t="str">
            <v>Not Applicable</v>
          </cell>
          <cell r="F2717" t="str">
            <v>Not Eligible Smelters</v>
          </cell>
        </row>
        <row r="2718">
          <cell r="A2718" t="str">
            <v>CID003031</v>
          </cell>
          <cell r="B2718" t="str">
            <v>Tin</v>
          </cell>
          <cell r="C2718" t="str">
            <v>Castolin</v>
          </cell>
          <cell r="D2718" t="str">
            <v>Not Eligible</v>
          </cell>
          <cell r="E2718" t="str">
            <v>Not Applicable</v>
          </cell>
          <cell r="F2718" t="str">
            <v>Not Eligible Smelters</v>
          </cell>
        </row>
        <row r="2719">
          <cell r="A2719" t="str">
            <v>CID003032</v>
          </cell>
          <cell r="B2719" t="str">
            <v>Tantalum</v>
          </cell>
          <cell r="C2719" t="str">
            <v>GTP Corp.</v>
          </cell>
          <cell r="D2719" t="str">
            <v>Not Eligible</v>
          </cell>
          <cell r="E2719" t="str">
            <v>Not Applicable</v>
          </cell>
          <cell r="F2719" t="str">
            <v>Not Eligible Smelters</v>
          </cell>
        </row>
        <row r="2720">
          <cell r="A2720" t="str">
            <v>CID003033</v>
          </cell>
          <cell r="B2720" t="str">
            <v>Gold</v>
          </cell>
          <cell r="C2720" t="str">
            <v>Maite Long</v>
          </cell>
          <cell r="D2720" t="str">
            <v>Not Eligible</v>
          </cell>
          <cell r="E2720" t="str">
            <v>Not Applicable</v>
          </cell>
          <cell r="F2720" t="str">
            <v>Not Eligible Smelters</v>
          </cell>
        </row>
        <row r="2721">
          <cell r="A2721" t="str">
            <v>CID003035</v>
          </cell>
          <cell r="B2721" t="str">
            <v>Gold</v>
          </cell>
          <cell r="C2721" t="str">
            <v>Shogini Technoarts Pvt Ltd</v>
          </cell>
          <cell r="D2721" t="str">
            <v>Not Eligible</v>
          </cell>
          <cell r="E2721" t="str">
            <v>Not Applicable</v>
          </cell>
          <cell r="F2721" t="str">
            <v>Not Eligible Smelters</v>
          </cell>
        </row>
        <row r="2722">
          <cell r="A2722" t="str">
            <v>CID003037</v>
          </cell>
          <cell r="B2722" t="str">
            <v>Tin</v>
          </cell>
          <cell r="C2722" t="str">
            <v>Atlas Pacific</v>
          </cell>
          <cell r="D2722" t="str">
            <v>Not Eligible</v>
          </cell>
          <cell r="E2722" t="str">
            <v>Not Applicable</v>
          </cell>
          <cell r="F2722" t="str">
            <v>Not Eligible Smelters</v>
          </cell>
        </row>
        <row r="2723">
          <cell r="A2723" t="str">
            <v>CID003038</v>
          </cell>
          <cell r="B2723" t="str">
            <v>Tin</v>
          </cell>
          <cell r="C2723" t="str">
            <v>China Hiroshima Xi Nandan Chinese tin sets Foundation</v>
          </cell>
          <cell r="D2723" t="str">
            <v>Not Eligible</v>
          </cell>
          <cell r="E2723" t="str">
            <v>Not Applicable</v>
          </cell>
          <cell r="F2723" t="str">
            <v>Not Eligible Smelters</v>
          </cell>
        </row>
        <row r="2724">
          <cell r="A2724" t="str">
            <v>CID003041</v>
          </cell>
          <cell r="B2724" t="str">
            <v>Tin</v>
          </cell>
          <cell r="C2724" t="str">
            <v>Shanghai Hubao Coppe</v>
          </cell>
          <cell r="D2724" t="str">
            <v>Not Eligible</v>
          </cell>
          <cell r="E2724" t="str">
            <v>Not Applicable</v>
          </cell>
          <cell r="F2724" t="str">
            <v>Not Eligible Smelters</v>
          </cell>
        </row>
        <row r="2725">
          <cell r="A2725" t="str">
            <v>CID003042</v>
          </cell>
          <cell r="B2725" t="str">
            <v>Tin</v>
          </cell>
          <cell r="C2725" t="str">
            <v>Ya qiao giye gufen youxian gongsi</v>
          </cell>
          <cell r="D2725" t="str">
            <v>Not Eligible</v>
          </cell>
          <cell r="E2725" t="str">
            <v>Not Applicable</v>
          </cell>
          <cell r="F2725" t="str">
            <v>Not Eligible Smelters</v>
          </cell>
        </row>
        <row r="2726">
          <cell r="A2726" t="str">
            <v>CID003045</v>
          </cell>
          <cell r="B2726" t="str">
            <v>Gold</v>
          </cell>
          <cell r="C2726" t="str">
            <v>Posco</v>
          </cell>
          <cell r="D2726" t="str">
            <v>Not Eligible</v>
          </cell>
          <cell r="E2726" t="str">
            <v>Not Applicable</v>
          </cell>
          <cell r="F2726" t="str">
            <v>Not Eligible Smelters</v>
          </cell>
        </row>
        <row r="2727">
          <cell r="A2727" t="str">
            <v>CID003046</v>
          </cell>
          <cell r="B2727" t="str">
            <v>Tin</v>
          </cell>
          <cell r="C2727" t="str">
            <v>Prifer Com de Sucata</v>
          </cell>
          <cell r="D2727" t="str">
            <v>Not Eligible</v>
          </cell>
          <cell r="E2727" t="str">
            <v>Not Applicable</v>
          </cell>
          <cell r="F2727" t="str">
            <v>Not Eligible Smelters</v>
          </cell>
        </row>
        <row r="2728">
          <cell r="A2728" t="str">
            <v>CID003047</v>
          </cell>
          <cell r="B2728" t="str">
            <v>Tin</v>
          </cell>
          <cell r="C2728" t="str">
            <v>KARAS PLATING LTD</v>
          </cell>
          <cell r="D2728" t="str">
            <v>Not Eligible</v>
          </cell>
          <cell r="E2728" t="str">
            <v>Not Applicable</v>
          </cell>
          <cell r="F2728" t="str">
            <v>Not Eligible Smelters</v>
          </cell>
        </row>
        <row r="2729">
          <cell r="A2729" t="str">
            <v>CID003048</v>
          </cell>
          <cell r="B2729" t="str">
            <v>Tin</v>
          </cell>
          <cell r="C2729" t="str">
            <v>Kitz Metal Works Corporation</v>
          </cell>
          <cell r="D2729" t="str">
            <v>Not Eligible</v>
          </cell>
          <cell r="E2729" t="str">
            <v>Not Applicable</v>
          </cell>
          <cell r="F2729" t="str">
            <v>Not Eligible Smelters</v>
          </cell>
        </row>
        <row r="2730">
          <cell r="A2730" t="str">
            <v>CID003049</v>
          </cell>
          <cell r="B2730" t="str">
            <v>Gold</v>
          </cell>
          <cell r="C2730" t="str">
            <v>Meta low Technologies Japan , Ltd.</v>
          </cell>
          <cell r="D2730" t="str">
            <v>Not Eligible</v>
          </cell>
          <cell r="E2730" t="str">
            <v>Not Applicable</v>
          </cell>
          <cell r="F2730" t="str">
            <v>Not Eligible Smelters</v>
          </cell>
        </row>
        <row r="2731">
          <cell r="A2731" t="str">
            <v>CID003050</v>
          </cell>
          <cell r="B2731" t="str">
            <v>Tin</v>
          </cell>
          <cell r="C2731" t="str">
            <v>Nohon Superior Co.,</v>
          </cell>
          <cell r="D2731" t="str">
            <v>Not Eligible</v>
          </cell>
          <cell r="E2731" t="str">
            <v>Not Applicable</v>
          </cell>
          <cell r="F2731" t="str">
            <v>Not Eligible Smelters</v>
          </cell>
        </row>
        <row r="2732">
          <cell r="A2732" t="str">
            <v>CID003051</v>
          </cell>
          <cell r="B2732" t="str">
            <v>Gold</v>
          </cell>
          <cell r="C2732" t="str">
            <v>O-WELL CORPORATION</v>
          </cell>
          <cell r="D2732" t="str">
            <v>Not Eligible</v>
          </cell>
          <cell r="E2732" t="str">
            <v>Not Applicable</v>
          </cell>
          <cell r="F2732" t="str">
            <v>Not Eligible Smelters</v>
          </cell>
        </row>
        <row r="2733">
          <cell r="A2733" t="str">
            <v>CID003052</v>
          </cell>
          <cell r="B2733" t="str">
            <v>Tin</v>
          </cell>
          <cell r="C2733" t="str">
            <v>usugidenkaikougyou Co.,Ltd.</v>
          </cell>
          <cell r="D2733" t="str">
            <v>Not Eligible</v>
          </cell>
          <cell r="E2733" t="str">
            <v>Not Applicable</v>
          </cell>
          <cell r="F2733" t="str">
            <v>Not Eligible Smelters</v>
          </cell>
        </row>
        <row r="2734">
          <cell r="A2734" t="str">
            <v>CID003053</v>
          </cell>
          <cell r="B2734" t="str">
            <v>Tin</v>
          </cell>
          <cell r="C2734" t="str">
            <v>Winter Metalle GmbH</v>
          </cell>
          <cell r="D2734" t="str">
            <v>Not Eligible</v>
          </cell>
          <cell r="E2734" t="str">
            <v>Not Applicable</v>
          </cell>
          <cell r="F2734" t="str">
            <v>Not Eligible Smelters</v>
          </cell>
        </row>
        <row r="2735">
          <cell r="A2735" t="str">
            <v>CID003054</v>
          </cell>
          <cell r="B2735" t="str">
            <v>Gold</v>
          </cell>
          <cell r="C2735" t="str">
            <v>ENTHONE OMI</v>
          </cell>
          <cell r="D2735" t="str">
            <v>Not Eligible</v>
          </cell>
          <cell r="E2735" t="str">
            <v>Not Applicable</v>
          </cell>
          <cell r="F2735" t="str">
            <v>Not Eligible Smelters</v>
          </cell>
        </row>
        <row r="2736">
          <cell r="A2736" t="str">
            <v>CID003055</v>
          </cell>
          <cell r="B2736" t="str">
            <v>Tin</v>
          </cell>
          <cell r="C2736" t="str">
            <v>Neuhaus</v>
          </cell>
          <cell r="D2736" t="str">
            <v>Not Eligible</v>
          </cell>
          <cell r="E2736" t="str">
            <v>Not Applicable</v>
          </cell>
          <cell r="F2736" t="str">
            <v>Not Eligible Smelters</v>
          </cell>
        </row>
        <row r="2737">
          <cell r="A2737" t="str">
            <v>CID003056</v>
          </cell>
          <cell r="B2737" t="str">
            <v>Tin</v>
          </cell>
          <cell r="C2737" t="str">
            <v>Hangzhou youbang soldering materials Co.,Ltd</v>
          </cell>
          <cell r="D2737" t="str">
            <v>Not Eligible</v>
          </cell>
          <cell r="E2737" t="str">
            <v>Not Applicable</v>
          </cell>
          <cell r="F2737" t="str">
            <v>Not Eligible Smelters</v>
          </cell>
        </row>
        <row r="2738">
          <cell r="A2738" t="str">
            <v>CID003057</v>
          </cell>
          <cell r="B2738" t="str">
            <v>Gold</v>
          </cell>
          <cell r="C2738" t="str">
            <v>Hyundai-Steel</v>
          </cell>
          <cell r="D2738" t="str">
            <v>Not Eligible</v>
          </cell>
          <cell r="E2738" t="str">
            <v>Not Applicable</v>
          </cell>
          <cell r="F2738" t="str">
            <v>Not Eligible Smelters</v>
          </cell>
        </row>
        <row r="2739">
          <cell r="A2739" t="str">
            <v>CID003058</v>
          </cell>
          <cell r="B2739" t="str">
            <v>Tin</v>
          </cell>
          <cell r="C2739" t="str">
            <v>INNOVATION FACTORY, OLD TOWN ,GEJIU, HONGHE HANI YI AUTONOMOUS PREFECTURE,YUNNAN ,CHINA</v>
          </cell>
          <cell r="D2739" t="str">
            <v>Not Eligible</v>
          </cell>
          <cell r="E2739" t="str">
            <v>Not Applicable</v>
          </cell>
          <cell r="F2739" t="str">
            <v>Not Eligible Smelters</v>
          </cell>
        </row>
        <row r="2740">
          <cell r="A2740" t="str">
            <v>CID003059</v>
          </cell>
          <cell r="B2740" t="str">
            <v>Tantalum</v>
          </cell>
          <cell r="C2740" t="str">
            <v>Arroz Corporation</v>
          </cell>
          <cell r="D2740" t="str">
            <v>Not Eligible</v>
          </cell>
          <cell r="E2740" t="str">
            <v>Not Applicable</v>
          </cell>
          <cell r="F2740" t="str">
            <v>Not Eligible Smelters</v>
          </cell>
        </row>
        <row r="2741">
          <cell r="A2741" t="str">
            <v>CID003060</v>
          </cell>
          <cell r="B2741" t="str">
            <v>Tin</v>
          </cell>
          <cell r="C2741" t="str">
            <v>Foshan Nanhai Tongding Metal Co., Ltd.</v>
          </cell>
          <cell r="D2741" t="str">
            <v>Not Eligible</v>
          </cell>
          <cell r="E2741" t="str">
            <v>Not Applicable</v>
          </cell>
          <cell r="F2741" t="str">
            <v>Not Eligible Smelters</v>
          </cell>
        </row>
        <row r="2742">
          <cell r="A2742" t="str">
            <v>CID003061</v>
          </cell>
          <cell r="B2742" t="str">
            <v>Tantalum</v>
          </cell>
          <cell r="C2742" t="str">
            <v>JFE Steel Corporation</v>
          </cell>
          <cell r="D2742" t="str">
            <v>Not Eligible</v>
          </cell>
          <cell r="E2742" t="str">
            <v>Not Applicable</v>
          </cell>
          <cell r="F2742" t="str">
            <v>Not Eligible Smelters</v>
          </cell>
        </row>
        <row r="2743">
          <cell r="A2743" t="str">
            <v>CID003062</v>
          </cell>
          <cell r="B2743" t="str">
            <v>Tin</v>
          </cell>
          <cell r="C2743" t="str">
            <v>jiangxi tongye</v>
          </cell>
          <cell r="D2743" t="str">
            <v>Not Eligible</v>
          </cell>
          <cell r="E2743" t="str">
            <v>Not Applicable</v>
          </cell>
          <cell r="F2743" t="str">
            <v>Not Eligible Smelters</v>
          </cell>
        </row>
        <row r="2744">
          <cell r="A2744" t="str">
            <v>CID003063</v>
          </cell>
          <cell r="B2744" t="str">
            <v>Gold</v>
          </cell>
          <cell r="C2744" t="str">
            <v>Mead Metals</v>
          </cell>
          <cell r="D2744" t="str">
            <v>Not Eligible</v>
          </cell>
          <cell r="E2744" t="str">
            <v>Not Applicable</v>
          </cell>
          <cell r="F2744" t="str">
            <v>Not Eligible Smelters</v>
          </cell>
        </row>
        <row r="2745">
          <cell r="A2745" t="str">
            <v>CID003064</v>
          </cell>
          <cell r="B2745" t="str">
            <v>Tin</v>
          </cell>
          <cell r="C2745" t="str">
            <v>Stannol</v>
          </cell>
          <cell r="D2745" t="str">
            <v>Not Eligible</v>
          </cell>
          <cell r="E2745" t="str">
            <v>Not Applicable</v>
          </cell>
          <cell r="F2745" t="str">
            <v>Not Eligible Smelters</v>
          </cell>
        </row>
        <row r="2746">
          <cell r="A2746" t="str">
            <v>CID003065</v>
          </cell>
          <cell r="B2746" t="str">
            <v>Tin</v>
          </cell>
          <cell r="C2746" t="str">
            <v>Tai nian gao keji gufen youxian gongsi</v>
          </cell>
          <cell r="D2746" t="str">
            <v>Not Eligible</v>
          </cell>
          <cell r="E2746" t="str">
            <v>Not Applicable</v>
          </cell>
          <cell r="F2746" t="str">
            <v>Not Eligible Smelters</v>
          </cell>
        </row>
        <row r="2747">
          <cell r="A2747" t="str">
            <v>CID003066</v>
          </cell>
          <cell r="B2747" t="str">
            <v>Tin</v>
          </cell>
          <cell r="C2747" t="str">
            <v>Vitkovicke slevarny</v>
          </cell>
          <cell r="D2747" t="str">
            <v>Not Eligible</v>
          </cell>
          <cell r="E2747" t="str">
            <v>Not Applicable</v>
          </cell>
          <cell r="F2747" t="str">
            <v>Not Eligible Smelters</v>
          </cell>
        </row>
        <row r="2748">
          <cell r="A2748" t="str">
            <v>CID003067</v>
          </cell>
          <cell r="B2748" t="str">
            <v>Tin</v>
          </cell>
          <cell r="C2748" t="str">
            <v>XINGYANG ELECTRONCS Co.,Led.</v>
          </cell>
          <cell r="D2748" t="str">
            <v>Not Eligible</v>
          </cell>
          <cell r="E2748" t="str">
            <v>Not Applicable</v>
          </cell>
          <cell r="F2748" t="str">
            <v>Not Eligible Smelters</v>
          </cell>
        </row>
        <row r="2749">
          <cell r="A2749" t="str">
            <v>CID003068</v>
          </cell>
          <cell r="B2749" t="str">
            <v>Tin</v>
          </cell>
          <cell r="C2749" t="str">
            <v>Xinke precision copper strip Co., Ltd.</v>
          </cell>
          <cell r="D2749" t="str">
            <v>Not Eligible</v>
          </cell>
          <cell r="E2749" t="str">
            <v>Not Applicable</v>
          </cell>
          <cell r="F2749" t="str">
            <v>Not Eligible Smelters</v>
          </cell>
        </row>
        <row r="2750">
          <cell r="A2750" t="str">
            <v>CID003069</v>
          </cell>
          <cell r="B2750" t="str">
            <v>Gold</v>
          </cell>
          <cell r="C2750" t="str">
            <v>CS</v>
          </cell>
          <cell r="D2750" t="str">
            <v>Not Eligible</v>
          </cell>
          <cell r="E2750" t="str">
            <v>Not Applicable</v>
          </cell>
          <cell r="F2750" t="str">
            <v>Not Eligible Smelters</v>
          </cell>
        </row>
        <row r="2751">
          <cell r="A2751" t="str">
            <v>CID003071</v>
          </cell>
          <cell r="B2751" t="str">
            <v>Tungsten</v>
          </cell>
          <cell r="C2751" t="str">
            <v>JCC</v>
          </cell>
          <cell r="D2751" t="str">
            <v>Not Eligible</v>
          </cell>
          <cell r="E2751" t="str">
            <v>Not Applicable</v>
          </cell>
          <cell r="F2751" t="str">
            <v>Not Eligible Smelters</v>
          </cell>
        </row>
        <row r="2752">
          <cell r="A2752" t="str">
            <v>CID003072</v>
          </cell>
          <cell r="B2752" t="str">
            <v>Gold</v>
          </cell>
          <cell r="C2752" t="str">
            <v>NTET, Thailand</v>
          </cell>
          <cell r="D2752" t="str">
            <v>Not Eligible</v>
          </cell>
          <cell r="E2752" t="str">
            <v>Not Applicable</v>
          </cell>
          <cell r="F2752" t="str">
            <v>Not Eligible Smelters</v>
          </cell>
        </row>
        <row r="2753">
          <cell r="A2753" t="str">
            <v>CID003073</v>
          </cell>
          <cell r="B2753" t="str">
            <v>Tin</v>
          </cell>
          <cell r="C2753" t="str">
            <v>Egli Fischer</v>
          </cell>
          <cell r="D2753" t="str">
            <v>Not Eligible</v>
          </cell>
          <cell r="E2753" t="str">
            <v>Not Applicable</v>
          </cell>
          <cell r="F2753" t="str">
            <v>Not Eligible Smelters</v>
          </cell>
        </row>
        <row r="2754">
          <cell r="A2754" t="str">
            <v>CID003075</v>
          </cell>
          <cell r="B2754" t="str">
            <v>Tin</v>
          </cell>
          <cell r="C2754" t="str">
            <v>Huron Valley Steel Corp</v>
          </cell>
          <cell r="D2754" t="str">
            <v>Not Eligible</v>
          </cell>
          <cell r="E2754" t="str">
            <v>Not Applicable</v>
          </cell>
          <cell r="F2754" t="str">
            <v>Not Eligible Smelters</v>
          </cell>
        </row>
        <row r="2755">
          <cell r="A2755" t="str">
            <v>CID003077</v>
          </cell>
          <cell r="B2755" t="str">
            <v>Tin</v>
          </cell>
          <cell r="C2755" t="str">
            <v>Ohki Brass &amp;Copper CO.,LTD.</v>
          </cell>
          <cell r="D2755" t="str">
            <v>Not Eligible</v>
          </cell>
          <cell r="E2755" t="str">
            <v>Not Applicable</v>
          </cell>
          <cell r="F2755" t="str">
            <v>Not Eligible Smelters</v>
          </cell>
        </row>
        <row r="2756">
          <cell r="A2756" t="str">
            <v>CID003078</v>
          </cell>
          <cell r="B2756" t="str">
            <v>Tin</v>
          </cell>
          <cell r="C2756" t="str">
            <v>PIREKS</v>
          </cell>
          <cell r="D2756" t="str">
            <v>Not Eligible</v>
          </cell>
          <cell r="E2756" t="str">
            <v>Not Applicable</v>
          </cell>
          <cell r="F2756" t="str">
            <v>Not Eligible Smelters</v>
          </cell>
        </row>
        <row r="2757">
          <cell r="A2757" t="str">
            <v>CID003080</v>
          </cell>
          <cell r="B2757" t="str">
            <v>Tin</v>
          </cell>
          <cell r="C2757" t="str">
            <v>SARBAK</v>
          </cell>
          <cell r="D2757" t="str">
            <v>Not Eligible</v>
          </cell>
          <cell r="E2757" t="str">
            <v>Not Applicable</v>
          </cell>
          <cell r="F2757" t="str">
            <v>Not Eligible Smelters</v>
          </cell>
        </row>
        <row r="2758">
          <cell r="A2758" t="str">
            <v>CID003081</v>
          </cell>
          <cell r="B2758" t="str">
            <v>Tin</v>
          </cell>
          <cell r="C2758" t="str">
            <v>Sinnihon Brass CO.,LTD</v>
          </cell>
          <cell r="D2758" t="str">
            <v>Not Eligible</v>
          </cell>
          <cell r="E2758" t="str">
            <v>Not Applicable</v>
          </cell>
          <cell r="F2758" t="str">
            <v>Not Eligible Smelters</v>
          </cell>
        </row>
        <row r="2759">
          <cell r="A2759" t="str">
            <v>CID003082</v>
          </cell>
          <cell r="B2759" t="str">
            <v>Tin</v>
          </cell>
          <cell r="C2759" t="str">
            <v>TODINI AND CO SPA</v>
          </cell>
          <cell r="D2759" t="str">
            <v>Not Eligible</v>
          </cell>
          <cell r="E2759" t="str">
            <v>Not Applicable</v>
          </cell>
          <cell r="F2759" t="str">
            <v>Not Eligible Smelters</v>
          </cell>
        </row>
        <row r="2760">
          <cell r="A2760" t="str">
            <v>CID003083</v>
          </cell>
          <cell r="B2760" t="str">
            <v>Tin</v>
          </cell>
          <cell r="C2760" t="str">
            <v>Eagle Brass</v>
          </cell>
          <cell r="D2760" t="str">
            <v>Not Eligible</v>
          </cell>
          <cell r="E2760" t="str">
            <v>Not Applicable</v>
          </cell>
          <cell r="F2760" t="str">
            <v>Not Eligible Smelters</v>
          </cell>
        </row>
        <row r="2761">
          <cell r="A2761" t="str">
            <v>CID003084</v>
          </cell>
          <cell r="B2761" t="str">
            <v>Tin</v>
          </cell>
          <cell r="C2761" t="str">
            <v>GALF S.R.L. SPECIAL ALUMINIUM ALLOYS</v>
          </cell>
          <cell r="D2761" t="str">
            <v>Not Eligible</v>
          </cell>
          <cell r="E2761" t="str">
            <v>Not Applicable</v>
          </cell>
          <cell r="F2761" t="str">
            <v>Not Eligible Smelters</v>
          </cell>
        </row>
        <row r="2762">
          <cell r="A2762" t="str">
            <v>CID003085</v>
          </cell>
          <cell r="B2762" t="str">
            <v>Gold</v>
          </cell>
          <cell r="C2762" t="str">
            <v>Materials Eco-Refining Co., Ltd.</v>
          </cell>
          <cell r="D2762" t="str">
            <v>Not Eligible</v>
          </cell>
          <cell r="E2762" t="str">
            <v>Not Applicable</v>
          </cell>
          <cell r="F2762" t="str">
            <v>Not Eligible Smelters</v>
          </cell>
        </row>
        <row r="2763">
          <cell r="A2763" t="str">
            <v>CID003086</v>
          </cell>
          <cell r="B2763" t="str">
            <v>Gold</v>
          </cell>
          <cell r="C2763" t="str">
            <v>Shenzhen Bestfoil Material Technology CO.,LTD</v>
          </cell>
          <cell r="D2763" t="str">
            <v>Not Eligible</v>
          </cell>
          <cell r="E2763" t="str">
            <v>Not Applicable</v>
          </cell>
          <cell r="F2763" t="str">
            <v>Not Eligible Smelters</v>
          </cell>
        </row>
        <row r="2764">
          <cell r="A2764" t="str">
            <v>CID003087</v>
          </cell>
          <cell r="B2764" t="str">
            <v>Tin</v>
          </cell>
          <cell r="C2764" t="str">
            <v>yunnan xi ye gufen youxian gongsi</v>
          </cell>
          <cell r="D2764" t="str">
            <v>Not Eligible</v>
          </cell>
          <cell r="E2764" t="str">
            <v>Not Applicable</v>
          </cell>
          <cell r="F2764" t="str">
            <v>Not Eligible Smelters</v>
          </cell>
        </row>
        <row r="2765">
          <cell r="A2765" t="str">
            <v>CID003088</v>
          </cell>
          <cell r="B2765" t="str">
            <v>Tantalum</v>
          </cell>
          <cell r="C2765" t="str">
            <v>AMG Mining Mibra Mine</v>
          </cell>
          <cell r="D2765" t="str">
            <v>Not Eligible</v>
          </cell>
          <cell r="E2765" t="str">
            <v>Not Applicable</v>
          </cell>
          <cell r="F2765" t="str">
            <v>Not Eligible Smelters</v>
          </cell>
        </row>
        <row r="2766">
          <cell r="A2766" t="str">
            <v>CID003089</v>
          </cell>
          <cell r="B2766" t="str">
            <v>Tin</v>
          </cell>
          <cell r="C2766" t="str">
            <v>REYNOLDS</v>
          </cell>
          <cell r="D2766" t="str">
            <v>Not Eligible</v>
          </cell>
          <cell r="E2766" t="str">
            <v>Not Applicable</v>
          </cell>
          <cell r="F2766" t="str">
            <v>Not Eligible Smelters</v>
          </cell>
        </row>
        <row r="2767">
          <cell r="A2767" t="str">
            <v>CID003091</v>
          </cell>
          <cell r="B2767" t="str">
            <v>Gold</v>
          </cell>
          <cell r="C2767" t="str">
            <v>Shenzhen surface Science Technology Co., Ltd.</v>
          </cell>
          <cell r="D2767" t="str">
            <v>Not Eligible</v>
          </cell>
          <cell r="E2767" t="str">
            <v>Not Applicable</v>
          </cell>
          <cell r="F2767" t="str">
            <v>Not Eligible Smelters</v>
          </cell>
        </row>
        <row r="2768">
          <cell r="A2768" t="str">
            <v>CID003092</v>
          </cell>
          <cell r="B2768" t="str">
            <v>Tin</v>
          </cell>
          <cell r="C2768" t="str">
            <v>Usuginu electrolytic industries</v>
          </cell>
          <cell r="D2768" t="str">
            <v>Not Eligible</v>
          </cell>
          <cell r="E2768" t="str">
            <v>Not Applicable</v>
          </cell>
          <cell r="F2768" t="str">
            <v>Not Eligible Smelters</v>
          </cell>
        </row>
        <row r="2769">
          <cell r="A2769" t="str">
            <v>CID003093</v>
          </cell>
          <cell r="B2769" t="str">
            <v>Gold</v>
          </cell>
          <cell r="C2769" t="str">
            <v>Xian Jiandabolin keji youxiangongsi</v>
          </cell>
          <cell r="D2769" t="str">
            <v>Not Eligible</v>
          </cell>
          <cell r="E2769" t="str">
            <v>Not Applicable</v>
          </cell>
          <cell r="F2769" t="str">
            <v>Not Eligible Smelters</v>
          </cell>
        </row>
        <row r="2770">
          <cell r="A2770" t="str">
            <v>CID003094</v>
          </cell>
          <cell r="B2770" t="str">
            <v>Tin</v>
          </cell>
          <cell r="C2770" t="str">
            <v>YUNANXIYE</v>
          </cell>
          <cell r="D2770" t="str">
            <v>Not Eligible</v>
          </cell>
          <cell r="E2770" t="str">
            <v>Not Applicable</v>
          </cell>
          <cell r="F2770" t="str">
            <v>Not Eligible Smelters</v>
          </cell>
        </row>
        <row r="2771">
          <cell r="A2771" t="str">
            <v>CID003095</v>
          </cell>
          <cell r="B2771" t="str">
            <v>Tin</v>
          </cell>
          <cell r="C2771" t="str">
            <v>Chemtreat Consultant</v>
          </cell>
          <cell r="D2771" t="str">
            <v>Not Eligible</v>
          </cell>
          <cell r="E2771" t="str">
            <v>Not Applicable</v>
          </cell>
          <cell r="F2771" t="str">
            <v>Not Eligible Smelters</v>
          </cell>
        </row>
        <row r="2772">
          <cell r="A2772" t="str">
            <v>CID003096</v>
          </cell>
          <cell r="B2772" t="str">
            <v>Tin</v>
          </cell>
          <cell r="C2772" t="str">
            <v>Nrudakoto Ltd.</v>
          </cell>
          <cell r="D2772" t="str">
            <v>Not Eligible</v>
          </cell>
          <cell r="E2772" t="str">
            <v>Not Applicable</v>
          </cell>
          <cell r="F2772" t="str">
            <v>Not Eligible Smelters</v>
          </cell>
        </row>
        <row r="2773">
          <cell r="A2773" t="str">
            <v>CID003097</v>
          </cell>
          <cell r="B2773" t="str">
            <v>Tin</v>
          </cell>
          <cell r="C2773" t="str">
            <v>Plant of metals and alloys CJSC</v>
          </cell>
          <cell r="D2773" t="str">
            <v>Not Eligible</v>
          </cell>
          <cell r="E2773" t="str">
            <v>Not Applicable</v>
          </cell>
          <cell r="F2773" t="str">
            <v>Not Eligible Smelters</v>
          </cell>
        </row>
        <row r="2774">
          <cell r="A2774" t="str">
            <v>CID003098</v>
          </cell>
          <cell r="B2774" t="str">
            <v>Tin</v>
          </cell>
          <cell r="C2774" t="str">
            <v>Shenzhen Kamo Co.,Ltd</v>
          </cell>
          <cell r="D2774" t="str">
            <v>Not Eligible</v>
          </cell>
          <cell r="E2774" t="str">
            <v>Not Applicable</v>
          </cell>
          <cell r="F2774" t="str">
            <v>Not Eligible Smelters</v>
          </cell>
        </row>
        <row r="2775">
          <cell r="A2775" t="str">
            <v>CID003100</v>
          </cell>
          <cell r="B2775" t="str">
            <v>Gold</v>
          </cell>
          <cell r="C2775" t="str">
            <v>Taizhouchang San Jiao electric Company</v>
          </cell>
          <cell r="D2775" t="str">
            <v>Not Eligible</v>
          </cell>
          <cell r="E2775" t="str">
            <v>Not Applicable</v>
          </cell>
          <cell r="F2775" t="str">
            <v>Not Eligible Smelters</v>
          </cell>
        </row>
        <row r="2776">
          <cell r="A2776" t="str">
            <v>CID003101</v>
          </cell>
          <cell r="B2776" t="str">
            <v>Tin</v>
          </cell>
          <cell r="C2776" t="str">
            <v>Towa Denki Trading (S) Pte Ltd</v>
          </cell>
          <cell r="D2776" t="str">
            <v>Not Eligible</v>
          </cell>
          <cell r="E2776" t="str">
            <v>Not Applicable</v>
          </cell>
          <cell r="F2776" t="str">
            <v>Not Eligible Smelters</v>
          </cell>
        </row>
        <row r="2777">
          <cell r="A2777" t="str">
            <v>CID003102</v>
          </cell>
          <cell r="B2777" t="str">
            <v>Tin</v>
          </cell>
          <cell r="C2777" t="str">
            <v>xinmao tin corp .,ltd</v>
          </cell>
          <cell r="D2777" t="str">
            <v>Not Eligible</v>
          </cell>
          <cell r="E2777" t="str">
            <v>Not Applicable</v>
          </cell>
          <cell r="F2777" t="str">
            <v>Not Eligible Smelters</v>
          </cell>
        </row>
        <row r="2778">
          <cell r="A2778" t="str">
            <v>CID003103</v>
          </cell>
          <cell r="B2778" t="str">
            <v>Tantalum</v>
          </cell>
          <cell r="C2778" t="str">
            <v>Yao gang xian mining</v>
          </cell>
          <cell r="D2778" t="str">
            <v>Not Eligible</v>
          </cell>
          <cell r="E2778" t="str">
            <v>Not Applicable</v>
          </cell>
          <cell r="F2778" t="str">
            <v>Not Eligible Smelters</v>
          </cell>
        </row>
        <row r="2779">
          <cell r="A2779" t="str">
            <v>CID003104</v>
          </cell>
          <cell r="B2779" t="str">
            <v>Tin</v>
          </cell>
          <cell r="C2779" t="str">
            <v>Yixing Chemical Reagent Company</v>
          </cell>
          <cell r="D2779" t="str">
            <v>Not Eligible</v>
          </cell>
          <cell r="E2779" t="str">
            <v>Not Applicable</v>
          </cell>
          <cell r="F2779" t="str">
            <v>Not Eligible Smelters</v>
          </cell>
        </row>
        <row r="2780">
          <cell r="A2780" t="str">
            <v>CID003105</v>
          </cell>
          <cell r="B2780" t="str">
            <v>Tin</v>
          </cell>
          <cell r="C2780" t="str">
            <v>Befesa Aluminio, S.L.</v>
          </cell>
          <cell r="D2780" t="str">
            <v>Not Eligible</v>
          </cell>
          <cell r="E2780" t="str">
            <v>Not Applicable</v>
          </cell>
          <cell r="F2780" t="str">
            <v>Not Eligible Smelters</v>
          </cell>
        </row>
        <row r="2781">
          <cell r="A2781" t="str">
            <v>CID003106</v>
          </cell>
          <cell r="B2781" t="str">
            <v>Tin</v>
          </cell>
          <cell r="C2781" t="str">
            <v>Brautmeier GmbH</v>
          </cell>
          <cell r="D2781" t="str">
            <v>Not Eligible</v>
          </cell>
          <cell r="E2781" t="str">
            <v>Not Applicable</v>
          </cell>
          <cell r="F2781" t="str">
            <v>Not Eligible Smelters</v>
          </cell>
        </row>
        <row r="2782">
          <cell r="A2782" t="str">
            <v>CID003107</v>
          </cell>
          <cell r="B2782" t="str">
            <v>Tin</v>
          </cell>
          <cell r="C2782" t="str">
            <v>Katabang</v>
          </cell>
          <cell r="D2782" t="str">
            <v>Not Eligible</v>
          </cell>
          <cell r="E2782" t="str">
            <v>Not Applicable</v>
          </cell>
          <cell r="F2782" t="str">
            <v>Not Eligible Smelters</v>
          </cell>
        </row>
        <row r="2783">
          <cell r="A2783" t="str">
            <v>CID003108</v>
          </cell>
          <cell r="B2783" t="str">
            <v>Gold</v>
          </cell>
          <cell r="C2783" t="str">
            <v>Material Technology Co., Ltd. Shenzhen Fu Chun</v>
          </cell>
          <cell r="D2783" t="str">
            <v>Not Eligible</v>
          </cell>
          <cell r="E2783" t="str">
            <v>Not Applicable</v>
          </cell>
          <cell r="F2783" t="str">
            <v>Not Eligible Smelters</v>
          </cell>
        </row>
        <row r="2784">
          <cell r="A2784" t="str">
            <v>CID003109</v>
          </cell>
          <cell r="B2784" t="str">
            <v>Tin</v>
          </cell>
          <cell r="C2784" t="str">
            <v>Russkoe olovo</v>
          </cell>
          <cell r="D2784" t="str">
            <v>Not Eligible</v>
          </cell>
          <cell r="E2784" t="str">
            <v>Not Applicable</v>
          </cell>
          <cell r="F2784" t="str">
            <v>Not Eligible Smelters</v>
          </cell>
        </row>
        <row r="2785">
          <cell r="A2785" t="str">
            <v>CID003110</v>
          </cell>
          <cell r="B2785" t="str">
            <v>Tin</v>
          </cell>
          <cell r="C2785" t="str">
            <v>WKK EMS EQUIPMENT(SHENZHEN) LTD.</v>
          </cell>
          <cell r="D2785" t="str">
            <v>Not Eligible</v>
          </cell>
          <cell r="E2785" t="str">
            <v>Not Applicable</v>
          </cell>
          <cell r="F2785" t="str">
            <v>Not Eligible Smelters</v>
          </cell>
        </row>
        <row r="2786">
          <cell r="A2786" t="str">
            <v>CID003111</v>
          </cell>
          <cell r="B2786" t="str">
            <v>Tin</v>
          </cell>
          <cell r="C2786" t="str">
            <v>KME France</v>
          </cell>
          <cell r="D2786" t="str">
            <v>Not Eligible</v>
          </cell>
          <cell r="E2786" t="str">
            <v>Not Applicable</v>
          </cell>
          <cell r="F2786" t="str">
            <v>Not Eligible Smelters</v>
          </cell>
        </row>
        <row r="2787">
          <cell r="A2787" t="str">
            <v>CID003112</v>
          </cell>
          <cell r="B2787" t="str">
            <v>Gold</v>
          </cell>
          <cell r="C2787" t="str">
            <v>NISSIN KASEI CO., LTD</v>
          </cell>
          <cell r="D2787" t="str">
            <v>Not Eligible</v>
          </cell>
          <cell r="E2787" t="str">
            <v>Not Applicable</v>
          </cell>
          <cell r="F2787" t="str">
            <v>Not Eligible Smelters</v>
          </cell>
        </row>
        <row r="2788">
          <cell r="A2788" t="str">
            <v>CID003113</v>
          </cell>
          <cell r="B2788" t="str">
            <v>Gold</v>
          </cell>
          <cell r="C2788" t="str">
            <v>Power and Signal a distributor of Delphi Automotive (Power and Signal terms and conditions apply)</v>
          </cell>
          <cell r="D2788" t="str">
            <v>Not Eligible</v>
          </cell>
          <cell r="E2788" t="str">
            <v>Not Applicable</v>
          </cell>
          <cell r="F2788" t="str">
            <v>Not Eligible Smelters</v>
          </cell>
        </row>
        <row r="2789">
          <cell r="A2789" t="str">
            <v>CID003114</v>
          </cell>
          <cell r="B2789" t="str">
            <v>Tantalum</v>
          </cell>
          <cell r="C2789" t="str">
            <v>Pure Metal Ltd.</v>
          </cell>
          <cell r="D2789" t="str">
            <v>Not Eligible</v>
          </cell>
          <cell r="E2789" t="str">
            <v>Not Applicable</v>
          </cell>
          <cell r="F2789" t="str">
            <v>Not Eligible Smelters</v>
          </cell>
        </row>
        <row r="2790">
          <cell r="A2790" t="str">
            <v>CID003115</v>
          </cell>
          <cell r="B2790" t="str">
            <v>Tungsten</v>
          </cell>
          <cell r="C2790" t="str">
            <v>Tranzact, Inc.</v>
          </cell>
          <cell r="D2790" t="str">
            <v>Not Eligible</v>
          </cell>
          <cell r="E2790" t="str">
            <v>Not Applicable</v>
          </cell>
          <cell r="F2790" t="str">
            <v>Not Eligible Smelters</v>
          </cell>
        </row>
        <row r="2791">
          <cell r="A2791" t="str">
            <v>CID003116</v>
          </cell>
          <cell r="B2791" t="str">
            <v>Tin</v>
          </cell>
          <cell r="C2791" t="str">
            <v>Guangdong Hanhe Non-Ferrous Metal Co., Ltd.</v>
          </cell>
          <cell r="D2791" t="str">
            <v>Eligible</v>
          </cell>
          <cell r="E2791" t="str">
            <v>Conformant</v>
          </cell>
          <cell r="F2791"/>
        </row>
        <row r="2792">
          <cell r="A2792" t="str">
            <v>CID003117</v>
          </cell>
          <cell r="B2792" t="str">
            <v>Tin</v>
          </cell>
          <cell r="C2792" t="str">
            <v>DongGuan YongAn Technology Co., Ltd.</v>
          </cell>
          <cell r="D2792" t="str">
            <v>Not Eligible</v>
          </cell>
          <cell r="E2792" t="str">
            <v>Not Applicable</v>
          </cell>
          <cell r="F2792" t="str">
            <v>Not Eligible Smelters</v>
          </cell>
        </row>
        <row r="2793">
          <cell r="A2793" t="str">
            <v>CID003119</v>
          </cell>
          <cell r="B2793" t="str">
            <v>Tin</v>
          </cell>
          <cell r="C2793" t="str">
            <v>Makin Metal Powders (UK) Ltd</v>
          </cell>
          <cell r="D2793" t="str">
            <v>Not Eligible</v>
          </cell>
          <cell r="E2793" t="str">
            <v>Not Applicable</v>
          </cell>
          <cell r="F2793" t="str">
            <v>Not Eligible Smelters</v>
          </cell>
        </row>
        <row r="2794">
          <cell r="A2794" t="str">
            <v>CID003120</v>
          </cell>
          <cell r="B2794" t="str">
            <v>Tantalum</v>
          </cell>
          <cell r="C2794" t="str">
            <v>Designed Alloy Products</v>
          </cell>
          <cell r="D2794" t="str">
            <v>Not Eligible</v>
          </cell>
          <cell r="E2794" t="str">
            <v>Not Applicable</v>
          </cell>
          <cell r="F2794" t="str">
            <v>Not Eligible Smelters</v>
          </cell>
        </row>
        <row r="2795">
          <cell r="A2795" t="str">
            <v>CID003121</v>
          </cell>
          <cell r="B2795" t="str">
            <v>Gold</v>
          </cell>
          <cell r="C2795" t="str">
            <v>Shanghai Kyocera Electronics Co., Ltd.</v>
          </cell>
          <cell r="D2795" t="str">
            <v>Not Eligible</v>
          </cell>
          <cell r="E2795" t="str">
            <v>Not Applicable</v>
          </cell>
          <cell r="F2795" t="str">
            <v>Not Eligible Smelters</v>
          </cell>
        </row>
        <row r="2796">
          <cell r="A2796" t="str">
            <v>CID003122</v>
          </cell>
          <cell r="B2796" t="str">
            <v>Tin</v>
          </cell>
          <cell r="C2796" t="str">
            <v>China New Materials</v>
          </cell>
          <cell r="D2796" t="str">
            <v>Not Eligible</v>
          </cell>
          <cell r="E2796" t="str">
            <v>Not Applicable</v>
          </cell>
          <cell r="F2796" t="str">
            <v>Not Eligible Smelters</v>
          </cell>
        </row>
        <row r="2797">
          <cell r="A2797" t="str">
            <v>CID003123</v>
          </cell>
          <cell r="B2797" t="str">
            <v>Tin</v>
          </cell>
          <cell r="C2797" t="str">
            <v>Ind. Minera Mexico</v>
          </cell>
          <cell r="D2797" t="str">
            <v>Not Eligible</v>
          </cell>
          <cell r="E2797" t="str">
            <v>Not Applicable</v>
          </cell>
          <cell r="F2797" t="str">
            <v>Not Eligible Smelters</v>
          </cell>
        </row>
        <row r="2798">
          <cell r="A2798" t="str">
            <v>CID003124</v>
          </cell>
          <cell r="B2798" t="str">
            <v>Tin</v>
          </cell>
          <cell r="C2798" t="str">
            <v>J.S.T. Components (S) Pte Ltd</v>
          </cell>
          <cell r="D2798" t="str">
            <v>Not Eligible</v>
          </cell>
          <cell r="E2798" t="str">
            <v>Not Applicable</v>
          </cell>
          <cell r="F2798" t="str">
            <v>Not Eligible Smelters</v>
          </cell>
        </row>
        <row r="2799">
          <cell r="A2799" t="str">
            <v>CID003125</v>
          </cell>
          <cell r="B2799" t="str">
            <v>Tin</v>
          </cell>
          <cell r="C2799" t="str">
            <v>Japan Refining Co., Ltd.</v>
          </cell>
          <cell r="D2799" t="str">
            <v>Not Eligible</v>
          </cell>
          <cell r="E2799" t="str">
            <v>Not Applicable</v>
          </cell>
          <cell r="F2799" t="str">
            <v>Not Eligible Smelters</v>
          </cell>
        </row>
        <row r="2800">
          <cell r="A2800" t="str">
            <v>CID003126</v>
          </cell>
          <cell r="B2800" t="str">
            <v>Tin</v>
          </cell>
          <cell r="C2800" t="str">
            <v>KME Italia</v>
          </cell>
          <cell r="D2800" t="str">
            <v>Not Eligible</v>
          </cell>
          <cell r="E2800" t="str">
            <v>Not Applicable</v>
          </cell>
          <cell r="F2800" t="str">
            <v>Not Eligible Smelters</v>
          </cell>
        </row>
        <row r="2801">
          <cell r="A2801" t="str">
            <v>CID003128</v>
          </cell>
          <cell r="B2801" t="str">
            <v>Gold</v>
          </cell>
          <cell r="C2801" t="str">
            <v>nbaic</v>
          </cell>
          <cell r="D2801" t="str">
            <v>Not Eligible</v>
          </cell>
          <cell r="E2801" t="str">
            <v>Not Applicable</v>
          </cell>
          <cell r="F2801" t="str">
            <v>Not Eligible Smelters</v>
          </cell>
        </row>
        <row r="2802">
          <cell r="A2802" t="str">
            <v>CID003129</v>
          </cell>
          <cell r="B2802" t="str">
            <v>Tin</v>
          </cell>
          <cell r="C2802" t="str">
            <v>Ritchey Metals</v>
          </cell>
          <cell r="D2802" t="str">
            <v>Not Eligible</v>
          </cell>
          <cell r="E2802" t="str">
            <v>Not Applicable</v>
          </cell>
          <cell r="F2802" t="str">
            <v>Not Eligible Smelters</v>
          </cell>
        </row>
        <row r="2803">
          <cell r="A2803" t="str">
            <v>CID003130</v>
          </cell>
          <cell r="B2803" t="str">
            <v>Tungsten</v>
          </cell>
          <cell r="C2803" t="str">
            <v>Weartech</v>
          </cell>
          <cell r="D2803" t="str">
            <v>Not Eligible</v>
          </cell>
          <cell r="E2803" t="str">
            <v>Not Applicable</v>
          </cell>
          <cell r="F2803" t="str">
            <v>Not Eligible Smelters</v>
          </cell>
        </row>
        <row r="2804">
          <cell r="A2804" t="str">
            <v>CID003131</v>
          </cell>
          <cell r="B2804" t="str">
            <v>Tin</v>
          </cell>
          <cell r="C2804" t="str">
            <v>Kainan Metal Ind. Co. Ltd</v>
          </cell>
          <cell r="D2804" t="str">
            <v>Not Eligible</v>
          </cell>
          <cell r="E2804" t="str">
            <v>Not Applicable</v>
          </cell>
          <cell r="F2804" t="str">
            <v>Not Eligible Smelters</v>
          </cell>
        </row>
        <row r="2805">
          <cell r="A2805" t="str">
            <v>CID003132</v>
          </cell>
          <cell r="B2805" t="str">
            <v>Gold</v>
          </cell>
          <cell r="C2805" t="str">
            <v>Pan-billed traffic Copper Co., Ltd.</v>
          </cell>
          <cell r="D2805" t="str">
            <v>Not Eligible</v>
          </cell>
          <cell r="E2805" t="str">
            <v>Not Applicable</v>
          </cell>
          <cell r="F2805" t="str">
            <v>Not Eligible Smelters</v>
          </cell>
        </row>
        <row r="2806">
          <cell r="A2806" t="str">
            <v>CID003133</v>
          </cell>
          <cell r="B2806" t="str">
            <v>Tin</v>
          </cell>
          <cell r="C2806" t="str">
            <v>Thermox Performance Materials GmbH</v>
          </cell>
          <cell r="D2806" t="str">
            <v>Not Eligible</v>
          </cell>
          <cell r="E2806" t="str">
            <v>Not Applicable</v>
          </cell>
          <cell r="F2806" t="str">
            <v>Not Eligible Smelters</v>
          </cell>
        </row>
        <row r="2807">
          <cell r="A2807" t="str">
            <v>CID003134</v>
          </cell>
          <cell r="B2807" t="str">
            <v>Tungsten</v>
          </cell>
          <cell r="C2807" t="str">
            <v>voestalpine Rohstoffbeschaffungs GmbH</v>
          </cell>
          <cell r="D2807" t="str">
            <v>Not Eligible</v>
          </cell>
          <cell r="E2807" t="str">
            <v>Not Applicable</v>
          </cell>
          <cell r="F2807" t="str">
            <v>Not Eligible Smelters</v>
          </cell>
        </row>
        <row r="2808">
          <cell r="A2808" t="str">
            <v>CID003135</v>
          </cell>
          <cell r="B2808" t="str">
            <v>Tungsten</v>
          </cell>
          <cell r="C2808" t="str">
            <v>AB Ferrolegeringar/Minpro</v>
          </cell>
          <cell r="D2808" t="str">
            <v>Not Eligible</v>
          </cell>
          <cell r="E2808" t="str">
            <v>Not Applicable</v>
          </cell>
          <cell r="F2808" t="str">
            <v>Not Eligible Smelters</v>
          </cell>
        </row>
        <row r="2809">
          <cell r="A2809" t="str">
            <v>CID003136</v>
          </cell>
          <cell r="B2809" t="str">
            <v>Tantalum</v>
          </cell>
          <cell r="C2809" t="str">
            <v>BOHLER Schmiedetechn</v>
          </cell>
          <cell r="D2809" t="str">
            <v>Not Eligible</v>
          </cell>
          <cell r="E2809" t="str">
            <v>Not Applicable</v>
          </cell>
          <cell r="F2809" t="str">
            <v>Not Eligible Smelters</v>
          </cell>
        </row>
        <row r="2810">
          <cell r="A2810" t="str">
            <v>CID003138</v>
          </cell>
          <cell r="B2810" t="str">
            <v>Tin</v>
          </cell>
          <cell r="C2810" t="str">
            <v>Oetinger Aluminium</v>
          </cell>
          <cell r="D2810" t="str">
            <v>Not Eligible</v>
          </cell>
          <cell r="E2810" t="str">
            <v>Not Applicable</v>
          </cell>
          <cell r="F2810" t="str">
            <v>Not Eligible Smelters</v>
          </cell>
        </row>
        <row r="2811">
          <cell r="A2811" t="str">
            <v>CID003139</v>
          </cell>
          <cell r="B2811" t="str">
            <v>Gold</v>
          </cell>
          <cell r="C2811" t="str">
            <v>Ping Yi Technology Co.,Ltd.</v>
          </cell>
          <cell r="D2811" t="str">
            <v>Not Eligible</v>
          </cell>
          <cell r="E2811" t="str">
            <v>Not Applicable</v>
          </cell>
          <cell r="F2811" t="str">
            <v>Not Eligible Smelters</v>
          </cell>
        </row>
        <row r="2812">
          <cell r="A2812" t="str">
            <v>CID003140</v>
          </cell>
          <cell r="B2812" t="str">
            <v>Tungsten</v>
          </cell>
          <cell r="C2812" t="str">
            <v>Graphite India Limited</v>
          </cell>
          <cell r="D2812" t="str">
            <v>Not Eligible</v>
          </cell>
          <cell r="E2812" t="str">
            <v>Not Applicable</v>
          </cell>
          <cell r="F2812" t="str">
            <v>Not Eligible Smelters</v>
          </cell>
        </row>
        <row r="2813">
          <cell r="A2813" t="str">
            <v>CID003141</v>
          </cell>
          <cell r="B2813" t="str">
            <v>Tin</v>
          </cell>
          <cell r="C2813" t="str">
            <v>M Smelter</v>
          </cell>
          <cell r="D2813" t="str">
            <v>Not Eligible</v>
          </cell>
          <cell r="E2813" t="str">
            <v>Not Applicable</v>
          </cell>
          <cell r="F2813" t="str">
            <v>Not Eligible Smelters</v>
          </cell>
        </row>
        <row r="2814">
          <cell r="A2814" t="str">
            <v>CID003142</v>
          </cell>
          <cell r="B2814" t="str">
            <v>Tin</v>
          </cell>
          <cell r="C2814" t="str">
            <v>Public Procurement Service</v>
          </cell>
          <cell r="D2814" t="str">
            <v>Not Eligible</v>
          </cell>
          <cell r="E2814" t="str">
            <v>Not Applicable</v>
          </cell>
          <cell r="F2814" t="str">
            <v>Not Eligible Smelters</v>
          </cell>
        </row>
        <row r="2815">
          <cell r="A2815" t="str">
            <v>CID003143</v>
          </cell>
          <cell r="B2815" t="str">
            <v>Tin</v>
          </cell>
          <cell r="C2815" t="str">
            <v>Senju Metal (ShangHai) Co.,ltd.</v>
          </cell>
          <cell r="D2815" t="str">
            <v>Not Eligible</v>
          </cell>
          <cell r="E2815" t="str">
            <v>Not Applicable</v>
          </cell>
          <cell r="F2815" t="str">
            <v>Not Eligible Smelters</v>
          </cell>
        </row>
        <row r="2816">
          <cell r="A2816" t="str">
            <v>CID003144</v>
          </cell>
          <cell r="B2816" t="str">
            <v>Tin</v>
          </cell>
          <cell r="C2816" t="str">
            <v>Charter Wire</v>
          </cell>
          <cell r="D2816" t="str">
            <v>Not Eligible</v>
          </cell>
          <cell r="E2816" t="str">
            <v>Not Applicable</v>
          </cell>
          <cell r="F2816" t="str">
            <v>Not Eligible Smelters</v>
          </cell>
        </row>
        <row r="2817">
          <cell r="A2817" t="str">
            <v>CID003145</v>
          </cell>
          <cell r="B2817" t="str">
            <v>Tin</v>
          </cell>
          <cell r="C2817" t="str">
            <v>EiYasushi-shi Hirokatsu Suzu-gyo Co., Ltd.</v>
          </cell>
          <cell r="D2817" t="str">
            <v>Not Eligible</v>
          </cell>
          <cell r="E2817" t="str">
            <v>Not Applicable</v>
          </cell>
          <cell r="F2817" t="str">
            <v>Not Eligible Smelters</v>
          </cell>
        </row>
        <row r="2818">
          <cell r="A2818" t="str">
            <v>CID003146</v>
          </cell>
          <cell r="B2818" t="str">
            <v>Tin</v>
          </cell>
          <cell r="C2818" t="str">
            <v>INDIUM CORPORATION OF EUROPE</v>
          </cell>
          <cell r="D2818" t="str">
            <v>Not Eligible</v>
          </cell>
          <cell r="E2818" t="str">
            <v>Not Applicable</v>
          </cell>
          <cell r="F2818" t="str">
            <v>Not Eligible Smelters</v>
          </cell>
        </row>
        <row r="2819">
          <cell r="A2819" t="str">
            <v>CID003147</v>
          </cell>
          <cell r="B2819" t="str">
            <v>Tin</v>
          </cell>
          <cell r="C2819" t="str">
            <v>WFM Brons</v>
          </cell>
          <cell r="D2819" t="str">
            <v>Not Eligible</v>
          </cell>
          <cell r="E2819" t="str">
            <v>Not Applicable</v>
          </cell>
          <cell r="F2819" t="str">
            <v>Not Eligible Smelters</v>
          </cell>
        </row>
        <row r="2820">
          <cell r="A2820" t="str">
            <v>CID003148</v>
          </cell>
          <cell r="B2820" t="str">
            <v>Gold</v>
          </cell>
          <cell r="C2820" t="str">
            <v>Hang Technology</v>
          </cell>
          <cell r="D2820" t="str">
            <v>Not Eligible</v>
          </cell>
          <cell r="E2820" t="str">
            <v>Not Applicable</v>
          </cell>
          <cell r="F2820" t="str">
            <v>Not Eligible Smelters</v>
          </cell>
        </row>
        <row r="2821">
          <cell r="A2821" t="str">
            <v>CID003151</v>
          </cell>
          <cell r="B2821" t="str">
            <v>Tin</v>
          </cell>
          <cell r="C2821" t="str">
            <v>Metallum Metal Trading Company</v>
          </cell>
          <cell r="D2821" t="str">
            <v>Not Eligible</v>
          </cell>
          <cell r="E2821" t="str">
            <v>Not Applicable</v>
          </cell>
          <cell r="F2821" t="str">
            <v>Not Eligible Smelters</v>
          </cell>
        </row>
        <row r="2822">
          <cell r="A2822" t="str">
            <v>CID003152</v>
          </cell>
          <cell r="B2822" t="str">
            <v>Tin</v>
          </cell>
          <cell r="C2822" t="str">
            <v>Heraeus Group</v>
          </cell>
          <cell r="D2822" t="str">
            <v>Not Eligible</v>
          </cell>
          <cell r="E2822" t="str">
            <v>Not Applicable</v>
          </cell>
          <cell r="F2822" t="str">
            <v>Not Eligible Smelters</v>
          </cell>
        </row>
        <row r="2823">
          <cell r="A2823" t="str">
            <v>CID003153</v>
          </cell>
          <cell r="B2823" t="str">
            <v>Gold</v>
          </cell>
          <cell r="C2823" t="str">
            <v>State Research Institute Center for Physical Sciences and Technology</v>
          </cell>
          <cell r="D2823" t="str">
            <v>Eligible</v>
          </cell>
          <cell r="E2823" t="str">
            <v>Outreach Required</v>
          </cell>
          <cell r="F2823" t="str">
            <v>Non Conformant</v>
          </cell>
        </row>
        <row r="2824">
          <cell r="A2824" t="str">
            <v>CID003154</v>
          </cell>
          <cell r="B2824" t="str">
            <v>Tin</v>
          </cell>
          <cell r="C2824" t="str">
            <v>Da Nang Processing Import and Export Joint Stock Company</v>
          </cell>
          <cell r="D2824" t="str">
            <v>Not Eligible</v>
          </cell>
          <cell r="E2824" t="str">
            <v>Not Applicable</v>
          </cell>
          <cell r="F2824" t="str">
            <v>Not Eligible Smelters</v>
          </cell>
        </row>
        <row r="2825">
          <cell r="A2825" t="str">
            <v>CID003155</v>
          </cell>
          <cell r="B2825" t="str">
            <v>Tungsten</v>
          </cell>
          <cell r="C2825" t="str">
            <v>IBG China</v>
          </cell>
          <cell r="D2825" t="str">
            <v>Not Eligible</v>
          </cell>
          <cell r="E2825" t="str">
            <v>Not Applicable</v>
          </cell>
          <cell r="F2825" t="str">
            <v>Not Eligible Smelters</v>
          </cell>
        </row>
        <row r="2826">
          <cell r="A2826" t="str">
            <v>CID003156</v>
          </cell>
          <cell r="B2826" t="str">
            <v>Tin</v>
          </cell>
          <cell r="C2826" t="str">
            <v>Electrology Corporation Sdn. Bhd</v>
          </cell>
          <cell r="D2826" t="str">
            <v>Not Eligible</v>
          </cell>
          <cell r="E2826" t="str">
            <v>Not Applicable</v>
          </cell>
          <cell r="F2826" t="str">
            <v>Not Eligible Smelters</v>
          </cell>
        </row>
        <row r="2827">
          <cell r="A2827" t="str">
            <v>CID003158</v>
          </cell>
          <cell r="B2827" t="str">
            <v>Tantalum</v>
          </cell>
          <cell r="C2827" t="str">
            <v>Yan Ling County Jin Cheng Waste Material Recycling Co., Ltd.</v>
          </cell>
          <cell r="D2827" t="str">
            <v>Not Eligible</v>
          </cell>
          <cell r="E2827" t="str">
            <v>Not Applicable</v>
          </cell>
          <cell r="F2827" t="str">
            <v>Not Eligible Smelters</v>
          </cell>
        </row>
        <row r="2828">
          <cell r="A2828" t="str">
            <v>CID003159</v>
          </cell>
          <cell r="B2828" t="str">
            <v>Tantalum</v>
          </cell>
          <cell r="C2828" t="str">
            <v>RFH Recycling Metals Co., Ltd.</v>
          </cell>
          <cell r="D2828" t="str">
            <v>Eligible</v>
          </cell>
          <cell r="E2828" t="str">
            <v>Conformant</v>
          </cell>
          <cell r="F2828"/>
        </row>
        <row r="2829">
          <cell r="A2829" t="str">
            <v>CID003160</v>
          </cell>
          <cell r="B2829" t="str">
            <v>Tantalum</v>
          </cell>
          <cell r="C2829" t="str">
            <v>Ruiheng Metals Co., Ltd.</v>
          </cell>
          <cell r="D2829" t="str">
            <v>Not Eligible</v>
          </cell>
          <cell r="E2829" t="str">
            <v>Not Applicable</v>
          </cell>
          <cell r="F2829" t="str">
            <v>Not Eligible Smelters</v>
          </cell>
        </row>
        <row r="2830">
          <cell r="A2830" t="str">
            <v>CID003161</v>
          </cell>
          <cell r="B2830" t="str">
            <v>Gold</v>
          </cell>
          <cell r="C2830" t="str">
            <v>Mid-States Recycling &amp; Refining</v>
          </cell>
          <cell r="D2830" t="str">
            <v>Not Eligible</v>
          </cell>
          <cell r="E2830" t="str">
            <v>Not Applicable</v>
          </cell>
          <cell r="F2830" t="str">
            <v>Not Eligible Smelters</v>
          </cell>
        </row>
        <row r="2831">
          <cell r="A2831" t="str">
            <v>CID003162</v>
          </cell>
          <cell r="B2831" t="str">
            <v>Tantalum</v>
          </cell>
          <cell r="C2831" t="str">
            <v>ULVAC TOHOKU</v>
          </cell>
          <cell r="D2831" t="str">
            <v>Not Eligible</v>
          </cell>
          <cell r="E2831" t="str">
            <v>Not Applicable</v>
          </cell>
          <cell r="F2831" t="str">
            <v>Not Eligible Smelters</v>
          </cell>
        </row>
        <row r="2832">
          <cell r="A2832" t="str">
            <v>CID003167</v>
          </cell>
          <cell r="B2832" t="str">
            <v>Tin</v>
          </cell>
          <cell r="C2832" t="str">
            <v>SAN-ETSU METALS</v>
          </cell>
          <cell r="D2832" t="str">
            <v>Not Eligible</v>
          </cell>
          <cell r="E2832" t="str">
            <v>Not Applicable</v>
          </cell>
          <cell r="F2832" t="str">
            <v>Not Eligible Smelters</v>
          </cell>
        </row>
        <row r="2833">
          <cell r="A2833" t="str">
            <v>CID003168</v>
          </cell>
          <cell r="B2833" t="str">
            <v>Tin</v>
          </cell>
          <cell r="C2833" t="str">
            <v>B T Solders Pvt Ltd</v>
          </cell>
          <cell r="D2833" t="str">
            <v>Not Eligible</v>
          </cell>
          <cell r="E2833" t="str">
            <v>Not Applicable</v>
          </cell>
          <cell r="F2833" t="str">
            <v>Not Eligible Smelters</v>
          </cell>
        </row>
        <row r="2834">
          <cell r="A2834" t="str">
            <v>CID003169</v>
          </cell>
          <cell r="B2834" t="str">
            <v>Tin</v>
          </cell>
          <cell r="C2834" t="str">
            <v>ChineseGuangxiNantansintertingroup</v>
          </cell>
          <cell r="D2834" t="str">
            <v>Not Eligible</v>
          </cell>
          <cell r="E2834" t="str">
            <v>Not Applicable</v>
          </cell>
          <cell r="F2834" t="str">
            <v>Not Eligible Smelters</v>
          </cell>
        </row>
        <row r="2835">
          <cell r="A2835" t="str">
            <v>CID003170</v>
          </cell>
          <cell r="B2835" t="str">
            <v>Tin</v>
          </cell>
          <cell r="C2835" t="str">
            <v>Doino Kinzoku</v>
          </cell>
          <cell r="D2835" t="str">
            <v>Not Eligible</v>
          </cell>
          <cell r="E2835" t="str">
            <v>Not Applicable</v>
          </cell>
          <cell r="F2835" t="str">
            <v>Not Eligible Smelters</v>
          </cell>
        </row>
        <row r="2836">
          <cell r="A2836" t="str">
            <v>CID003171</v>
          </cell>
          <cell r="B2836" t="str">
            <v>Tin</v>
          </cell>
          <cell r="C2836" t="str">
            <v>Buhung Ind</v>
          </cell>
          <cell r="D2836" t="str">
            <v>Not Eligible</v>
          </cell>
          <cell r="E2836" t="str">
            <v>Not Applicable</v>
          </cell>
          <cell r="F2836" t="str">
            <v>Not Eligible Smelters</v>
          </cell>
        </row>
        <row r="2837">
          <cell r="A2837" t="str">
            <v>CID003172</v>
          </cell>
          <cell r="B2837" t="str">
            <v>Tin</v>
          </cell>
          <cell r="C2837" t="str">
            <v>KISTRON</v>
          </cell>
          <cell r="D2837" t="str">
            <v>Not Eligible</v>
          </cell>
          <cell r="E2837" t="str">
            <v>Not Applicable</v>
          </cell>
          <cell r="F2837" t="str">
            <v>Not Eligible Smelters</v>
          </cell>
        </row>
        <row r="2838">
          <cell r="A2838" t="str">
            <v>CID003173</v>
          </cell>
          <cell r="B2838" t="str">
            <v>Tin</v>
          </cell>
          <cell r="C2838" t="str">
            <v>Ozawa Kinzoku</v>
          </cell>
          <cell r="D2838" t="str">
            <v>Not Eligible</v>
          </cell>
          <cell r="E2838" t="str">
            <v>Not Applicable</v>
          </cell>
          <cell r="F2838" t="str">
            <v>Not Eligible Smelters</v>
          </cell>
        </row>
        <row r="2839">
          <cell r="A2839" t="str">
            <v>CID003176</v>
          </cell>
          <cell r="B2839" t="str">
            <v>Tin</v>
          </cell>
          <cell r="C2839" t="str">
            <v>Zhejiang Huangyan Chemical Co., Ltd</v>
          </cell>
          <cell r="D2839" t="str">
            <v>Not Eligible</v>
          </cell>
          <cell r="E2839" t="str">
            <v>Not Applicable</v>
          </cell>
          <cell r="F2839" t="str">
            <v>Not Eligible Smelters</v>
          </cell>
        </row>
        <row r="2840">
          <cell r="A2840" t="str">
            <v>CID003177</v>
          </cell>
          <cell r="B2840" t="str">
            <v>Tantalum</v>
          </cell>
          <cell r="C2840" t="str">
            <v>AGL</v>
          </cell>
          <cell r="D2840" t="str">
            <v>Not Eligible</v>
          </cell>
          <cell r="E2840" t="str">
            <v>Not Applicable</v>
          </cell>
          <cell r="F2840" t="str">
            <v>Not Eligible Smelters</v>
          </cell>
        </row>
        <row r="2841">
          <cell r="A2841" t="str">
            <v>CID003178</v>
          </cell>
          <cell r="B2841" t="str">
            <v>Tungsten</v>
          </cell>
          <cell r="C2841" t="str">
            <v>Evraz Stratcor, Inc.</v>
          </cell>
          <cell r="D2841" t="str">
            <v>Not Eligible</v>
          </cell>
          <cell r="E2841" t="str">
            <v>Not Applicable</v>
          </cell>
          <cell r="F2841" t="str">
            <v>Not Eligible Smelters</v>
          </cell>
        </row>
        <row r="2842">
          <cell r="A2842" t="str">
            <v>CID003179</v>
          </cell>
          <cell r="B2842" t="str">
            <v>Tin</v>
          </cell>
          <cell r="C2842" t="str">
            <v>Constellium Extrusions Decin s.r.o.</v>
          </cell>
          <cell r="D2842" t="str">
            <v>Not Eligible</v>
          </cell>
          <cell r="E2842" t="str">
            <v>Not Applicable</v>
          </cell>
          <cell r="F2842" t="str">
            <v>Not Eligible Smelters</v>
          </cell>
        </row>
        <row r="2843">
          <cell r="A2843" t="str">
            <v>CID003180</v>
          </cell>
          <cell r="B2843" t="str">
            <v>Tungsten</v>
          </cell>
          <cell r="C2843" t="str">
            <v>Kan-shu Kouu alloy Co., Ltd.</v>
          </cell>
          <cell r="D2843" t="str">
            <v>Not Eligible</v>
          </cell>
          <cell r="E2843" t="str">
            <v>Not Applicable</v>
          </cell>
          <cell r="F2843" t="str">
            <v>Not Eligible Smelters</v>
          </cell>
        </row>
        <row r="2844">
          <cell r="A2844" t="str">
            <v>CID003182</v>
          </cell>
          <cell r="B2844" t="str">
            <v>Tungsten</v>
          </cell>
          <cell r="C2844" t="str">
            <v>Hunan Litian Tungsten Industry Co., Ltd.</v>
          </cell>
          <cell r="D2844" t="str">
            <v>Not Eligible</v>
          </cell>
          <cell r="E2844" t="str">
            <v>Not Applicable</v>
          </cell>
          <cell r="F2844" t="str">
            <v>Not Eligible Smelters</v>
          </cell>
        </row>
        <row r="2845">
          <cell r="A2845" t="str">
            <v>CID003183</v>
          </cell>
          <cell r="B2845" t="str">
            <v>Tantalum</v>
          </cell>
          <cell r="C2845" t="str">
            <v>Finestmat Ltd.</v>
          </cell>
          <cell r="D2845" t="str">
            <v>Provisionally Eligible</v>
          </cell>
          <cell r="E2845" t="str">
            <v>Not Applicable</v>
          </cell>
          <cell r="F2845" t="str">
            <v>Non Conformant</v>
          </cell>
        </row>
        <row r="2846">
          <cell r="A2846" t="str">
            <v>CID003184</v>
          </cell>
          <cell r="B2846" t="str">
            <v>Tin</v>
          </cell>
          <cell r="C2846" t="str">
            <v>Yinlong Smelter</v>
          </cell>
          <cell r="D2846" t="str">
            <v>Not Eligible</v>
          </cell>
          <cell r="E2846" t="str">
            <v>Not Applicable</v>
          </cell>
          <cell r="F2846" t="str">
            <v>Not Eligible Smelters</v>
          </cell>
        </row>
        <row r="2847">
          <cell r="A2847" t="str">
            <v>CID003185</v>
          </cell>
          <cell r="B2847" t="str">
            <v>Gold</v>
          </cell>
          <cell r="C2847" t="str">
            <v>African Gold Refinery</v>
          </cell>
          <cell r="D2847" t="str">
            <v>Eligible</v>
          </cell>
          <cell r="E2847" t="str">
            <v>RMI Due Diligence Review - Unable to Proceed</v>
          </cell>
          <cell r="F2847" t="str">
            <v>OFAC Sanctioned</v>
          </cell>
        </row>
        <row r="2848">
          <cell r="A2848" t="str">
            <v>CID003186</v>
          </cell>
          <cell r="B2848" t="str">
            <v>Gold</v>
          </cell>
          <cell r="C2848" t="str">
            <v>Gold Coast Refinery</v>
          </cell>
          <cell r="D2848" t="str">
            <v>Eligible</v>
          </cell>
          <cell r="E2848" t="str">
            <v>Outreach Required</v>
          </cell>
          <cell r="F2848" t="str">
            <v>Non Conformant</v>
          </cell>
        </row>
        <row r="2849">
          <cell r="A2849" t="str">
            <v>CID003187</v>
          </cell>
          <cell r="B2849" t="str">
            <v>Tin</v>
          </cell>
          <cell r="C2849" t="str">
            <v>Finestmat Ltd.</v>
          </cell>
          <cell r="D2849" t="str">
            <v>Not Eligible</v>
          </cell>
          <cell r="E2849" t="str">
            <v>Not Applicable</v>
          </cell>
          <cell r="F2849" t="str">
            <v>Not Eligible Smelters</v>
          </cell>
        </row>
        <row r="2850">
          <cell r="A2850" t="str">
            <v>CID003188</v>
          </cell>
          <cell r="B2850" t="str">
            <v>Tantalum</v>
          </cell>
          <cell r="C2850" t="str">
            <v>Unitrade LV OU</v>
          </cell>
          <cell r="D2850" t="str">
            <v>Not Eligible</v>
          </cell>
          <cell r="E2850" t="str">
            <v>Not Applicable</v>
          </cell>
          <cell r="F2850" t="str">
            <v>Not Eligible Smelters</v>
          </cell>
        </row>
        <row r="2851">
          <cell r="A2851" t="str">
            <v>CID003189</v>
          </cell>
          <cell r="B2851" t="str">
            <v>Gold</v>
          </cell>
          <cell r="C2851" t="str">
            <v>NH Recytech Company</v>
          </cell>
          <cell r="D2851" t="str">
            <v>Eligible</v>
          </cell>
          <cell r="E2851" t="str">
            <v>Conformant</v>
          </cell>
          <cell r="F2851"/>
        </row>
        <row r="2852">
          <cell r="A2852" t="str">
            <v>CID003190</v>
          </cell>
          <cell r="B2852" t="str">
            <v>Tin</v>
          </cell>
          <cell r="C2852" t="str">
            <v>Chifeng Dajingzi Tin Industry Co., Ltd.</v>
          </cell>
          <cell r="D2852" t="str">
            <v>Eligible</v>
          </cell>
          <cell r="E2852" t="str">
            <v>Conformant</v>
          </cell>
          <cell r="F2852"/>
        </row>
        <row r="2853">
          <cell r="A2853" t="str">
            <v>CID003191</v>
          </cell>
          <cell r="B2853" t="str">
            <v>Tantalum</v>
          </cell>
          <cell r="C2853" t="str">
            <v>Jiujiang Janny New Material Co., Ltd.</v>
          </cell>
          <cell r="D2853" t="str">
            <v>Eligible</v>
          </cell>
          <cell r="E2853" t="str">
            <v>Conformant</v>
          </cell>
          <cell r="F2853"/>
        </row>
        <row r="2854">
          <cell r="A2854" t="str">
            <v>CID003192</v>
          </cell>
          <cell r="B2854" t="str">
            <v>Tin</v>
          </cell>
          <cell r="C2854" t="str">
            <v>MANAAS MEYERLARGICAL</v>
          </cell>
          <cell r="D2854" t="str">
            <v>Not Eligible</v>
          </cell>
          <cell r="E2854" t="str">
            <v>Not Applicable</v>
          </cell>
          <cell r="F2854" t="str">
            <v>Not Eligible Smelters</v>
          </cell>
        </row>
        <row r="2855">
          <cell r="A2855" t="str">
            <v>CID003193</v>
          </cell>
          <cell r="B2855" t="str">
            <v>Tin</v>
          </cell>
          <cell r="C2855" t="str">
            <v>Tianjin Hu Di Environmental Technology Co., Ltd.</v>
          </cell>
          <cell r="D2855" t="str">
            <v>Not Eligible</v>
          </cell>
          <cell r="E2855" t="str">
            <v>Not Applicable</v>
          </cell>
          <cell r="F2855" t="str">
            <v>Not Eligible Smelters</v>
          </cell>
        </row>
        <row r="2856">
          <cell r="A2856" t="str">
            <v>CID003194</v>
          </cell>
          <cell r="B2856" t="str">
            <v>Tin</v>
          </cell>
          <cell r="C2856" t="str">
            <v>Geib Refining Corp.</v>
          </cell>
          <cell r="D2856" t="str">
            <v>Not Eligible</v>
          </cell>
          <cell r="E2856" t="str">
            <v>Not Applicable</v>
          </cell>
          <cell r="F2856" t="str">
            <v>Not Eligible Smelters</v>
          </cell>
        </row>
        <row r="2857">
          <cell r="A2857" t="str">
            <v>CID003195</v>
          </cell>
          <cell r="B2857" t="str">
            <v>Gold</v>
          </cell>
          <cell r="C2857" t="str">
            <v>TSK Pretech</v>
          </cell>
          <cell r="D2857" t="str">
            <v>Not Eligible</v>
          </cell>
          <cell r="E2857" t="str">
            <v>Not Applicable</v>
          </cell>
          <cell r="F2857" t="str">
            <v>Not Eligible Smelters</v>
          </cell>
        </row>
        <row r="2858">
          <cell r="A2858" t="str">
            <v>CID003196</v>
          </cell>
          <cell r="B2858" t="str">
            <v>Tin</v>
          </cell>
          <cell r="C2858" t="str">
            <v>Reiborudo Co., Ltd.</v>
          </cell>
          <cell r="D2858" t="str">
            <v>Not Eligible</v>
          </cell>
          <cell r="E2858" t="str">
            <v>Not Applicable</v>
          </cell>
          <cell r="F2858" t="str">
            <v>Not Eligible Smelters</v>
          </cell>
        </row>
        <row r="2859">
          <cell r="A2859" t="str">
            <v>CID003197</v>
          </cell>
          <cell r="B2859" t="str">
            <v>Tin</v>
          </cell>
          <cell r="C2859" t="str">
            <v>Kitts Metal Works</v>
          </cell>
          <cell r="D2859" t="str">
            <v>Not Eligible</v>
          </cell>
          <cell r="E2859" t="str">
            <v>Not Applicable</v>
          </cell>
          <cell r="F2859" t="str">
            <v>Not Eligible Smelters</v>
          </cell>
        </row>
        <row r="2860">
          <cell r="A2860" t="str">
            <v>CID003198</v>
          </cell>
          <cell r="B2860" t="str">
            <v>Tin</v>
          </cell>
          <cell r="C2860" t="str">
            <v>Tianjin Rui Jian Electronics Co., Ltd.</v>
          </cell>
          <cell r="D2860" t="str">
            <v>Not Eligible</v>
          </cell>
          <cell r="E2860" t="str">
            <v>Not Applicable</v>
          </cell>
          <cell r="F2860" t="str">
            <v>Not Eligible Smelters</v>
          </cell>
        </row>
        <row r="2861">
          <cell r="A2861" t="str">
            <v>CID003199</v>
          </cell>
          <cell r="B2861" t="str">
            <v>Tin</v>
          </cell>
          <cell r="C2861" t="str">
            <v>CHIA FAR</v>
          </cell>
          <cell r="D2861" t="str">
            <v>Not Eligible</v>
          </cell>
          <cell r="E2861" t="str">
            <v>Not Applicable</v>
          </cell>
          <cell r="F2861" t="str">
            <v>Not Eligible Smelters</v>
          </cell>
        </row>
        <row r="2862">
          <cell r="A2862" t="str">
            <v>CID003200</v>
          </cell>
          <cell r="B2862" t="str">
            <v>Tin</v>
          </cell>
          <cell r="C2862" t="str">
            <v>Kisei</v>
          </cell>
          <cell r="D2862" t="str">
            <v>Not Eligible</v>
          </cell>
          <cell r="E2862" t="str">
            <v>Not Applicable</v>
          </cell>
          <cell r="F2862" t="str">
            <v>Not Eligible Smelters</v>
          </cell>
        </row>
        <row r="2863">
          <cell r="A2863" t="str">
            <v>CID003201</v>
          </cell>
          <cell r="B2863" t="str">
            <v>Tin</v>
          </cell>
          <cell r="C2863" t="str">
            <v>M/s.Sarvottam Enterprises</v>
          </cell>
          <cell r="D2863" t="str">
            <v>Not Eligible</v>
          </cell>
          <cell r="E2863" t="str">
            <v>Not Applicable</v>
          </cell>
          <cell r="F2863" t="str">
            <v>Not Eligible Smelters</v>
          </cell>
        </row>
        <row r="2864">
          <cell r="A2864" t="str">
            <v>CID003202</v>
          </cell>
          <cell r="B2864" t="str">
            <v>Tin</v>
          </cell>
          <cell r="C2864" t="str">
            <v>Palm International</v>
          </cell>
          <cell r="D2864" t="str">
            <v>Not Eligible</v>
          </cell>
          <cell r="E2864" t="str">
            <v>Not Applicable</v>
          </cell>
          <cell r="F2864" t="str">
            <v>Not Eligible Smelters</v>
          </cell>
        </row>
        <row r="2865">
          <cell r="A2865" t="str">
            <v>CID003203</v>
          </cell>
          <cell r="B2865" t="str">
            <v>Gold</v>
          </cell>
          <cell r="C2865" t="str">
            <v>Ritchie trick(Changshu) Sub Materials Co., Ltd.</v>
          </cell>
          <cell r="D2865" t="str">
            <v>Not Eligible</v>
          </cell>
          <cell r="E2865" t="str">
            <v>Not Applicable</v>
          </cell>
          <cell r="F2865" t="str">
            <v>Not Eligible Smelters</v>
          </cell>
        </row>
        <row r="2866">
          <cell r="A2866" t="str">
            <v>CID003204</v>
          </cell>
          <cell r="B2866" t="str">
            <v>Tin</v>
          </cell>
          <cell r="C2866" t="str">
            <v>ALLTECH METAL</v>
          </cell>
          <cell r="D2866" t="str">
            <v>Not Eligible</v>
          </cell>
          <cell r="E2866" t="str">
            <v>Not Applicable</v>
          </cell>
          <cell r="F2866" t="str">
            <v>Not Eligible Smelters</v>
          </cell>
        </row>
        <row r="2867">
          <cell r="A2867" t="str">
            <v>CID003205</v>
          </cell>
          <cell r="B2867" t="str">
            <v>Tin</v>
          </cell>
          <cell r="C2867" t="str">
            <v>PT Bangka Serumpun</v>
          </cell>
          <cell r="D2867" t="str">
            <v>Not Eligible</v>
          </cell>
          <cell r="E2867" t="str">
            <v>Conformant</v>
          </cell>
          <cell r="F2867" t="str">
            <v>Not Eligible Smelters</v>
          </cell>
        </row>
        <row r="2868">
          <cell r="A2868" t="str">
            <v>CID003206</v>
          </cell>
          <cell r="B2868" t="str">
            <v>Gold</v>
          </cell>
          <cell r="C2868" t="str">
            <v>DODUCO Holding GmbH</v>
          </cell>
          <cell r="D2868" t="str">
            <v>Group Company</v>
          </cell>
          <cell r="E2868" t="str">
            <v>Not Applicable</v>
          </cell>
          <cell r="F2868" t="str">
            <v>Non Conformant</v>
          </cell>
        </row>
        <row r="2869">
          <cell r="A2869" t="str">
            <v>CID003207</v>
          </cell>
          <cell r="B2869" t="str">
            <v>Gold</v>
          </cell>
          <cell r="C2869" t="str">
            <v>DODUCO Solutions GmbH</v>
          </cell>
          <cell r="D2869" t="str">
            <v>Not Eligible</v>
          </cell>
          <cell r="E2869" t="str">
            <v>Not Applicable</v>
          </cell>
          <cell r="F2869" t="str">
            <v>Not Eligible Smelters</v>
          </cell>
        </row>
        <row r="2870">
          <cell r="A2870" t="str">
            <v>CID003208</v>
          </cell>
          <cell r="B2870" t="str">
            <v>Tin</v>
          </cell>
          <cell r="C2870" t="str">
            <v>Pongpipat Company Limited</v>
          </cell>
          <cell r="D2870" t="str">
            <v>Eligible</v>
          </cell>
          <cell r="E2870" t="str">
            <v>Outreach Required</v>
          </cell>
          <cell r="F2870" t="str">
            <v>Non Conformant</v>
          </cell>
        </row>
        <row r="2871">
          <cell r="A2871" t="str">
            <v>CID003209</v>
          </cell>
          <cell r="B2871" t="str">
            <v>Cobalt</v>
          </cell>
          <cell r="C2871" t="str">
            <v>Gem (Jiangsu) Cobalt Industry Co., Ltd.</v>
          </cell>
          <cell r="D2871" t="str">
            <v>Eligible</v>
          </cell>
          <cell r="E2871" t="str">
            <v>Conformant</v>
          </cell>
          <cell r="F2871"/>
        </row>
        <row r="2872">
          <cell r="A2872" t="str">
            <v>CID003210</v>
          </cell>
          <cell r="B2872" t="str">
            <v>Cobalt</v>
          </cell>
          <cell r="C2872" t="str">
            <v>Lanzhou Jinchuan Advanced Materials Technology Co., Ltd.</v>
          </cell>
          <cell r="D2872" t="str">
            <v>Eligible</v>
          </cell>
          <cell r="E2872" t="str">
            <v>Conformant</v>
          </cell>
          <cell r="F2872"/>
        </row>
        <row r="2873">
          <cell r="A2873" t="str">
            <v>CID003211</v>
          </cell>
          <cell r="B2873" t="str">
            <v>Cobalt</v>
          </cell>
          <cell r="C2873" t="str">
            <v>Zhuhai Kelixin Metal Materials Co., Ltd.</v>
          </cell>
          <cell r="D2873" t="str">
            <v>Eligible</v>
          </cell>
          <cell r="E2873" t="str">
            <v>Conformant</v>
          </cell>
          <cell r="F2873"/>
        </row>
        <row r="2874">
          <cell r="A2874" t="str">
            <v>CID003212</v>
          </cell>
          <cell r="B2874" t="str">
            <v>Cobalt</v>
          </cell>
          <cell r="C2874" t="str">
            <v>Ganzhou Tengyuan Cobalt New Material Co., Ltd.</v>
          </cell>
          <cell r="D2874" t="str">
            <v>Eligible</v>
          </cell>
          <cell r="E2874" t="str">
            <v>Conformant</v>
          </cell>
          <cell r="F2874"/>
        </row>
        <row r="2875">
          <cell r="A2875" t="str">
            <v>CID003213</v>
          </cell>
          <cell r="B2875" t="str">
            <v>Cobalt</v>
          </cell>
          <cell r="C2875" t="str">
            <v>Guangxi Yinyi Advanced Material Co., Ltd.</v>
          </cell>
          <cell r="D2875" t="str">
            <v>Eligible</v>
          </cell>
          <cell r="E2875" t="str">
            <v>Conformant</v>
          </cell>
          <cell r="F2875"/>
        </row>
        <row r="2876">
          <cell r="A2876" t="str">
            <v>CID003215</v>
          </cell>
          <cell r="B2876" t="str">
            <v>Cobalt</v>
          </cell>
          <cell r="C2876" t="str">
            <v>Tianjin Maolian Science &amp; Technology Co., Ltd.</v>
          </cell>
          <cell r="D2876" t="str">
            <v>Eligible</v>
          </cell>
          <cell r="E2876" t="str">
            <v>Conformant</v>
          </cell>
          <cell r="F2876"/>
        </row>
        <row r="2877">
          <cell r="A2877" t="str">
            <v>CID003216</v>
          </cell>
          <cell r="B2877" t="str">
            <v>Cobalt</v>
          </cell>
          <cell r="C2877" t="str">
            <v>Baotou Ruibo New Energy Materials Co., Ltd.</v>
          </cell>
          <cell r="D2877" t="str">
            <v>Alleged</v>
          </cell>
          <cell r="E2877" t="str">
            <v>Not Applicable</v>
          </cell>
          <cell r="F2877" t="str">
            <v>Non Conformant</v>
          </cell>
        </row>
        <row r="2878">
          <cell r="A2878" t="str">
            <v>CID003217</v>
          </cell>
          <cell r="B2878" t="str">
            <v>Multiple</v>
          </cell>
          <cell r="C2878" t="str">
            <v>GEM Co., Ltd.</v>
          </cell>
          <cell r="D2878" t="str">
            <v>Group Company</v>
          </cell>
          <cell r="E2878" t="str">
            <v>Not Applicable</v>
          </cell>
          <cell r="F2878" t="str">
            <v>Non Conformant</v>
          </cell>
        </row>
        <row r="2879">
          <cell r="A2879" t="str">
            <v>CID003219</v>
          </cell>
          <cell r="B2879" t="str">
            <v>Cobalt</v>
          </cell>
          <cell r="C2879" t="str">
            <v>Hunan Brunp Recycling Technology Co., Ltd.</v>
          </cell>
          <cell r="D2879" t="str">
            <v>Eligible</v>
          </cell>
          <cell r="E2879" t="str">
            <v>In Communication</v>
          </cell>
          <cell r="F2879"/>
        </row>
        <row r="2880">
          <cell r="A2880" t="str">
            <v>CID003221</v>
          </cell>
          <cell r="B2880" t="str">
            <v>Cobalt</v>
          </cell>
          <cell r="C2880" t="str">
            <v>Nantong Xinwei Nickel Cobalt Technology Development Co., Ltd.</v>
          </cell>
          <cell r="D2880" t="str">
            <v>Eligible</v>
          </cell>
          <cell r="E2880" t="str">
            <v>Non Conformant</v>
          </cell>
          <cell r="F2880" t="str">
            <v>Non Conformant</v>
          </cell>
        </row>
        <row r="2881">
          <cell r="A2881" t="str">
            <v>CID003222</v>
          </cell>
          <cell r="B2881" t="str">
            <v>Cobalt</v>
          </cell>
          <cell r="C2881" t="str">
            <v>Zhejiang Xinshidai</v>
          </cell>
          <cell r="D2881" t="str">
            <v>Alleged</v>
          </cell>
          <cell r="E2881" t="str">
            <v>Not Applicable</v>
          </cell>
          <cell r="F2881" t="str">
            <v>Non Conformant</v>
          </cell>
        </row>
        <row r="2882">
          <cell r="A2882" t="str">
            <v>CID003223</v>
          </cell>
          <cell r="B2882" t="str">
            <v>Cobalt</v>
          </cell>
          <cell r="C2882" t="str">
            <v>Ganzhou Haopeng</v>
          </cell>
          <cell r="D2882" t="str">
            <v>Alleged</v>
          </cell>
          <cell r="E2882" t="str">
            <v>Not Applicable</v>
          </cell>
          <cell r="F2882" t="str">
            <v>Non Conformant</v>
          </cell>
        </row>
        <row r="2883">
          <cell r="A2883" t="str">
            <v>CID003225</v>
          </cell>
          <cell r="B2883" t="str">
            <v>Cobalt</v>
          </cell>
          <cell r="C2883" t="str">
            <v>Zhejiang Huayou Cobalt Company Limited</v>
          </cell>
          <cell r="D2883" t="str">
            <v>Eligible</v>
          </cell>
          <cell r="E2883" t="str">
            <v>Conformant</v>
          </cell>
          <cell r="F2883"/>
        </row>
        <row r="2884">
          <cell r="A2884" t="str">
            <v>CID003226</v>
          </cell>
          <cell r="B2884" t="str">
            <v>Cobalt</v>
          </cell>
          <cell r="C2884" t="str">
            <v>Umicore Finland Oy</v>
          </cell>
          <cell r="D2884" t="str">
            <v>Eligible</v>
          </cell>
          <cell r="E2884" t="str">
            <v>Conformant</v>
          </cell>
          <cell r="F2884"/>
        </row>
        <row r="2885">
          <cell r="A2885" t="str">
            <v>CID003227</v>
          </cell>
          <cell r="B2885" t="str">
            <v>Cobalt</v>
          </cell>
          <cell r="C2885" t="str">
            <v>Gangzhou Yi Hao Umicore Industry Co.</v>
          </cell>
          <cell r="D2885" t="str">
            <v>Provisionally Eligible</v>
          </cell>
          <cell r="E2885" t="str">
            <v>In Communication</v>
          </cell>
          <cell r="F2885" t="str">
            <v>Non Conformant</v>
          </cell>
        </row>
        <row r="2886">
          <cell r="A2886" t="str">
            <v>CID003228</v>
          </cell>
          <cell r="B2886" t="str">
            <v>Cobalt</v>
          </cell>
          <cell r="C2886" t="str">
            <v>Umicore Olen</v>
          </cell>
          <cell r="D2886" t="str">
            <v>Eligible</v>
          </cell>
          <cell r="E2886" t="str">
            <v>Conformant</v>
          </cell>
          <cell r="F2886"/>
        </row>
        <row r="2887">
          <cell r="A2887" t="str">
            <v>CID003232</v>
          </cell>
          <cell r="B2887" t="str">
            <v>Cobalt</v>
          </cell>
          <cell r="C2887" t="str">
            <v>Dynatec Madagascar Company</v>
          </cell>
          <cell r="D2887" t="str">
            <v>Eligible</v>
          </cell>
          <cell r="E2887" t="str">
            <v>Conformant</v>
          </cell>
          <cell r="F2887"/>
        </row>
        <row r="2888">
          <cell r="A2888" t="str">
            <v>CID003233</v>
          </cell>
          <cell r="B2888" t="str">
            <v>Cobalt</v>
          </cell>
          <cell r="C2888" t="str">
            <v>JSC Kolskaya Mining and Metallurgical Company (Kola MMC)</v>
          </cell>
          <cell r="D2888" t="str">
            <v>Eligible</v>
          </cell>
          <cell r="E2888" t="str">
            <v>RMI Due Diligence Review - Unable to Proceed</v>
          </cell>
          <cell r="F2888" t="str">
            <v>Non Conformant</v>
          </cell>
        </row>
        <row r="2889">
          <cell r="A2889" t="str">
            <v>CID003234</v>
          </cell>
          <cell r="B2889" t="str">
            <v>Cobalt</v>
          </cell>
          <cell r="C2889" t="str">
            <v>First Quantum Minerals Ltd.</v>
          </cell>
          <cell r="D2889" t="str">
            <v>Not Eligible</v>
          </cell>
          <cell r="E2889" t="str">
            <v>Not Applicable</v>
          </cell>
          <cell r="F2889" t="str">
            <v>Not Eligible Smelters</v>
          </cell>
        </row>
        <row r="2890">
          <cell r="A2890" t="str">
            <v>CID003235</v>
          </cell>
          <cell r="B2890" t="str">
            <v>Cobalt</v>
          </cell>
          <cell r="C2890" t="str">
            <v>Yabulu Nickel-Cobalt Refinery</v>
          </cell>
          <cell r="D2890" t="str">
            <v>Not Eligible</v>
          </cell>
          <cell r="E2890" t="str">
            <v>Not Applicable</v>
          </cell>
          <cell r="F2890" t="str">
            <v>Not Eligible Smelters</v>
          </cell>
        </row>
        <row r="2891">
          <cell r="A2891" t="str">
            <v>CID003236</v>
          </cell>
          <cell r="B2891" t="str">
            <v>Cobalt</v>
          </cell>
          <cell r="C2891" t="str">
            <v>Nickel West</v>
          </cell>
          <cell r="D2891" t="str">
            <v>Group Company</v>
          </cell>
          <cell r="E2891" t="str">
            <v>Not Applicable</v>
          </cell>
          <cell r="F2891" t="str">
            <v>Non Conformant</v>
          </cell>
        </row>
        <row r="2892">
          <cell r="A2892" t="str">
            <v>CID003237</v>
          </cell>
          <cell r="B2892" t="str">
            <v>Cobalt</v>
          </cell>
          <cell r="C2892" t="str">
            <v>Bamangwato Concessions Ltd. (BCL)</v>
          </cell>
          <cell r="D2892" t="str">
            <v>Not Eligible</v>
          </cell>
          <cell r="E2892" t="str">
            <v>Not Applicable</v>
          </cell>
          <cell r="F2892" t="str">
            <v>Not Eligible Smelters</v>
          </cell>
        </row>
        <row r="2893">
          <cell r="A2893" t="str">
            <v>CID003238</v>
          </cell>
          <cell r="B2893" t="str">
            <v>Cobalt</v>
          </cell>
          <cell r="C2893" t="str">
            <v>Votorantim</v>
          </cell>
          <cell r="D2893" t="str">
            <v>Not Eligible</v>
          </cell>
          <cell r="E2893" t="str">
            <v>Not Applicable</v>
          </cell>
          <cell r="F2893" t="str">
            <v>Not Eligible Smelters</v>
          </cell>
        </row>
        <row r="2894">
          <cell r="A2894" t="str">
            <v>CID003239</v>
          </cell>
          <cell r="B2894" t="str">
            <v>Cobalt</v>
          </cell>
          <cell r="C2894" t="str">
            <v>Port Colborne Refinery</v>
          </cell>
          <cell r="D2894" t="str">
            <v>Eligible</v>
          </cell>
          <cell r="E2894" t="str">
            <v>Conformant</v>
          </cell>
          <cell r="F2894"/>
        </row>
        <row r="2895">
          <cell r="A2895" t="str">
            <v>CID003240</v>
          </cell>
          <cell r="B2895" t="str">
            <v>Cobalt</v>
          </cell>
          <cell r="C2895" t="str">
            <v>Sudbury Integrated Nickel Operation</v>
          </cell>
          <cell r="D2895" t="str">
            <v>Not Eligible</v>
          </cell>
          <cell r="E2895" t="str">
            <v>Not Applicable</v>
          </cell>
          <cell r="F2895" t="str">
            <v>Not Eligible Smelters</v>
          </cell>
        </row>
        <row r="2896">
          <cell r="A2896" t="str">
            <v>CID003241</v>
          </cell>
          <cell r="B2896" t="str">
            <v>Cobalt</v>
          </cell>
          <cell r="C2896" t="str">
            <v>Saskatchewan Metals Processing Plant</v>
          </cell>
          <cell r="D2896" t="str">
            <v>Not Eligible</v>
          </cell>
          <cell r="E2896" t="str">
            <v>Not Applicable</v>
          </cell>
          <cell r="F2896" t="str">
            <v>Not Eligible Smelters</v>
          </cell>
        </row>
        <row r="2897">
          <cell r="A2897" t="str">
            <v>CID003242</v>
          </cell>
          <cell r="B2897" t="str">
            <v>Cobalt</v>
          </cell>
          <cell r="C2897" t="str">
            <v>Fort Saskatchewan Metals Facility</v>
          </cell>
          <cell r="D2897" t="str">
            <v>Eligible</v>
          </cell>
          <cell r="E2897" t="str">
            <v>RMI Due Diligence Review - Unable to Proceed</v>
          </cell>
          <cell r="F2897" t="str">
            <v>Non Conformant</v>
          </cell>
        </row>
        <row r="2898">
          <cell r="A2898" t="str">
            <v>CID003243</v>
          </cell>
          <cell r="B2898" t="str">
            <v>Cobalt</v>
          </cell>
          <cell r="C2898" t="str">
            <v>Pingan Xinhai Resource Development Co.</v>
          </cell>
          <cell r="D2898" t="str">
            <v>Alleged</v>
          </cell>
          <cell r="E2898" t="str">
            <v>Not Applicable</v>
          </cell>
          <cell r="F2898" t="str">
            <v>Non Conformant</v>
          </cell>
        </row>
        <row r="2899">
          <cell r="A2899" t="str">
            <v>CID003244</v>
          </cell>
          <cell r="B2899" t="str">
            <v>Cobalt</v>
          </cell>
          <cell r="C2899" t="str">
            <v>Umicore Shanghai Co., Ltd.</v>
          </cell>
          <cell r="D2899" t="str">
            <v>Not Eligible</v>
          </cell>
          <cell r="E2899" t="str">
            <v>Not Applicable</v>
          </cell>
          <cell r="F2899" t="str">
            <v>Not Eligible Smelters</v>
          </cell>
        </row>
        <row r="2900">
          <cell r="A2900" t="str">
            <v>CID003247</v>
          </cell>
          <cell r="B2900" t="str">
            <v>Cobalt</v>
          </cell>
          <cell r="C2900" t="str">
            <v>Gansu</v>
          </cell>
          <cell r="D2900" t="str">
            <v>Alleged</v>
          </cell>
          <cell r="E2900" t="str">
            <v>Not Applicable</v>
          </cell>
          <cell r="F2900" t="str">
            <v>Non Conformant</v>
          </cell>
        </row>
        <row r="2901">
          <cell r="A2901" t="str">
            <v>CID003248</v>
          </cell>
          <cell r="B2901" t="str">
            <v>Cobalt</v>
          </cell>
          <cell r="C2901" t="str">
            <v>Shandong Jinling Mining</v>
          </cell>
          <cell r="D2901" t="str">
            <v>Alleged</v>
          </cell>
          <cell r="E2901" t="str">
            <v>Not Applicable</v>
          </cell>
          <cell r="F2901" t="str">
            <v>Non Conformant</v>
          </cell>
        </row>
        <row r="2902">
          <cell r="A2902" t="str">
            <v>CID003250</v>
          </cell>
          <cell r="B2902" t="str">
            <v>Cobalt</v>
          </cell>
          <cell r="C2902" t="str">
            <v>Ganzhou Cobalt &amp; Tungsten Co., Ltd.</v>
          </cell>
          <cell r="D2902" t="str">
            <v>Alleged</v>
          </cell>
          <cell r="E2902" t="str">
            <v>Not Applicable</v>
          </cell>
          <cell r="F2902" t="str">
            <v>Non Conformant</v>
          </cell>
        </row>
        <row r="2903">
          <cell r="A2903" t="str">
            <v>CID003252</v>
          </cell>
          <cell r="B2903" t="str">
            <v>Cobalt</v>
          </cell>
          <cell r="C2903" t="str">
            <v>Nanjing Hanrui Cobalt</v>
          </cell>
          <cell r="D2903" t="str">
            <v>Group Company</v>
          </cell>
          <cell r="E2903" t="str">
            <v>Not Applicable</v>
          </cell>
          <cell r="F2903" t="str">
            <v>Non Conformant</v>
          </cell>
        </row>
        <row r="2904">
          <cell r="A2904" t="str">
            <v>CID003254</v>
          </cell>
          <cell r="B2904" t="str">
            <v>Cobalt</v>
          </cell>
          <cell r="C2904" t="str">
            <v>Ningbo COBOTO Cobalt &amp; Nickel</v>
          </cell>
          <cell r="D2904" t="str">
            <v>Alleged</v>
          </cell>
          <cell r="E2904" t="str">
            <v>Not Applicable</v>
          </cell>
          <cell r="F2904" t="str">
            <v>Non Conformant</v>
          </cell>
        </row>
        <row r="2905">
          <cell r="A2905" t="str">
            <v>CID003255</v>
          </cell>
          <cell r="B2905" t="str">
            <v>Cobalt</v>
          </cell>
          <cell r="C2905" t="str">
            <v>Quzhou Huayou Cobalt New Material Co., Ltd.</v>
          </cell>
          <cell r="D2905" t="str">
            <v>Eligible</v>
          </cell>
          <cell r="E2905" t="str">
            <v>Conformant</v>
          </cell>
          <cell r="F2905"/>
        </row>
        <row r="2906">
          <cell r="A2906" t="str">
            <v>CID003256</v>
          </cell>
          <cell r="B2906" t="str">
            <v>Cobalt</v>
          </cell>
          <cell r="C2906" t="str">
            <v>JIANGSU RUNJIE NEW MATERIAL CO., LTD.</v>
          </cell>
          <cell r="D2906" t="str">
            <v>Not Eligible</v>
          </cell>
          <cell r="E2906" t="str">
            <v>Not Applicable</v>
          </cell>
          <cell r="F2906" t="str">
            <v>Not Eligible Smelters</v>
          </cell>
        </row>
        <row r="2907">
          <cell r="A2907" t="str">
            <v>CID003257</v>
          </cell>
          <cell r="B2907" t="str">
            <v>Cobalt</v>
          </cell>
          <cell r="C2907" t="str">
            <v>Zhejiang Galico Cobalt &amp; Nickel Material Co., Ltd.</v>
          </cell>
          <cell r="D2907" t="str">
            <v>Alleged</v>
          </cell>
          <cell r="E2907" t="str">
            <v>Not Applicable</v>
          </cell>
          <cell r="F2907" t="str">
            <v>Non Conformant</v>
          </cell>
        </row>
        <row r="2908">
          <cell r="A2908" t="str">
            <v>CID003258</v>
          </cell>
          <cell r="B2908" t="str">
            <v>Cobalt</v>
          </cell>
          <cell r="C2908" t="str">
            <v>CGM (Ganzhou) International Cobalt Industry Co., Ltd.</v>
          </cell>
          <cell r="D2908" t="str">
            <v>Alleged</v>
          </cell>
          <cell r="E2908" t="str">
            <v>Not Applicable</v>
          </cell>
          <cell r="F2908" t="str">
            <v>Non Conformant</v>
          </cell>
        </row>
        <row r="2909">
          <cell r="A2909" t="str">
            <v>CID003259</v>
          </cell>
          <cell r="B2909" t="str">
            <v>Cobalt</v>
          </cell>
          <cell r="C2909" t="str">
            <v>La SINO-CONGOLAISE DES MINES</v>
          </cell>
          <cell r="D2909" t="str">
            <v>Alleged</v>
          </cell>
          <cell r="E2909" t="str">
            <v>Not Applicable</v>
          </cell>
          <cell r="F2909" t="str">
            <v>Non Conformant</v>
          </cell>
        </row>
        <row r="2910">
          <cell r="A2910" t="str">
            <v>CID003260</v>
          </cell>
          <cell r="B2910" t="str">
            <v>Cobalt</v>
          </cell>
          <cell r="C2910" t="str">
            <v>Lubumbashi Refinery</v>
          </cell>
          <cell r="D2910" t="str">
            <v>Not Eligible</v>
          </cell>
          <cell r="E2910" t="str">
            <v>Not Applicable</v>
          </cell>
          <cell r="F2910" t="str">
            <v>Not Eligible Smelters</v>
          </cell>
        </row>
        <row r="2911">
          <cell r="A2911" t="str">
            <v>CID003261</v>
          </cell>
          <cell r="B2911" t="str">
            <v>Cobalt</v>
          </cell>
          <cell r="C2911" t="str">
            <v>Kamoto Copper Company</v>
          </cell>
          <cell r="D2911" t="str">
            <v>Eligible</v>
          </cell>
          <cell r="E2911" t="str">
            <v>Conformant</v>
          </cell>
          <cell r="F2911"/>
        </row>
        <row r="2912">
          <cell r="A2912" t="str">
            <v>CID003263</v>
          </cell>
          <cell r="B2912" t="str">
            <v>Cobalt</v>
          </cell>
          <cell r="C2912" t="str">
            <v>Shituru Refinery</v>
          </cell>
          <cell r="D2912" t="str">
            <v>Alleged</v>
          </cell>
          <cell r="E2912" t="str">
            <v>Not Applicable</v>
          </cell>
          <cell r="F2912" t="str">
            <v>Non Conformant</v>
          </cell>
        </row>
        <row r="2913">
          <cell r="A2913" t="str">
            <v>CID003264</v>
          </cell>
          <cell r="B2913" t="str">
            <v>Cobalt</v>
          </cell>
          <cell r="C2913" t="str">
            <v>Chemaf Etoile</v>
          </cell>
          <cell r="D2913" t="str">
            <v>Eligible</v>
          </cell>
          <cell r="E2913" t="str">
            <v>Conformant</v>
          </cell>
          <cell r="F2913"/>
        </row>
        <row r="2914">
          <cell r="A2914" t="str">
            <v>CID003265</v>
          </cell>
          <cell r="B2914" t="str">
            <v>Cobalt</v>
          </cell>
          <cell r="C2914" t="str">
            <v>Groupement du Terril de Lubumbashi - Big Hill Smelter</v>
          </cell>
          <cell r="D2914" t="str">
            <v>Alleged</v>
          </cell>
          <cell r="E2914" t="str">
            <v>Not Applicable</v>
          </cell>
          <cell r="F2914" t="str">
            <v>Non Conformant</v>
          </cell>
        </row>
        <row r="2915">
          <cell r="A2915" t="str">
            <v>CID003266</v>
          </cell>
          <cell r="B2915" t="str">
            <v>Cobalt</v>
          </cell>
          <cell r="C2915" t="str">
            <v>Societe pour le Traitment du Terril de Lubumbashi (STL)</v>
          </cell>
          <cell r="D2915" t="str">
            <v>Eligible</v>
          </cell>
          <cell r="E2915" t="str">
            <v>Conformant</v>
          </cell>
          <cell r="F2915"/>
        </row>
        <row r="2916">
          <cell r="A2916" t="str">
            <v>CID003267</v>
          </cell>
          <cell r="B2916" t="str">
            <v>Cobalt</v>
          </cell>
          <cell r="C2916" t="str">
            <v>Kalumines</v>
          </cell>
          <cell r="D2916" t="str">
            <v>Not Eligible</v>
          </cell>
          <cell r="E2916" t="str">
            <v>Not Applicable</v>
          </cell>
          <cell r="F2916" t="str">
            <v>Not Eligible Smelters</v>
          </cell>
        </row>
        <row r="2917">
          <cell r="A2917" t="str">
            <v>CID003269</v>
          </cell>
          <cell r="B2917" t="str">
            <v>Cobalt</v>
          </cell>
          <cell r="C2917" t="str">
            <v>Lubumbashi SX plant</v>
          </cell>
          <cell r="D2917" t="str">
            <v>Alleged</v>
          </cell>
          <cell r="E2917" t="str">
            <v>Not Applicable</v>
          </cell>
          <cell r="F2917" t="str">
            <v>Non Conformant</v>
          </cell>
        </row>
        <row r="2918">
          <cell r="A2918" t="str">
            <v>CID003270</v>
          </cell>
          <cell r="B2918" t="str">
            <v>Cobalt</v>
          </cell>
          <cell r="C2918" t="str">
            <v>Likasi, Katanga Province</v>
          </cell>
          <cell r="D2918" t="str">
            <v>Not Eligible</v>
          </cell>
          <cell r="E2918" t="str">
            <v>Not Applicable</v>
          </cell>
          <cell r="F2918" t="str">
            <v>Not Eligible Smelters</v>
          </cell>
        </row>
        <row r="2919">
          <cell r="A2919" t="str">
            <v>CID003271</v>
          </cell>
          <cell r="B2919" t="str">
            <v>Cobalt</v>
          </cell>
          <cell r="C2919" t="str">
            <v>Kipoi North</v>
          </cell>
          <cell r="D2919" t="str">
            <v>Alleged</v>
          </cell>
          <cell r="E2919" t="str">
            <v>Not Applicable</v>
          </cell>
          <cell r="F2919" t="str">
            <v>Non Conformant</v>
          </cell>
        </row>
        <row r="2920">
          <cell r="A2920" t="str">
            <v>CID003273</v>
          </cell>
          <cell r="B2920" t="str">
            <v>Cobalt</v>
          </cell>
          <cell r="C2920" t="str">
            <v>Lubumbashi</v>
          </cell>
          <cell r="D2920" t="str">
            <v>Not Eligible</v>
          </cell>
          <cell r="E2920" t="str">
            <v>Not Applicable</v>
          </cell>
          <cell r="F2920" t="str">
            <v>Not Eligible Smelters</v>
          </cell>
        </row>
        <row r="2921">
          <cell r="A2921" t="str">
            <v>CID003274</v>
          </cell>
          <cell r="B2921" t="str">
            <v>Cobalt</v>
          </cell>
          <cell r="C2921" t="str">
            <v>Phelps Dodge Congo (Subsidiary of Freeport-McMoran Copper &amp; Gold (FCX))</v>
          </cell>
          <cell r="D2921" t="str">
            <v>Alleged</v>
          </cell>
          <cell r="E2921" t="str">
            <v>Not Applicable</v>
          </cell>
          <cell r="F2921" t="str">
            <v>Non Conformant</v>
          </cell>
        </row>
        <row r="2922">
          <cell r="A2922" t="str">
            <v>CID003275</v>
          </cell>
          <cell r="B2922" t="str">
            <v>Cobalt</v>
          </cell>
          <cell r="C2922" t="str">
            <v>La Compagnie de Traitement des Rejets de Kingamyambo S.A. (Metalkol S.A.)</v>
          </cell>
          <cell r="D2922" t="str">
            <v>Eligible</v>
          </cell>
          <cell r="E2922" t="str">
            <v>Conformant</v>
          </cell>
          <cell r="F2922"/>
        </row>
        <row r="2923">
          <cell r="A2923" t="str">
            <v>CID003276</v>
          </cell>
          <cell r="B2923" t="str">
            <v>Cobalt</v>
          </cell>
          <cell r="C2923" t="str">
            <v>LA MINIERE DE KASOMBO SAS</v>
          </cell>
          <cell r="D2923" t="str">
            <v>Eligible</v>
          </cell>
          <cell r="E2923" t="str">
            <v>Outreach Required</v>
          </cell>
          <cell r="F2923" t="str">
            <v>Non Conformant</v>
          </cell>
        </row>
        <row r="2924">
          <cell r="A2924" t="str">
            <v>CID003277</v>
          </cell>
          <cell r="B2924" t="str">
            <v>Cobalt</v>
          </cell>
          <cell r="C2924" t="str">
            <v>Boss Mining - Luita</v>
          </cell>
          <cell r="D2924" t="str">
            <v>Not Eligible</v>
          </cell>
          <cell r="E2924" t="str">
            <v>Not Applicable</v>
          </cell>
          <cell r="F2924" t="str">
            <v>Not Eligible Smelters</v>
          </cell>
        </row>
        <row r="2925">
          <cell r="A2925" t="str">
            <v>CID003278</v>
          </cell>
          <cell r="B2925" t="str">
            <v>Cobalt</v>
          </cell>
          <cell r="C2925" t="str">
            <v>Niihama Nickel Refinery, Sumitomo Metal Mining</v>
          </cell>
          <cell r="D2925" t="str">
            <v>Eligible</v>
          </cell>
          <cell r="E2925" t="str">
            <v>Conformant</v>
          </cell>
          <cell r="F2925"/>
        </row>
        <row r="2926">
          <cell r="A2926" t="str">
            <v>CID003279</v>
          </cell>
          <cell r="B2926" t="str">
            <v>Cobalt</v>
          </cell>
          <cell r="C2926" t="str">
            <v>Mine de Bou-Azzer</v>
          </cell>
          <cell r="D2926" t="str">
            <v>Eligible</v>
          </cell>
          <cell r="E2926" t="str">
            <v>Conformant</v>
          </cell>
          <cell r="F2926"/>
        </row>
        <row r="2927">
          <cell r="A2927" t="str">
            <v>CID003280</v>
          </cell>
          <cell r="B2927" t="str">
            <v>Cobalt</v>
          </cell>
          <cell r="C2927" t="str">
            <v>Compagnie de Tifnout Tiranimine</v>
          </cell>
          <cell r="D2927" t="str">
            <v>Eligible</v>
          </cell>
          <cell r="E2927" t="str">
            <v>Conformant</v>
          </cell>
          <cell r="F2927"/>
        </row>
        <row r="2928">
          <cell r="A2928" t="str">
            <v>CID003281</v>
          </cell>
          <cell r="B2928" t="str">
            <v>Cobalt</v>
          </cell>
          <cell r="C2928" t="str">
            <v>Ramu Nickel Cobalt Mine, Basamuk Processing Plant</v>
          </cell>
          <cell r="D2928" t="str">
            <v>Not Eligible</v>
          </cell>
          <cell r="E2928" t="str">
            <v>Not Applicable</v>
          </cell>
          <cell r="F2928" t="str">
            <v>Not Eligible Smelters</v>
          </cell>
        </row>
        <row r="2929">
          <cell r="A2929" t="str">
            <v>CID003282</v>
          </cell>
          <cell r="B2929" t="str">
            <v>Cobalt</v>
          </cell>
          <cell r="C2929" t="str">
            <v>Coral Bay Nickel Corporation (CBNC)</v>
          </cell>
          <cell r="D2929" t="str">
            <v>Eligible</v>
          </cell>
          <cell r="E2929" t="str">
            <v>Outreach Required</v>
          </cell>
          <cell r="F2929" t="str">
            <v>Non Conformant</v>
          </cell>
        </row>
        <row r="2930">
          <cell r="A2930" t="str">
            <v>CID003283</v>
          </cell>
          <cell r="B2930" t="str">
            <v>Cobalt</v>
          </cell>
          <cell r="C2930" t="str">
            <v>Taganito HPAL Nickel Corporation (THPAL)</v>
          </cell>
          <cell r="D2930" t="str">
            <v>Eligible</v>
          </cell>
          <cell r="E2930" t="str">
            <v>Outreach Required</v>
          </cell>
          <cell r="F2930" t="str">
            <v>Non Conformant</v>
          </cell>
        </row>
        <row r="2931">
          <cell r="A2931" t="str">
            <v>CID003285</v>
          </cell>
          <cell r="B2931" t="str">
            <v>Cobalt</v>
          </cell>
          <cell r="C2931" t="str">
            <v>Kasese Cobalt Co., Ltd.</v>
          </cell>
          <cell r="D2931" t="str">
            <v>Not Eligible</v>
          </cell>
          <cell r="E2931" t="str">
            <v>Not Applicable</v>
          </cell>
          <cell r="F2931" t="str">
            <v>Not Eligible Smelters</v>
          </cell>
        </row>
        <row r="2932">
          <cell r="A2932" t="str">
            <v>CID003286</v>
          </cell>
          <cell r="B2932" t="str">
            <v>Cobalt</v>
          </cell>
          <cell r="C2932" t="str">
            <v>Chambishi Metals, PLC</v>
          </cell>
          <cell r="D2932" t="str">
            <v>Not Eligible</v>
          </cell>
          <cell r="E2932" t="str">
            <v>Not Applicable</v>
          </cell>
          <cell r="F2932" t="str">
            <v>Not Eligible Smelters</v>
          </cell>
        </row>
        <row r="2933">
          <cell r="A2933" t="str">
            <v>CID003287</v>
          </cell>
          <cell r="B2933" t="str">
            <v>Cobalt</v>
          </cell>
          <cell r="C2933" t="str">
            <v>Mufulira - Mopani Copper Mines</v>
          </cell>
          <cell r="D2933" t="str">
            <v>Not Eligible</v>
          </cell>
          <cell r="E2933" t="str">
            <v>Not Applicable</v>
          </cell>
          <cell r="F2933" t="str">
            <v>Not Eligible Smelters</v>
          </cell>
        </row>
        <row r="2934">
          <cell r="A2934" t="str">
            <v>CID003288</v>
          </cell>
          <cell r="B2934" t="str">
            <v>Cobalt</v>
          </cell>
          <cell r="C2934" t="str">
            <v>Nkana - Mopani Copper Mines</v>
          </cell>
          <cell r="D2934" t="str">
            <v>Not Eligible</v>
          </cell>
          <cell r="E2934" t="str">
            <v>Not Applicable</v>
          </cell>
          <cell r="F2934" t="str">
            <v>Not Eligible Smelters</v>
          </cell>
        </row>
        <row r="2935">
          <cell r="A2935" t="str">
            <v>CID003289</v>
          </cell>
          <cell r="B2935" t="str">
            <v>Cobalt</v>
          </cell>
          <cell r="C2935" t="str">
            <v>Konkola Copper Mines Ltd - Nchanga Smelter</v>
          </cell>
          <cell r="D2935" t="str">
            <v>Alleged</v>
          </cell>
          <cell r="E2935" t="str">
            <v>Not Applicable</v>
          </cell>
          <cell r="F2935" t="str">
            <v>Non Conformant</v>
          </cell>
        </row>
        <row r="2936">
          <cell r="A2936" t="str">
            <v>CID003290</v>
          </cell>
          <cell r="B2936" t="str">
            <v>Cobalt</v>
          </cell>
          <cell r="C2936" t="str">
            <v>Zhangjiagang Huayi Chemical Co., Ltd.</v>
          </cell>
          <cell r="D2936" t="str">
            <v>Alleged</v>
          </cell>
          <cell r="E2936" t="str">
            <v>Not Applicable</v>
          </cell>
          <cell r="F2936" t="str">
            <v>Non Conformant</v>
          </cell>
        </row>
        <row r="2937">
          <cell r="A2937" t="str">
            <v>CID003291</v>
          </cell>
          <cell r="B2937" t="str">
            <v>Cobalt</v>
          </cell>
          <cell r="C2937" t="str">
            <v>Guangdong Jiana Energy Technology Co., Ltd.</v>
          </cell>
          <cell r="D2937" t="str">
            <v>Eligible</v>
          </cell>
          <cell r="E2937" t="str">
            <v>Conformant</v>
          </cell>
          <cell r="F2937"/>
        </row>
        <row r="2938">
          <cell r="A2938" t="str">
            <v>CID003293</v>
          </cell>
          <cell r="B2938" t="str">
            <v>Cobalt</v>
          </cell>
          <cell r="C2938" t="str">
            <v>Jiangsu Xiongfeng Technology Co., Ltd.</v>
          </cell>
          <cell r="D2938" t="str">
            <v>Eligible</v>
          </cell>
          <cell r="E2938" t="str">
            <v>Conformant</v>
          </cell>
          <cell r="F2938"/>
        </row>
        <row r="2939">
          <cell r="A2939" t="str">
            <v>CID003294</v>
          </cell>
          <cell r="B2939" t="str">
            <v>Cobalt</v>
          </cell>
          <cell r="C2939" t="str">
            <v>Jiayuan Cobalt</v>
          </cell>
          <cell r="D2939" t="str">
            <v>Alleged</v>
          </cell>
          <cell r="E2939" t="str">
            <v>Not Applicable</v>
          </cell>
          <cell r="F2939" t="str">
            <v>Non Conformant</v>
          </cell>
        </row>
        <row r="2940">
          <cell r="A2940" t="str">
            <v>CID003296</v>
          </cell>
          <cell r="B2940" t="str">
            <v>Cobalt</v>
          </cell>
          <cell r="C2940" t="str">
            <v>Maolin</v>
          </cell>
          <cell r="D2940" t="str">
            <v>Alleged</v>
          </cell>
          <cell r="E2940" t="str">
            <v>Not Applicable</v>
          </cell>
          <cell r="F2940" t="str">
            <v>Non Conformant</v>
          </cell>
        </row>
        <row r="2941">
          <cell r="A2941" t="str">
            <v>CID003298</v>
          </cell>
          <cell r="B2941" t="str">
            <v>Cobalt</v>
          </cell>
          <cell r="C2941" t="str">
            <v>Sichuan Ni&amp;Co Guorun New Materials Co., Ltd.</v>
          </cell>
          <cell r="D2941" t="str">
            <v>Alleged</v>
          </cell>
          <cell r="E2941" t="str">
            <v>Not Applicable</v>
          </cell>
          <cell r="F2941" t="str">
            <v>Non Conformant</v>
          </cell>
        </row>
        <row r="2942">
          <cell r="A2942" t="str">
            <v>CID003299</v>
          </cell>
          <cell r="B2942" t="str">
            <v>Cobalt</v>
          </cell>
          <cell r="C2942" t="str">
            <v>Panoramic Resources Ltd.</v>
          </cell>
          <cell r="D2942" t="str">
            <v>Not Eligible</v>
          </cell>
          <cell r="E2942" t="str">
            <v>Not Applicable</v>
          </cell>
          <cell r="F2942" t="str">
            <v>Not Eligible Smelters</v>
          </cell>
        </row>
        <row r="2943">
          <cell r="A2943" t="str">
            <v>CID003300</v>
          </cell>
          <cell r="B2943" t="str">
            <v>Cobalt</v>
          </cell>
          <cell r="C2943" t="str">
            <v>Mirabel Nickel Ltd.</v>
          </cell>
          <cell r="D2943" t="str">
            <v>Not Eligible</v>
          </cell>
          <cell r="E2943" t="str">
            <v>Not Applicable</v>
          </cell>
          <cell r="F2943" t="str">
            <v>Not Eligible Smelters</v>
          </cell>
        </row>
        <row r="2944">
          <cell r="A2944" t="str">
            <v>CID003301</v>
          </cell>
          <cell r="B2944" t="str">
            <v>Cobalt</v>
          </cell>
          <cell r="C2944" t="str">
            <v>Mutanda Mining SPRL</v>
          </cell>
          <cell r="D2944" t="str">
            <v>Eligible</v>
          </cell>
          <cell r="E2944" t="str">
            <v>Conformant</v>
          </cell>
          <cell r="F2944"/>
        </row>
        <row r="2945">
          <cell r="A2945" t="str">
            <v>CID003302</v>
          </cell>
          <cell r="B2945" t="str">
            <v>Multiple</v>
          </cell>
          <cell r="C2945" t="str">
            <v>The Ambatovy</v>
          </cell>
          <cell r="D2945" t="str">
            <v>Group Company</v>
          </cell>
          <cell r="E2945" t="str">
            <v>Not Applicable</v>
          </cell>
          <cell r="F2945" t="str">
            <v>Non Conformant</v>
          </cell>
        </row>
        <row r="2946">
          <cell r="A2946" t="str">
            <v>CID003303</v>
          </cell>
          <cell r="B2946" t="str">
            <v>Cobalt</v>
          </cell>
          <cell r="C2946" t="str">
            <v>Prony Resources New Caledonia</v>
          </cell>
          <cell r="D2946" t="str">
            <v>Eligible</v>
          </cell>
          <cell r="E2946" t="str">
            <v>Outreach required</v>
          </cell>
          <cell r="F2946" t="str">
            <v>Non Conformant</v>
          </cell>
        </row>
        <row r="2947">
          <cell r="A2947" t="str">
            <v>CID003304</v>
          </cell>
          <cell r="B2947" t="str">
            <v>Cobalt</v>
          </cell>
          <cell r="C2947" t="str">
            <v>Minosa Platinum Mine</v>
          </cell>
          <cell r="D2947" t="str">
            <v>Not Eligible</v>
          </cell>
          <cell r="E2947" t="str">
            <v>Not Applicable</v>
          </cell>
          <cell r="F2947" t="str">
            <v>Not Eligible Smelters</v>
          </cell>
        </row>
        <row r="2948">
          <cell r="A2948" t="str">
            <v>CID003305</v>
          </cell>
          <cell r="B2948" t="str">
            <v>Cobalt</v>
          </cell>
          <cell r="C2948" t="str">
            <v>Bindura Nickel Corp</v>
          </cell>
          <cell r="D2948" t="str">
            <v>Alleged</v>
          </cell>
          <cell r="E2948" t="str">
            <v>Not Applicable</v>
          </cell>
          <cell r="F2948" t="str">
            <v>Non Conformant</v>
          </cell>
        </row>
        <row r="2949">
          <cell r="A2949" t="str">
            <v>CID003306</v>
          </cell>
          <cell r="B2949" t="str">
            <v>Cobalt</v>
          </cell>
          <cell r="C2949" t="str">
            <v>Sable Zinc Kabwe Ltd.</v>
          </cell>
          <cell r="D2949" t="str">
            <v>Not Eligible</v>
          </cell>
          <cell r="E2949" t="str">
            <v>Not Applicable</v>
          </cell>
          <cell r="F2949" t="str">
            <v>Not Eligible Smelters</v>
          </cell>
        </row>
        <row r="2950">
          <cell r="A2950" t="str">
            <v>CID003307</v>
          </cell>
          <cell r="B2950" t="str">
            <v>Cobalt</v>
          </cell>
          <cell r="C2950" t="str">
            <v>Zhejiang Qingfeng Cobalt Alloy New Materials Co.</v>
          </cell>
          <cell r="D2950" t="str">
            <v>Alleged</v>
          </cell>
          <cell r="E2950" t="str">
            <v>Not Applicable</v>
          </cell>
          <cell r="F2950" t="str">
            <v>Non Conformant</v>
          </cell>
        </row>
        <row r="2951">
          <cell r="A2951" t="str">
            <v>CID003308</v>
          </cell>
          <cell r="B2951" t="str">
            <v>Cobalt</v>
          </cell>
          <cell r="C2951" t="str">
            <v>G. Vogler B.V.</v>
          </cell>
          <cell r="D2951" t="str">
            <v>Not Eligible</v>
          </cell>
          <cell r="E2951" t="str">
            <v>Not Applicable</v>
          </cell>
          <cell r="F2951" t="str">
            <v>Not Eligible Smelters</v>
          </cell>
        </row>
        <row r="2952">
          <cell r="A2952" t="str">
            <v>CID003309</v>
          </cell>
          <cell r="B2952" t="str">
            <v>Cobalt</v>
          </cell>
          <cell r="C2952" t="str">
            <v>Shu Powders Ltd.</v>
          </cell>
          <cell r="D2952" t="str">
            <v>Eligible</v>
          </cell>
          <cell r="E2952" t="str">
            <v>In Communication</v>
          </cell>
          <cell r="F2952"/>
        </row>
        <row r="2953">
          <cell r="A2953" t="str">
            <v>CID003310</v>
          </cell>
          <cell r="B2953" t="str">
            <v>Tungsten</v>
          </cell>
          <cell r="C2953" t="str">
            <v>Eurotungstene Metal Powders</v>
          </cell>
          <cell r="D2953" t="str">
            <v>Not Eligible</v>
          </cell>
          <cell r="E2953" t="str">
            <v>Not Applicable</v>
          </cell>
          <cell r="F2953" t="str">
            <v>Not Eligible Smelters</v>
          </cell>
        </row>
        <row r="2954">
          <cell r="A2954" t="str">
            <v>CID003313</v>
          </cell>
          <cell r="B2954" t="str">
            <v>Tin</v>
          </cell>
          <cell r="C2954" t="str">
            <v>SHENYANG RONGSHENGYUAN</v>
          </cell>
          <cell r="D2954" t="str">
            <v>Not Eligible</v>
          </cell>
          <cell r="E2954" t="str">
            <v>Not Applicable</v>
          </cell>
          <cell r="F2954" t="str">
            <v>Not Eligible Smelters</v>
          </cell>
        </row>
        <row r="2955">
          <cell r="A2955" t="str">
            <v>CID003314</v>
          </cell>
          <cell r="B2955" t="str">
            <v>Tantalum</v>
          </cell>
          <cell r="C2955" t="str">
            <v>VDM Metals USA, LLC</v>
          </cell>
          <cell r="D2955" t="str">
            <v>Not Eligible</v>
          </cell>
          <cell r="E2955" t="str">
            <v>Not Applicable</v>
          </cell>
          <cell r="F2955" t="str">
            <v>Not Eligible Smelters</v>
          </cell>
        </row>
        <row r="2956">
          <cell r="A2956" t="str">
            <v>CID003315</v>
          </cell>
          <cell r="B2956" t="str">
            <v>Tin</v>
          </cell>
          <cell r="C2956" t="str">
            <v>DOHINO METAL</v>
          </cell>
          <cell r="D2956" t="str">
            <v>Not Eligible</v>
          </cell>
          <cell r="E2956" t="str">
            <v>Not Applicable</v>
          </cell>
          <cell r="F2956" t="str">
            <v>Not Eligible Smelters</v>
          </cell>
        </row>
        <row r="2957">
          <cell r="A2957" t="str">
            <v>CID003316</v>
          </cell>
          <cell r="B2957" t="str">
            <v>Tin</v>
          </cell>
          <cell r="C2957" t="str">
            <v>Italbronze LTDA</v>
          </cell>
          <cell r="D2957" t="str">
            <v>Not Eligible</v>
          </cell>
          <cell r="E2957" t="str">
            <v>Not Applicable</v>
          </cell>
          <cell r="F2957" t="str">
            <v>Not Eligible Smelters</v>
          </cell>
        </row>
        <row r="2958">
          <cell r="A2958" t="str">
            <v>CID003317</v>
          </cell>
          <cell r="B2958" t="str">
            <v>Tin</v>
          </cell>
          <cell r="C2958" t="str">
            <v>Teck Metals LTD</v>
          </cell>
          <cell r="D2958" t="str">
            <v>Not Eligible</v>
          </cell>
          <cell r="E2958" t="str">
            <v>Not Applicable</v>
          </cell>
          <cell r="F2958" t="str">
            <v>Not Eligible Smelters</v>
          </cell>
        </row>
        <row r="2959">
          <cell r="A2959" t="str">
            <v>CID003318</v>
          </cell>
          <cell r="B2959" t="str">
            <v>Tin</v>
          </cell>
          <cell r="C2959" t="str">
            <v>Yi Chengda Tin Corp.Ltd</v>
          </cell>
          <cell r="D2959" t="str">
            <v>Not Eligible</v>
          </cell>
          <cell r="E2959" t="str">
            <v>Not Applicable</v>
          </cell>
          <cell r="F2959" t="str">
            <v>Not Eligible Smelters</v>
          </cell>
        </row>
        <row r="2960">
          <cell r="A2960" t="str">
            <v>CID003319</v>
          </cell>
          <cell r="B2960" t="str">
            <v>Tin</v>
          </cell>
          <cell r="C2960" t="str">
            <v>Guangxi Crystal Union Photoelectric Materials Co., Ltd.</v>
          </cell>
          <cell r="D2960" t="str">
            <v>Not Eligible</v>
          </cell>
          <cell r="E2960" t="str">
            <v>Not Applicable</v>
          </cell>
          <cell r="F2960" t="str">
            <v>Not Eligible Smelters</v>
          </cell>
        </row>
        <row r="2961">
          <cell r="A2961" t="str">
            <v>CID003320</v>
          </cell>
          <cell r="B2961" t="str">
            <v>Tantalum</v>
          </cell>
          <cell r="C2961" t="str">
            <v>Alpha Metals</v>
          </cell>
          <cell r="D2961" t="str">
            <v>Not Eligible</v>
          </cell>
          <cell r="E2961" t="str">
            <v>Not Applicable</v>
          </cell>
          <cell r="F2961" t="str">
            <v>Not Eligible Smelters</v>
          </cell>
        </row>
        <row r="2962">
          <cell r="A2962" t="str">
            <v>CID003321</v>
          </cell>
          <cell r="B2962" t="str">
            <v>Tin</v>
          </cell>
          <cell r="C2962" t="str">
            <v>Federal Metal Company</v>
          </cell>
          <cell r="D2962" t="str">
            <v>Not Eligible</v>
          </cell>
          <cell r="E2962" t="str">
            <v>Not Applicable</v>
          </cell>
          <cell r="F2962" t="str">
            <v>Not Eligible Smelters</v>
          </cell>
        </row>
        <row r="2963">
          <cell r="A2963" t="str">
            <v>CID003322</v>
          </cell>
          <cell r="B2963" t="str">
            <v>Tin</v>
          </cell>
          <cell r="C2963" t="str">
            <v>Frost Electroplating Lt</v>
          </cell>
          <cell r="D2963" t="str">
            <v>Not Eligible</v>
          </cell>
          <cell r="E2963" t="str">
            <v>Not Applicable</v>
          </cell>
          <cell r="F2963" t="str">
            <v>Not Eligible Smelters</v>
          </cell>
        </row>
        <row r="2964">
          <cell r="A2964" t="str">
            <v>CID003323</v>
          </cell>
          <cell r="B2964" t="str">
            <v>Tin</v>
          </cell>
          <cell r="C2964" t="str">
            <v>HongQiao metal parts</v>
          </cell>
          <cell r="D2964" t="str">
            <v>Not Eligible</v>
          </cell>
          <cell r="E2964" t="str">
            <v>Not Applicable</v>
          </cell>
          <cell r="F2964" t="str">
            <v>Not Eligible Smelters</v>
          </cell>
        </row>
        <row r="2965">
          <cell r="A2965" t="str">
            <v>CID003324</v>
          </cell>
          <cell r="B2965" t="str">
            <v>Gold</v>
          </cell>
          <cell r="C2965" t="str">
            <v>QG Refining, LLC</v>
          </cell>
          <cell r="D2965" t="str">
            <v>Eligible</v>
          </cell>
          <cell r="E2965" t="str">
            <v>Outreach Required</v>
          </cell>
          <cell r="F2965" t="str">
            <v>Non Conformant</v>
          </cell>
        </row>
        <row r="2966">
          <cell r="A2966" t="str">
            <v>CID003325</v>
          </cell>
          <cell r="B2966" t="str">
            <v>Tin</v>
          </cell>
          <cell r="C2966" t="str">
            <v>Tin Technology &amp; Refining</v>
          </cell>
          <cell r="D2966" t="str">
            <v>Eligible</v>
          </cell>
          <cell r="E2966" t="str">
            <v>Conformant</v>
          </cell>
          <cell r="F2966"/>
        </row>
        <row r="2967">
          <cell r="A2967" t="str">
            <v>CID003326</v>
          </cell>
          <cell r="B2967" t="str">
            <v>Tin</v>
          </cell>
          <cell r="C2967" t="str">
            <v>SACAL SPA</v>
          </cell>
          <cell r="D2967" t="str">
            <v>Not Eligible</v>
          </cell>
          <cell r="E2967" t="str">
            <v>Not Applicable</v>
          </cell>
          <cell r="F2967" t="str">
            <v>Not Eligible Smelters</v>
          </cell>
        </row>
        <row r="2968">
          <cell r="A2968" t="str">
            <v>CID003327</v>
          </cell>
          <cell r="B2968" t="str">
            <v>Gold</v>
          </cell>
          <cell r="C2968" t="str">
            <v>hzjinglong</v>
          </cell>
          <cell r="D2968" t="str">
            <v>Not Eligible</v>
          </cell>
          <cell r="E2968" t="str">
            <v>Not Applicable</v>
          </cell>
          <cell r="F2968" t="str">
            <v>Not Eligible Smelters</v>
          </cell>
        </row>
        <row r="2969">
          <cell r="A2969" t="str">
            <v>CID003328</v>
          </cell>
          <cell r="B2969" t="str">
            <v>Tin</v>
          </cell>
          <cell r="C2969" t="str">
            <v>IMC-MetalsAmerica, LLC</v>
          </cell>
          <cell r="D2969" t="str">
            <v>Not Eligible</v>
          </cell>
          <cell r="E2969" t="str">
            <v>Not Applicable</v>
          </cell>
          <cell r="F2969" t="str">
            <v>Not Eligible Smelters</v>
          </cell>
        </row>
        <row r="2970">
          <cell r="A2970" t="str">
            <v>CID003329</v>
          </cell>
          <cell r="B2970" t="str">
            <v>Tin</v>
          </cell>
          <cell r="C2970" t="str">
            <v>Imperial Aluminum</v>
          </cell>
          <cell r="D2970" t="str">
            <v>Not Eligible</v>
          </cell>
          <cell r="E2970" t="str">
            <v>Not Applicable</v>
          </cell>
          <cell r="F2970" t="str">
            <v>Not Eligible Smelters</v>
          </cell>
        </row>
        <row r="2971">
          <cell r="A2971" t="str">
            <v>CID003330</v>
          </cell>
          <cell r="B2971" t="str">
            <v>Tin</v>
          </cell>
          <cell r="C2971" t="str">
            <v>Kester inc</v>
          </cell>
          <cell r="D2971" t="str">
            <v>Not Eligible</v>
          </cell>
          <cell r="E2971" t="str">
            <v>Not Applicable</v>
          </cell>
          <cell r="F2971" t="str">
            <v>Not Eligible Smelters</v>
          </cell>
        </row>
        <row r="2972">
          <cell r="A2972" t="str">
            <v>CID003331</v>
          </cell>
          <cell r="B2972" t="str">
            <v>Tin</v>
          </cell>
          <cell r="C2972" t="str">
            <v>Expensive Xi smelter</v>
          </cell>
          <cell r="D2972" t="str">
            <v>Not Eligible</v>
          </cell>
          <cell r="E2972" t="str">
            <v>Not Applicable</v>
          </cell>
          <cell r="F2972" t="str">
            <v>Not Eligible Smelters</v>
          </cell>
        </row>
        <row r="2973">
          <cell r="A2973" t="str">
            <v>CID003332</v>
          </cell>
          <cell r="B2973" t="str">
            <v>Tin</v>
          </cell>
          <cell r="C2973" t="str">
            <v>H. KRAMER &amp; CO.</v>
          </cell>
          <cell r="D2973" t="str">
            <v>Not Eligible</v>
          </cell>
          <cell r="E2973" t="str">
            <v>Not Applicable</v>
          </cell>
          <cell r="F2973" t="str">
            <v>Not Eligible Smelters</v>
          </cell>
        </row>
        <row r="2974">
          <cell r="A2974" t="str">
            <v>CID003333</v>
          </cell>
          <cell r="B2974" t="str">
            <v>Tin</v>
          </cell>
          <cell r="C2974" t="str">
            <v>Wegoma, Inc.</v>
          </cell>
          <cell r="D2974" t="str">
            <v>Not Eligible</v>
          </cell>
          <cell r="E2974" t="str">
            <v>Not Applicable</v>
          </cell>
          <cell r="F2974" t="str">
            <v>Not Eligible Smelters</v>
          </cell>
        </row>
        <row r="2975">
          <cell r="A2975" t="str">
            <v>CID003334</v>
          </cell>
          <cell r="B2975" t="str">
            <v>Tin</v>
          </cell>
          <cell r="C2975" t="str">
            <v>Zong yang shiye youxian gongsi</v>
          </cell>
          <cell r="D2975" t="str">
            <v>Not Eligible</v>
          </cell>
          <cell r="E2975" t="str">
            <v>Not Applicable</v>
          </cell>
          <cell r="F2975" t="str">
            <v>Not Eligible Smelters</v>
          </cell>
        </row>
        <row r="2976">
          <cell r="A2976" t="str">
            <v>CID003335</v>
          </cell>
          <cell r="B2976" t="str">
            <v>Tin</v>
          </cell>
          <cell r="C2976" t="str">
            <v>Tin Xicai Co., Ltd.</v>
          </cell>
          <cell r="D2976" t="str">
            <v>Not Eligible</v>
          </cell>
          <cell r="E2976" t="str">
            <v>Not Applicable</v>
          </cell>
          <cell r="F2976" t="str">
            <v>Not Eligible Smelters</v>
          </cell>
        </row>
        <row r="2977">
          <cell r="A2977" t="str">
            <v>CID003336</v>
          </cell>
          <cell r="B2977" t="str">
            <v>Tin</v>
          </cell>
          <cell r="C2977" t="str">
            <v>Yao Zhang Enterprise Co., Ltd.</v>
          </cell>
          <cell r="D2977" t="str">
            <v>Not Eligible</v>
          </cell>
          <cell r="E2977" t="str">
            <v>Not Applicable</v>
          </cell>
          <cell r="F2977" t="str">
            <v>Not Eligible Smelters</v>
          </cell>
        </row>
        <row r="2978">
          <cell r="A2978" t="str">
            <v>CID003337</v>
          </cell>
          <cell r="B2978" t="str">
            <v>Tin</v>
          </cell>
          <cell r="C2978" t="str">
            <v>Hainan Haiyu</v>
          </cell>
          <cell r="D2978" t="str">
            <v>Not Eligible</v>
          </cell>
          <cell r="E2978" t="str">
            <v>Not Applicable</v>
          </cell>
          <cell r="F2978" t="str">
            <v>Not Eligible Smelters</v>
          </cell>
        </row>
        <row r="2979">
          <cell r="A2979" t="str">
            <v>CID003338</v>
          </cell>
          <cell r="B2979" t="str">
            <v>Cobalt</v>
          </cell>
          <cell r="C2979" t="str">
            <v>SungEel HiTech Co., Ltd.</v>
          </cell>
          <cell r="D2979" t="str">
            <v>Eligible</v>
          </cell>
          <cell r="E2979" t="str">
            <v>Conformant</v>
          </cell>
          <cell r="F2979"/>
        </row>
        <row r="2980">
          <cell r="A2980" t="str">
            <v>CID003339</v>
          </cell>
          <cell r="B2980" t="str">
            <v>Tin</v>
          </cell>
          <cell r="C2980" t="str">
            <v>TOKYO NAMARI Co., Ltd.</v>
          </cell>
          <cell r="D2980" t="str">
            <v>Not Eligible</v>
          </cell>
          <cell r="E2980" t="str">
            <v>Not Applicable</v>
          </cell>
          <cell r="F2980" t="str">
            <v>Not Eligible Smelters</v>
          </cell>
        </row>
        <row r="2981">
          <cell r="A2981" t="str">
            <v>CID003340</v>
          </cell>
          <cell r="B2981" t="str">
            <v>Gold</v>
          </cell>
          <cell r="C2981" t="str">
            <v>General Iken</v>
          </cell>
          <cell r="D2981" t="str">
            <v>Not Eligible</v>
          </cell>
          <cell r="E2981" t="str">
            <v>Not Applicable</v>
          </cell>
          <cell r="F2981" t="str">
            <v>Not Eligible Smelters</v>
          </cell>
        </row>
        <row r="2982">
          <cell r="A2982" t="str">
            <v>CID003341</v>
          </cell>
          <cell r="B2982" t="str">
            <v>Tin</v>
          </cell>
          <cell r="C2982" t="str">
            <v>Parex International Corp.</v>
          </cell>
          <cell r="D2982" t="str">
            <v>Not Eligible</v>
          </cell>
          <cell r="E2982" t="str">
            <v>Not Applicable</v>
          </cell>
          <cell r="F2982" t="str">
            <v>Not Eligible Smelters</v>
          </cell>
        </row>
        <row r="2983">
          <cell r="A2983" t="str">
            <v>CID003343</v>
          </cell>
          <cell r="B2983" t="str">
            <v>Tin</v>
          </cell>
          <cell r="C2983" t="str">
            <v>The Heracles Las (China) Co., Ltd.</v>
          </cell>
          <cell r="D2983" t="str">
            <v>Not Eligible</v>
          </cell>
          <cell r="E2983" t="str">
            <v>Not Applicable</v>
          </cell>
          <cell r="F2983" t="str">
            <v>Not Eligible Smelters</v>
          </cell>
        </row>
        <row r="2984">
          <cell r="A2984" t="str">
            <v>CID003344</v>
          </cell>
          <cell r="B2984" t="str">
            <v>Tin</v>
          </cell>
          <cell r="C2984" t="str">
            <v>Oki Copper and Brass Industry Co., Ltd.</v>
          </cell>
          <cell r="D2984" t="str">
            <v>Not Eligible</v>
          </cell>
          <cell r="E2984" t="str">
            <v>Not Applicable</v>
          </cell>
          <cell r="F2984" t="str">
            <v>Not Eligible Smelters</v>
          </cell>
        </row>
        <row r="2985">
          <cell r="A2985" t="str">
            <v>CID003345</v>
          </cell>
          <cell r="B2985" t="str">
            <v>Tin</v>
          </cell>
          <cell r="C2985" t="str">
            <v>Zhejiang Asia-Welding Ltd.</v>
          </cell>
          <cell r="D2985" t="str">
            <v>Not Eligible</v>
          </cell>
          <cell r="E2985" t="str">
            <v>Not Applicable</v>
          </cell>
          <cell r="F2985" t="str">
            <v>Not Eligible Smelters</v>
          </cell>
        </row>
        <row r="2986">
          <cell r="A2986" t="str">
            <v>CID003346</v>
          </cell>
          <cell r="B2986" t="str">
            <v>Tin</v>
          </cell>
          <cell r="C2986" t="str">
            <v>Sarkuysan Elektrolitik Bakir Sanayi ve Ticaret AS</v>
          </cell>
          <cell r="D2986" t="str">
            <v>Not Eligible</v>
          </cell>
          <cell r="E2986" t="str">
            <v>Not Applicable</v>
          </cell>
          <cell r="F2986" t="str">
            <v>Not Eligible Smelters</v>
          </cell>
        </row>
        <row r="2987">
          <cell r="A2987" t="str">
            <v>CID003347</v>
          </cell>
          <cell r="B2987" t="str">
            <v>Gold</v>
          </cell>
          <cell r="C2987" t="str">
            <v>Perusahaan Sadur Timah Malaysia (Perstima) Berhad</v>
          </cell>
          <cell r="D2987" t="str">
            <v>Not Eligible</v>
          </cell>
          <cell r="E2987" t="str">
            <v>Not Applicable</v>
          </cell>
          <cell r="F2987" t="str">
            <v>Not Eligible Smelters</v>
          </cell>
        </row>
        <row r="2988">
          <cell r="A2988" t="str">
            <v>CID003348</v>
          </cell>
          <cell r="B2988" t="str">
            <v>Gold</v>
          </cell>
          <cell r="C2988" t="str">
            <v>Dijllah Gold Refinery FZC</v>
          </cell>
          <cell r="D2988" t="str">
            <v>Eligible</v>
          </cell>
          <cell r="E2988" t="str">
            <v>Outreach Required</v>
          </cell>
          <cell r="F2988" t="str">
            <v>Non Conformant</v>
          </cell>
        </row>
        <row r="2989">
          <cell r="A2989" t="str">
            <v>CID003349</v>
          </cell>
          <cell r="B2989" t="str">
            <v>Cobalt</v>
          </cell>
          <cell r="C2989" t="str">
            <v>Shenzhen Zhenhua E-CHEM CO. LTD.</v>
          </cell>
          <cell r="D2989" t="str">
            <v>Not Eligible</v>
          </cell>
          <cell r="E2989" t="str">
            <v>Not Applicable</v>
          </cell>
          <cell r="F2989" t="str">
            <v>Not Eligible Smelters</v>
          </cell>
        </row>
        <row r="2990">
          <cell r="A2990" t="str">
            <v>CID003350</v>
          </cell>
          <cell r="B2990" t="str">
            <v>Gold</v>
          </cell>
          <cell r="C2990" t="str">
            <v>Atlantic Copper S.A.</v>
          </cell>
          <cell r="D2990" t="str">
            <v>Alleged</v>
          </cell>
          <cell r="E2990" t="str">
            <v>Not Applicable</v>
          </cell>
          <cell r="F2990" t="str">
            <v>Non Conformant</v>
          </cell>
        </row>
        <row r="2991">
          <cell r="A2991" t="str">
            <v>CID003351</v>
          </cell>
          <cell r="B2991" t="str">
            <v>Gold</v>
          </cell>
          <cell r="C2991" t="str">
            <v>KOVOHUTE PRIBRAM NASTUPNICKA, A.S.</v>
          </cell>
          <cell r="D2991" t="str">
            <v>Not Eligible</v>
          </cell>
          <cell r="E2991" t="str">
            <v>Not Applicable</v>
          </cell>
          <cell r="F2991" t="str">
            <v>Not Eligible Smelters</v>
          </cell>
        </row>
        <row r="2992">
          <cell r="A2992" t="str">
            <v>CID003352</v>
          </cell>
          <cell r="B2992" t="str">
            <v>Tantalum</v>
          </cell>
          <cell r="C2992" t="str">
            <v>Aurubis AG</v>
          </cell>
          <cell r="D2992" t="str">
            <v>Not Eligible</v>
          </cell>
          <cell r="E2992" t="str">
            <v>Not Applicable</v>
          </cell>
          <cell r="F2992" t="str">
            <v>Not Eligible Smelters</v>
          </cell>
        </row>
        <row r="2993">
          <cell r="A2993" t="str">
            <v>CID003353</v>
          </cell>
          <cell r="B2993" t="str">
            <v>Tantalum</v>
          </cell>
          <cell r="C2993" t="str">
            <v>HUA ENG WIRE&amp;CABLE CO.,LTD</v>
          </cell>
          <cell r="D2993" t="str">
            <v>Not Eligible</v>
          </cell>
          <cell r="E2993" t="str">
            <v>Not Applicable</v>
          </cell>
          <cell r="F2993" t="str">
            <v>Not Eligible Smelters</v>
          </cell>
        </row>
        <row r="2994">
          <cell r="A2994" t="str">
            <v>CID003354</v>
          </cell>
          <cell r="B2994" t="str">
            <v>Tin</v>
          </cell>
          <cell r="C2994" t="str">
            <v>Jinfeng Gold Mine Smelter</v>
          </cell>
          <cell r="D2994" t="str">
            <v>Not Eligible</v>
          </cell>
          <cell r="E2994" t="str">
            <v>Not Applicable</v>
          </cell>
          <cell r="F2994" t="str">
            <v>Not Eligible Smelters</v>
          </cell>
        </row>
        <row r="2995">
          <cell r="A2995" t="str">
            <v>CID003355</v>
          </cell>
          <cell r="B2995" t="str">
            <v>Tin</v>
          </cell>
          <cell r="C2995" t="str">
            <v>Yuken Kogyo Co., Ltd</v>
          </cell>
          <cell r="D2995" t="str">
            <v>Not Eligible</v>
          </cell>
          <cell r="E2995" t="str">
            <v>Not Applicable</v>
          </cell>
          <cell r="F2995" t="str">
            <v>Not Eligible Smelters</v>
          </cell>
        </row>
        <row r="2996">
          <cell r="A2996" t="str">
            <v>CID003356</v>
          </cell>
          <cell r="B2996" t="str">
            <v>Tin</v>
          </cell>
          <cell r="C2996" t="str">
            <v>Dongguan CiEXPO Environmental Engineering Co., Ltd.</v>
          </cell>
          <cell r="D2996" t="str">
            <v>Eligible</v>
          </cell>
          <cell r="E2996" t="str">
            <v>Non Conformant</v>
          </cell>
          <cell r="F2996" t="str">
            <v>Non Conformant</v>
          </cell>
        </row>
        <row r="2997">
          <cell r="A2997" t="str">
            <v>CID003357</v>
          </cell>
          <cell r="B2997" t="str">
            <v>Tin</v>
          </cell>
          <cell r="C2997" t="str">
            <v>DPI (HERAEUS)</v>
          </cell>
          <cell r="D2997" t="str">
            <v>Not Eligible</v>
          </cell>
          <cell r="E2997" t="str">
            <v>Not Applicable</v>
          </cell>
          <cell r="F2997" t="str">
            <v>Not Eligible Smelters</v>
          </cell>
        </row>
        <row r="2998">
          <cell r="A2998" t="str">
            <v>CID003358</v>
          </cell>
          <cell r="B2998" t="str">
            <v>Gold</v>
          </cell>
          <cell r="C2998" t="str">
            <v>HuizhouBaoyuhua Electronics CO.,LTD</v>
          </cell>
          <cell r="D2998" t="str">
            <v>Not Eligible</v>
          </cell>
          <cell r="E2998" t="str">
            <v>Not Applicable</v>
          </cell>
          <cell r="F2998" t="str">
            <v>Not Eligible Smelters</v>
          </cell>
        </row>
        <row r="2999">
          <cell r="A2999" t="str">
            <v>CID003359</v>
          </cell>
          <cell r="B2999" t="str">
            <v>Tin</v>
          </cell>
          <cell r="C2999" t="str">
            <v>Jiangmen Huayuan Industry Co. Ltd</v>
          </cell>
          <cell r="D2999" t="str">
            <v>Not Eligible</v>
          </cell>
          <cell r="E2999" t="str">
            <v>Not Applicable</v>
          </cell>
          <cell r="F2999" t="str">
            <v>Not Eligible Smelters</v>
          </cell>
        </row>
        <row r="3000">
          <cell r="A3000" t="str">
            <v>CID003360</v>
          </cell>
          <cell r="B3000" t="str">
            <v>Tungsten</v>
          </cell>
          <cell r="C3000" t="str">
            <v>Jinzhou Xingye Smelt Duty Corp., Ltd.</v>
          </cell>
          <cell r="D3000" t="str">
            <v>Not Eligible</v>
          </cell>
          <cell r="E3000" t="str">
            <v>Not Applicable</v>
          </cell>
          <cell r="F3000" t="str">
            <v>Not Eligible Smelters</v>
          </cell>
        </row>
        <row r="3001">
          <cell r="A3001" t="str">
            <v>CID003361</v>
          </cell>
          <cell r="B3001" t="str">
            <v>Tungsten</v>
          </cell>
          <cell r="C3001" t="str">
            <v>Jiujiang Tantalum &amp; Niobium Co., Ltd.</v>
          </cell>
          <cell r="D3001" t="str">
            <v>Not Eligible</v>
          </cell>
          <cell r="E3001" t="str">
            <v>Not Applicable</v>
          </cell>
          <cell r="F3001" t="str">
            <v>Not Eligible Smelters</v>
          </cell>
        </row>
        <row r="3002">
          <cell r="A3002" t="str">
            <v>CID003362</v>
          </cell>
          <cell r="B3002" t="str">
            <v>Tin</v>
          </cell>
          <cell r="C3002" t="str">
            <v>Joetsu Bronz1 corporation</v>
          </cell>
          <cell r="D3002" t="str">
            <v>Not Eligible</v>
          </cell>
          <cell r="E3002" t="str">
            <v>Not Applicable</v>
          </cell>
          <cell r="F3002" t="str">
            <v>Not Eligible Smelters</v>
          </cell>
        </row>
        <row r="3003">
          <cell r="A3003" t="str">
            <v>CID003363</v>
          </cell>
          <cell r="B3003" t="str">
            <v>Gold</v>
          </cell>
          <cell r="C3003" t="str">
            <v>JSC "Aurat"</v>
          </cell>
          <cell r="D3003" t="str">
            <v>Not Eligible</v>
          </cell>
          <cell r="E3003" t="str">
            <v>Not Applicable</v>
          </cell>
          <cell r="F3003" t="str">
            <v>Not Eligible Smelters</v>
          </cell>
        </row>
        <row r="3004">
          <cell r="A3004" t="str">
            <v>CID003364</v>
          </cell>
          <cell r="B3004" t="str">
            <v>Tin</v>
          </cell>
          <cell r="C3004" t="str">
            <v>MATSUSHIMA KINZOKU</v>
          </cell>
          <cell r="D3004" t="str">
            <v>Not Eligible</v>
          </cell>
          <cell r="E3004" t="str">
            <v>Not Applicable</v>
          </cell>
          <cell r="F3004" t="str">
            <v>Not Eligible Smelters</v>
          </cell>
        </row>
        <row r="3005">
          <cell r="A3005" t="str">
            <v>CID003365</v>
          </cell>
          <cell r="B3005" t="str">
            <v>Tin</v>
          </cell>
          <cell r="C3005" t="str">
            <v>Mecomsa, S.A. de C.V.</v>
          </cell>
          <cell r="D3005" t="str">
            <v>Not Eligible</v>
          </cell>
          <cell r="E3005" t="str">
            <v>Not Applicable</v>
          </cell>
          <cell r="F3005" t="str">
            <v>Not Eligible Smelters</v>
          </cell>
        </row>
        <row r="3006">
          <cell r="A3006" t="str">
            <v>CID003366</v>
          </cell>
          <cell r="B3006" t="str">
            <v>Gold</v>
          </cell>
          <cell r="C3006" t="str">
            <v>MITSUBISHI GAS CHEMICAL CO., INC</v>
          </cell>
          <cell r="D3006" t="str">
            <v>Not Eligible</v>
          </cell>
          <cell r="E3006" t="str">
            <v>Not Applicable</v>
          </cell>
          <cell r="F3006" t="str">
            <v>Not Eligible Smelters</v>
          </cell>
        </row>
        <row r="3007">
          <cell r="A3007" t="str">
            <v>CID003367</v>
          </cell>
          <cell r="B3007" t="str">
            <v>Tin</v>
          </cell>
          <cell r="C3007" t="str">
            <v>PAN-Metallgesellschaft Baumgartner</v>
          </cell>
          <cell r="D3007" t="str">
            <v>Not Eligible</v>
          </cell>
          <cell r="E3007" t="str">
            <v>Not Applicable</v>
          </cell>
          <cell r="F3007" t="str">
            <v>Not Eligible Smelters</v>
          </cell>
        </row>
        <row r="3008">
          <cell r="A3008" t="str">
            <v>CID003368</v>
          </cell>
          <cell r="B3008" t="str">
            <v>Tin</v>
          </cell>
          <cell r="C3008" t="str">
            <v>SHANGHAI MITSUOKA ELECTRONICS CO.,LTD.</v>
          </cell>
          <cell r="D3008" t="str">
            <v>Not Eligible</v>
          </cell>
          <cell r="E3008" t="str">
            <v>Not Applicable</v>
          </cell>
          <cell r="F3008" t="str">
            <v>Not Eligible Smelters</v>
          </cell>
        </row>
        <row r="3009">
          <cell r="A3009" t="str">
            <v>CID003369</v>
          </cell>
          <cell r="B3009" t="str">
            <v>Tin</v>
          </cell>
          <cell r="C3009" t="str">
            <v>Shenzhen City Thai Industrial CO., LTD.</v>
          </cell>
          <cell r="D3009" t="str">
            <v>Not Eligible</v>
          </cell>
          <cell r="E3009" t="str">
            <v>Not Applicable</v>
          </cell>
          <cell r="F3009" t="str">
            <v>Not Eligible Smelters</v>
          </cell>
        </row>
        <row r="3010">
          <cell r="A3010" t="str">
            <v>CID003370</v>
          </cell>
          <cell r="B3010" t="str">
            <v>Tin</v>
          </cell>
          <cell r="C3010" t="str">
            <v>STANCHEM Sp. j. (trader)</v>
          </cell>
          <cell r="D3010" t="str">
            <v>Not Eligible</v>
          </cell>
          <cell r="E3010" t="str">
            <v>Not Applicable</v>
          </cell>
          <cell r="F3010" t="str">
            <v>Not Eligible Smelters</v>
          </cell>
        </row>
        <row r="3011">
          <cell r="A3011" t="str">
            <v>CID003371</v>
          </cell>
          <cell r="B3011" t="str">
            <v>Tin</v>
          </cell>
          <cell r="C3011" t="str">
            <v>Xingye Copper International Group Limited</v>
          </cell>
          <cell r="D3011" t="str">
            <v>Not Eligible</v>
          </cell>
          <cell r="E3011" t="str">
            <v>Not Applicable</v>
          </cell>
          <cell r="F3011" t="str">
            <v>Not Eligible Smelters</v>
          </cell>
        </row>
        <row r="3012">
          <cell r="A3012" t="str">
            <v>CID003372</v>
          </cell>
          <cell r="B3012" t="str">
            <v>Tin</v>
          </cell>
          <cell r="C3012" t="str">
            <v>Yuan Ye Electronics(Shen Zhen)CO.,LTD</v>
          </cell>
          <cell r="D3012" t="str">
            <v>Not Eligible</v>
          </cell>
          <cell r="E3012" t="str">
            <v>Not Applicable</v>
          </cell>
          <cell r="F3012" t="str">
            <v>Not Eligible Smelters</v>
          </cell>
        </row>
        <row r="3013">
          <cell r="A3013" t="str">
            <v>CID003373</v>
          </cell>
          <cell r="B3013" t="str">
            <v>Tin</v>
          </cell>
          <cell r="C3013" t="str">
            <v>YongKang Guangsheng Tin Industry Co., Ltd.</v>
          </cell>
          <cell r="D3013" t="str">
            <v>Not Eligible</v>
          </cell>
          <cell r="E3013" t="str">
            <v>Not Applicable</v>
          </cell>
          <cell r="F3013" t="str">
            <v>Not Eligible Smelters</v>
          </cell>
        </row>
        <row r="3014">
          <cell r="A3014" t="str">
            <v>CID003374</v>
          </cell>
          <cell r="B3014" t="str">
            <v>Gold</v>
          </cell>
          <cell r="C3014" t="str">
            <v>Grupo Mexico S.A. (mineria)</v>
          </cell>
          <cell r="D3014" t="str">
            <v>Group Company</v>
          </cell>
          <cell r="E3014" t="str">
            <v>Not Applicable</v>
          </cell>
          <cell r="F3014" t="str">
            <v>Non Conformant</v>
          </cell>
        </row>
        <row r="3015">
          <cell r="A3015" t="str">
            <v>CID003375</v>
          </cell>
          <cell r="B3015" t="str">
            <v>Tin</v>
          </cell>
          <cell r="C3015" t="str">
            <v>Grupo Mexico S.A. (mineria)</v>
          </cell>
          <cell r="D3015" t="str">
            <v>Not Eligible</v>
          </cell>
          <cell r="E3015" t="str">
            <v>Not Applicable</v>
          </cell>
          <cell r="F3015" t="str">
            <v>Not Eligible Smelters</v>
          </cell>
        </row>
        <row r="3016">
          <cell r="A3016" t="str">
            <v>CID003376</v>
          </cell>
          <cell r="B3016" t="str">
            <v>Cobalt</v>
          </cell>
          <cell r="C3016" t="str">
            <v>XTC New Energy Materials (Xiamen) LTD.</v>
          </cell>
          <cell r="D3016" t="str">
            <v>Eligible</v>
          </cell>
          <cell r="E3016" t="str">
            <v>Outreach Required</v>
          </cell>
          <cell r="F3016" t="str">
            <v>Non Conformant</v>
          </cell>
        </row>
        <row r="3017">
          <cell r="A3017" t="str">
            <v>CID003377</v>
          </cell>
          <cell r="B3017" t="str">
            <v>Cobalt</v>
          </cell>
          <cell r="C3017" t="str">
            <v>Jiangxi Jiangwu Cobalt Industrial Co., Ltd.</v>
          </cell>
          <cell r="D3017" t="str">
            <v>Eligible</v>
          </cell>
          <cell r="E3017" t="str">
            <v>Conformant</v>
          </cell>
          <cell r="F3017"/>
        </row>
        <row r="3018">
          <cell r="A3018" t="str">
            <v>CID003378</v>
          </cell>
          <cell r="B3018" t="str">
            <v>Cobalt</v>
          </cell>
          <cell r="C3018" t="str">
            <v>Jingmen GEM Co., Ltd.</v>
          </cell>
          <cell r="D3018" t="str">
            <v>Eligible</v>
          </cell>
          <cell r="E3018" t="str">
            <v>Conformant</v>
          </cell>
          <cell r="F3018"/>
        </row>
        <row r="3019">
          <cell r="A3019" t="str">
            <v>CID003379</v>
          </cell>
          <cell r="B3019" t="str">
            <v>Tin</v>
          </cell>
          <cell r="C3019" t="str">
            <v>Ma'anshan Weitai Tin Co., Ltd.</v>
          </cell>
          <cell r="D3019" t="str">
            <v>Eligible</v>
          </cell>
          <cell r="E3019" t="str">
            <v>Non Conformant</v>
          </cell>
          <cell r="F3019" t="str">
            <v>Non Conformant</v>
          </cell>
        </row>
        <row r="3020">
          <cell r="A3020" t="str">
            <v>CID003380</v>
          </cell>
          <cell r="B3020" t="str">
            <v>Tin</v>
          </cell>
          <cell r="C3020" t="str">
            <v>PT Masbro Alam Stania</v>
          </cell>
          <cell r="D3020" t="str">
            <v>Not Eligible</v>
          </cell>
          <cell r="E3020" t="str">
            <v>Not Applicable</v>
          </cell>
          <cell r="F3020" t="str">
            <v>Not Eligible Smelters</v>
          </cell>
        </row>
        <row r="3021">
          <cell r="A3021" t="str">
            <v>CID003381</v>
          </cell>
          <cell r="B3021" t="str">
            <v>Tin</v>
          </cell>
          <cell r="C3021" t="str">
            <v>PT Rajawali Rimba Perkasa</v>
          </cell>
          <cell r="D3021" t="str">
            <v>Not Eligible</v>
          </cell>
          <cell r="E3021" t="str">
            <v>Conformant</v>
          </cell>
          <cell r="F3021" t="str">
            <v>Not Eligible Smelters</v>
          </cell>
        </row>
        <row r="3022">
          <cell r="A3022" t="str">
            <v>CID003382</v>
          </cell>
          <cell r="B3022" t="str">
            <v>Gold</v>
          </cell>
          <cell r="C3022" t="str">
            <v>CGR Metalloys Pvt Ltd.</v>
          </cell>
          <cell r="D3022" t="str">
            <v>Eligible</v>
          </cell>
          <cell r="E3022" t="str">
            <v>Outreach Required</v>
          </cell>
          <cell r="F3022" t="str">
            <v>Non Conformant</v>
          </cell>
        </row>
        <row r="3023">
          <cell r="A3023" t="str">
            <v>CID003383</v>
          </cell>
          <cell r="B3023" t="str">
            <v>Gold</v>
          </cell>
          <cell r="C3023" t="str">
            <v>Sovereign Metals</v>
          </cell>
          <cell r="D3023" t="str">
            <v>Eligible</v>
          </cell>
          <cell r="E3023" t="str">
            <v>Outreach Required</v>
          </cell>
          <cell r="F3023" t="str">
            <v>Non Conformant</v>
          </cell>
        </row>
        <row r="3024">
          <cell r="A3024" t="str">
            <v>CID003384</v>
          </cell>
          <cell r="B3024" t="str">
            <v>Cobalt</v>
          </cell>
          <cell r="C3024" t="str">
            <v>Ganzhou Highpower Technology Co., Ltd.</v>
          </cell>
          <cell r="D3024" t="str">
            <v>Eligible</v>
          </cell>
          <cell r="E3024" t="str">
            <v>Conformant</v>
          </cell>
          <cell r="F3024"/>
        </row>
        <row r="3025">
          <cell r="A3025" t="str">
            <v>CID003385</v>
          </cell>
          <cell r="B3025" t="str">
            <v>Cobalt</v>
          </cell>
          <cell r="C3025" t="str">
            <v>METAL MINES SARL</v>
          </cell>
          <cell r="D3025" t="str">
            <v>Eligible</v>
          </cell>
          <cell r="E3025" t="str">
            <v>Outreach Required</v>
          </cell>
          <cell r="F3025" t="str">
            <v>Non Conformant</v>
          </cell>
        </row>
        <row r="3026">
          <cell r="A3026" t="str">
            <v>CID003386</v>
          </cell>
          <cell r="B3026" t="str">
            <v>Tantalum</v>
          </cell>
          <cell r="C3026" t="str">
            <v>ZHUZHOU HASTION HIGH-TECH MATERIALS CO., LTD</v>
          </cell>
          <cell r="D3026" t="str">
            <v>Not Eligible</v>
          </cell>
          <cell r="E3026" t="str">
            <v>Not Applicable</v>
          </cell>
          <cell r="F3026" t="str">
            <v>Not Eligible Smelters</v>
          </cell>
        </row>
        <row r="3027">
          <cell r="A3027" t="str">
            <v>CID003387</v>
          </cell>
          <cell r="B3027" t="str">
            <v>Tin</v>
          </cell>
          <cell r="C3027" t="str">
            <v>Luna Smelter, Ltd.</v>
          </cell>
          <cell r="D3027" t="str">
            <v>Eligible</v>
          </cell>
          <cell r="E3027" t="str">
            <v>Conformant</v>
          </cell>
          <cell r="F3027"/>
        </row>
        <row r="3028">
          <cell r="A3028" t="str">
            <v>CID003388</v>
          </cell>
          <cell r="B3028" t="str">
            <v>Tungsten</v>
          </cell>
          <cell r="C3028" t="str">
            <v>KGETS Co., Ltd.</v>
          </cell>
          <cell r="D3028" t="str">
            <v>Not Eligible</v>
          </cell>
          <cell r="E3028" t="str">
            <v>Not Applicable</v>
          </cell>
          <cell r="F3028" t="str">
            <v>Not Eligible Smelters</v>
          </cell>
        </row>
        <row r="3029">
          <cell r="A3029" t="str">
            <v>CID003389</v>
          </cell>
          <cell r="B3029" t="str">
            <v>Multiple</v>
          </cell>
          <cell r="C3029" t="str">
            <v>Huayou Cobalt Co., Ltd.</v>
          </cell>
          <cell r="D3029" t="str">
            <v>Group Company</v>
          </cell>
          <cell r="E3029" t="str">
            <v>Not Applicable</v>
          </cell>
          <cell r="F3029" t="str">
            <v>Non Conformant</v>
          </cell>
        </row>
        <row r="3030">
          <cell r="A3030" t="str">
            <v>CID003390</v>
          </cell>
          <cell r="B3030" t="str">
            <v>Cobalt</v>
          </cell>
          <cell r="C3030" t="str">
            <v>NORILSK NICKEL HARJAVALTA OY</v>
          </cell>
          <cell r="D3030" t="str">
            <v>Eligible</v>
          </cell>
          <cell r="E3030" t="str">
            <v>Conformant</v>
          </cell>
          <cell r="F3030"/>
        </row>
        <row r="3031">
          <cell r="A3031" t="str">
            <v>CID003392</v>
          </cell>
          <cell r="B3031" t="str">
            <v>Tin</v>
          </cell>
          <cell r="C3031" t="str">
            <v>SASAKI CHEMICAL CO.,LTD</v>
          </cell>
          <cell r="D3031" t="str">
            <v>Not Eligible</v>
          </cell>
          <cell r="E3031" t="str">
            <v>Not Applicable</v>
          </cell>
          <cell r="F3031" t="str">
            <v>Not Eligible Smelters</v>
          </cell>
        </row>
        <row r="3032">
          <cell r="A3032" t="str">
            <v>CID003393</v>
          </cell>
          <cell r="B3032" t="str">
            <v>Tin</v>
          </cell>
          <cell r="C3032" t="str">
            <v>Nippon Shindo Co., Ltd.</v>
          </cell>
          <cell r="D3032" t="str">
            <v>Not Eligible</v>
          </cell>
          <cell r="E3032" t="str">
            <v>Not Applicable</v>
          </cell>
          <cell r="F3032" t="str">
            <v>Not Eligible Smelters</v>
          </cell>
        </row>
        <row r="3033">
          <cell r="A3033" t="str">
            <v>CID003394</v>
          </cell>
          <cell r="B3033" t="str">
            <v>Gold</v>
          </cell>
          <cell r="C3033" t="str">
            <v>MPF</v>
          </cell>
          <cell r="D3033" t="str">
            <v>Not Eligible</v>
          </cell>
          <cell r="E3033" t="str">
            <v>Not Applicable</v>
          </cell>
          <cell r="F3033" t="str">
            <v>Not Eligible Smelters</v>
          </cell>
        </row>
        <row r="3034">
          <cell r="A3034" t="str">
            <v>CID003395</v>
          </cell>
          <cell r="B3034" t="str">
            <v>Tin</v>
          </cell>
          <cell r="C3034" t="str">
            <v>OMODEO A. E S. METALLEGHE SRL</v>
          </cell>
          <cell r="D3034" t="str">
            <v>Alleged</v>
          </cell>
          <cell r="E3034" t="str">
            <v>Not Applicable</v>
          </cell>
          <cell r="F3034" t="str">
            <v>Non Conformant</v>
          </cell>
        </row>
        <row r="3035">
          <cell r="A3035" t="str">
            <v>CID003396</v>
          </cell>
          <cell r="B3035" t="str">
            <v>Tantalum</v>
          </cell>
          <cell r="C3035" t="str">
            <v>PM Kalco Inc</v>
          </cell>
          <cell r="D3035" t="str">
            <v>Not Eligible</v>
          </cell>
          <cell r="E3035" t="str">
            <v>Not Applicable</v>
          </cell>
          <cell r="F3035" t="str">
            <v>Not Eligible Smelters</v>
          </cell>
        </row>
        <row r="3036">
          <cell r="A3036" t="str">
            <v>CID003397</v>
          </cell>
          <cell r="B3036" t="str">
            <v>Tin</v>
          </cell>
          <cell r="C3036" t="str">
            <v>Yunnan Yunfan Non-ferrous Metals Co., Ltd.</v>
          </cell>
          <cell r="D3036" t="str">
            <v>Eligible</v>
          </cell>
          <cell r="E3036" t="str">
            <v>Conformant</v>
          </cell>
          <cell r="F3036"/>
        </row>
        <row r="3037">
          <cell r="A3037" t="str">
            <v>CID003398</v>
          </cell>
          <cell r="B3037" t="str">
            <v>Cobalt</v>
          </cell>
          <cell r="C3037" t="str">
            <v>Zhejiang New Era Zhongneng Technology Co., Ltd.</v>
          </cell>
          <cell r="D3037" t="str">
            <v>Eligible</v>
          </cell>
          <cell r="E3037" t="str">
            <v>Conformant</v>
          </cell>
          <cell r="F3037"/>
        </row>
        <row r="3038">
          <cell r="A3038" t="str">
            <v>CID003399</v>
          </cell>
          <cell r="B3038" t="str">
            <v>Tungsten</v>
          </cell>
          <cell r="C3038" t="str">
            <v>RHF ROYALMET NONFERROUS CO .,LTD</v>
          </cell>
          <cell r="D3038" t="str">
            <v>Not Eligible</v>
          </cell>
          <cell r="E3038" t="str">
            <v>Not Applicable</v>
          </cell>
          <cell r="F3038" t="str">
            <v>Not Eligible Smelters</v>
          </cell>
        </row>
        <row r="3039">
          <cell r="A3039" t="str">
            <v>CID003400</v>
          </cell>
          <cell r="B3039" t="str">
            <v>Tungsten</v>
          </cell>
          <cell r="C3039" t="str">
            <v>Da Nang Processing Import and Export Joint Stock Company</v>
          </cell>
          <cell r="D3039" t="str">
            <v>Not Eligible</v>
          </cell>
          <cell r="E3039" t="str">
            <v>Not Applicable</v>
          </cell>
          <cell r="F3039" t="str">
            <v>Not Eligible Smelters</v>
          </cell>
        </row>
        <row r="3040">
          <cell r="A3040" t="str">
            <v>CID003401</v>
          </cell>
          <cell r="B3040" t="str">
            <v>Tungsten</v>
          </cell>
          <cell r="C3040" t="str">
            <v>Fujian Ganmin RareMetal Co., Ltd.</v>
          </cell>
          <cell r="D3040" t="str">
            <v>Not Eligible</v>
          </cell>
          <cell r="E3040" t="str">
            <v>Not Applicable</v>
          </cell>
          <cell r="F3040" t="str">
            <v>Not Eligible Smelters</v>
          </cell>
        </row>
        <row r="3041">
          <cell r="A3041" t="str">
            <v>CID003402</v>
          </cell>
          <cell r="B3041" t="str">
            <v>Tantalum</v>
          </cell>
          <cell r="C3041" t="str">
            <v>CP Metals Inc.</v>
          </cell>
          <cell r="D3041" t="str">
            <v>Not Eligible</v>
          </cell>
          <cell r="E3041" t="str">
            <v>Not Applicable</v>
          </cell>
          <cell r="F3041" t="str">
            <v>Not Eligible Smelters</v>
          </cell>
        </row>
        <row r="3042">
          <cell r="A3042" t="str">
            <v>CID003403</v>
          </cell>
          <cell r="B3042" t="str">
            <v>Cobalt</v>
          </cell>
          <cell r="C3042" t="str">
            <v>Glencore Nikkelverk Refinery</v>
          </cell>
          <cell r="D3042" t="str">
            <v>Eligible</v>
          </cell>
          <cell r="E3042" t="str">
            <v>Outreach required</v>
          </cell>
          <cell r="F3042" t="str">
            <v>Non Conformant</v>
          </cell>
        </row>
        <row r="3043">
          <cell r="A3043" t="str">
            <v>CID003404</v>
          </cell>
          <cell r="B3043" t="str">
            <v>Cobalt</v>
          </cell>
          <cell r="C3043" t="str">
            <v>Hunan Yacheng New Materials Co., Ltd.</v>
          </cell>
          <cell r="D3043" t="str">
            <v>Eligible</v>
          </cell>
          <cell r="E3043" t="str">
            <v>Conformant</v>
          </cell>
          <cell r="F3043"/>
        </row>
        <row r="3044">
          <cell r="A3044" t="str">
            <v>CID003406</v>
          </cell>
          <cell r="B3044" t="str">
            <v>Cobalt</v>
          </cell>
          <cell r="C3044" t="str">
            <v>Murrin Murrin Nickel Cobalt Plant</v>
          </cell>
          <cell r="D3044" t="str">
            <v>Eligible</v>
          </cell>
          <cell r="E3044" t="str">
            <v>Conformant</v>
          </cell>
          <cell r="F3044"/>
        </row>
        <row r="3045">
          <cell r="A3045" t="str">
            <v>CID003407</v>
          </cell>
          <cell r="B3045" t="str">
            <v>Tungsten</v>
          </cell>
          <cell r="C3045" t="str">
            <v>Lianyou Metals Co., Ltd.</v>
          </cell>
          <cell r="D3045" t="str">
            <v>Eligible</v>
          </cell>
          <cell r="E3045" t="str">
            <v>Conformant</v>
          </cell>
          <cell r="F3045"/>
        </row>
        <row r="3046">
          <cell r="A3046" t="str">
            <v>CID003408</v>
          </cell>
          <cell r="B3046" t="str">
            <v>Tungsten</v>
          </cell>
          <cell r="C3046" t="str">
            <v>JSC "Kirovgrad Hard Alloys Plant"</v>
          </cell>
          <cell r="D3046" t="str">
            <v>Eligible</v>
          </cell>
          <cell r="E3046" t="str">
            <v>RMI Due Diligence Review - Unable to Proceed</v>
          </cell>
          <cell r="F3046" t="str">
            <v>Russian Smelters</v>
          </cell>
        </row>
        <row r="3047">
          <cell r="A3047" t="str">
            <v>CID003409</v>
          </cell>
          <cell r="B3047" t="str">
            <v>Tin</v>
          </cell>
          <cell r="C3047" t="str">
            <v>Precious Minerals and Smelting Limited</v>
          </cell>
          <cell r="D3047" t="str">
            <v>Eligible</v>
          </cell>
          <cell r="E3047" t="str">
            <v>Active</v>
          </cell>
          <cell r="F3047"/>
        </row>
        <row r="3048">
          <cell r="A3048" t="str">
            <v>CID003410</v>
          </cell>
          <cell r="B3048" t="str">
            <v>Tin</v>
          </cell>
          <cell r="C3048" t="str">
            <v>Gejiu City Fuxiang Industry and Trade Co., Ltd.</v>
          </cell>
          <cell r="D3048" t="str">
            <v>Eligible</v>
          </cell>
          <cell r="E3048" t="str">
            <v>Outreach Required</v>
          </cell>
          <cell r="F3048" t="str">
            <v>Non Conformant</v>
          </cell>
        </row>
        <row r="3049">
          <cell r="A3049" t="str">
            <v>CID003411</v>
          </cell>
          <cell r="B3049" t="str">
            <v>Cobalt</v>
          </cell>
          <cell r="C3049" t="str">
            <v>Hunan CNGR New Energy Science &amp; Technology Co., Ltd.</v>
          </cell>
          <cell r="D3049" t="str">
            <v>Eligible</v>
          </cell>
          <cell r="E3049" t="str">
            <v>Conformant</v>
          </cell>
          <cell r="F3049"/>
        </row>
        <row r="3050">
          <cell r="A3050" t="str">
            <v>CID003412</v>
          </cell>
          <cell r="B3050" t="str">
            <v>Tungsten</v>
          </cell>
          <cell r="C3050" t="str">
            <v>Asha Enterprise</v>
          </cell>
          <cell r="D3050" t="str">
            <v>Not Eligible</v>
          </cell>
          <cell r="E3050" t="str">
            <v>Not Applicable</v>
          </cell>
          <cell r="F3050" t="str">
            <v>Not Eligible Smelters</v>
          </cell>
        </row>
        <row r="3051">
          <cell r="A3051" t="str">
            <v>CID003413</v>
          </cell>
          <cell r="B3051" t="str">
            <v>Tin</v>
          </cell>
          <cell r="C3051" t="str">
            <v>Nippon Tanshi Co., Ltd.</v>
          </cell>
          <cell r="D3051" t="str">
            <v>Not Eligible</v>
          </cell>
          <cell r="E3051" t="str">
            <v>Not Applicable</v>
          </cell>
          <cell r="F3051" t="str">
            <v>Not Eligible Smelters</v>
          </cell>
        </row>
        <row r="3052">
          <cell r="A3052" t="str">
            <v>CID003414</v>
          </cell>
          <cell r="B3052" t="str">
            <v>Cobalt</v>
          </cell>
          <cell r="C3052" t="str">
            <v>Traxys North America LLC</v>
          </cell>
          <cell r="D3052" t="str">
            <v>Not Eligible</v>
          </cell>
          <cell r="E3052" t="str">
            <v>Not Applicable</v>
          </cell>
          <cell r="F3052" t="str">
            <v>Not Eligible Smelters</v>
          </cell>
        </row>
        <row r="3053">
          <cell r="A3053" t="str">
            <v>CID003415</v>
          </cell>
          <cell r="B3053" t="str">
            <v>Cobalt</v>
          </cell>
          <cell r="C3053" t="str">
            <v>Cosmo Chemical, Ltd.</v>
          </cell>
          <cell r="D3053" t="str">
            <v>Eligible</v>
          </cell>
          <cell r="E3053" t="str">
            <v>Conformant</v>
          </cell>
          <cell r="F3053"/>
        </row>
        <row r="3054">
          <cell r="A3054" t="str">
            <v>CID003416</v>
          </cell>
          <cell r="B3054" t="str">
            <v>Tungsten</v>
          </cell>
          <cell r="C3054" t="str">
            <v>NPP Tyazhmetprom LLC</v>
          </cell>
          <cell r="D3054" t="str">
            <v>Eligible</v>
          </cell>
          <cell r="E3054" t="str">
            <v>RMI Due Diligence Review - Unable to Proceed</v>
          </cell>
          <cell r="F3054" t="str">
            <v>Russian Smelters</v>
          </cell>
        </row>
        <row r="3055">
          <cell r="A3055" t="str">
            <v>CID003417</v>
          </cell>
          <cell r="B3055" t="str">
            <v>Tungsten</v>
          </cell>
          <cell r="C3055" t="str">
            <v>Hubei Green Tungsten Co., Ltd.</v>
          </cell>
          <cell r="D3055" t="str">
            <v>Eligible</v>
          </cell>
          <cell r="E3055" t="str">
            <v>Conformant</v>
          </cell>
          <cell r="F3055"/>
        </row>
        <row r="3056">
          <cell r="A3056" t="str">
            <v>CID003418</v>
          </cell>
          <cell r="B3056" t="str">
            <v>Cobalt</v>
          </cell>
          <cell r="C3056" t="str">
            <v>CNGR Advanced Material Co., Ltd.</v>
          </cell>
          <cell r="D3056" t="str">
            <v>Not Eligible</v>
          </cell>
          <cell r="E3056" t="str">
            <v>Not Applicable</v>
          </cell>
          <cell r="F3056" t="str">
            <v>Not Eligible Smelters</v>
          </cell>
        </row>
        <row r="3057">
          <cell r="A3057" t="str">
            <v>CID003419</v>
          </cell>
          <cell r="B3057" t="str">
            <v>Cobalt</v>
          </cell>
          <cell r="C3057" t="str">
            <v>MJM SARLU</v>
          </cell>
          <cell r="D3057" t="str">
            <v>Not Eligible</v>
          </cell>
          <cell r="E3057" t="str">
            <v>Not Applicable</v>
          </cell>
          <cell r="F3057" t="str">
            <v>Not Eligible Smelters</v>
          </cell>
        </row>
        <row r="3058">
          <cell r="A3058" t="str">
            <v>CID003420</v>
          </cell>
          <cell r="B3058" t="str">
            <v>Cobalt</v>
          </cell>
          <cell r="C3058" t="str">
            <v>CTT - Compagnie de Tifnout Tiranimine</v>
          </cell>
          <cell r="D3058" t="str">
            <v>Group Company</v>
          </cell>
          <cell r="E3058" t="str">
            <v>Not Applicable</v>
          </cell>
          <cell r="F3058" t="str">
            <v>Non Conformant</v>
          </cell>
        </row>
        <row r="3059">
          <cell r="A3059" t="str">
            <v>CID003421</v>
          </cell>
          <cell r="B3059" t="str">
            <v>Gold</v>
          </cell>
          <cell r="C3059" t="str">
            <v>C.I Metales Procesados Industriales SAS</v>
          </cell>
          <cell r="D3059" t="str">
            <v>Not Eligible</v>
          </cell>
          <cell r="E3059" t="str">
            <v>Not Applicable</v>
          </cell>
          <cell r="F3059" t="str">
            <v>Not Eligible Smelters</v>
          </cell>
        </row>
        <row r="3060">
          <cell r="A3060" t="str">
            <v>CID003422</v>
          </cell>
          <cell r="B3060" t="str">
            <v>Cobalt</v>
          </cell>
          <cell r="C3060" t="str">
            <v>Ningbo Yanmen Chemical Co., Ltd.</v>
          </cell>
          <cell r="D3060" t="str">
            <v>Eligible</v>
          </cell>
          <cell r="E3060" t="str">
            <v>Outreach Required</v>
          </cell>
          <cell r="F3060" t="str">
            <v>Non Conformant</v>
          </cell>
        </row>
        <row r="3061">
          <cell r="A3061" t="str">
            <v>CID003423</v>
          </cell>
          <cell r="B3061" t="str">
            <v>Cobalt</v>
          </cell>
          <cell r="C3061" t="str">
            <v>Chemaf Usoke</v>
          </cell>
          <cell r="D3061" t="str">
            <v>Not Eligible</v>
          </cell>
          <cell r="E3061" t="str">
            <v>Not Applicable</v>
          </cell>
          <cell r="F3061" t="str">
            <v>Not Eligible Smelters</v>
          </cell>
        </row>
        <row r="3062">
          <cell r="A3062" t="str">
            <v>CID003424</v>
          </cell>
          <cell r="B3062" t="str">
            <v>Gold</v>
          </cell>
          <cell r="C3062" t="str">
            <v>Eco-System Recycling Co., Ltd. North Plant</v>
          </cell>
          <cell r="D3062" t="str">
            <v>Eligible</v>
          </cell>
          <cell r="E3062" t="str">
            <v>Conformant</v>
          </cell>
          <cell r="F3062"/>
        </row>
        <row r="3063">
          <cell r="A3063" t="str">
            <v>CID003425</v>
          </cell>
          <cell r="B3063" t="str">
            <v>Gold</v>
          </cell>
          <cell r="C3063" t="str">
            <v>Eco-System Recycling Co., Ltd. West Plant</v>
          </cell>
          <cell r="D3063" t="str">
            <v>Eligible</v>
          </cell>
          <cell r="E3063" t="str">
            <v>Conformant</v>
          </cell>
          <cell r="F3063"/>
        </row>
        <row r="3064">
          <cell r="A3064" t="str">
            <v>CID003426</v>
          </cell>
          <cell r="B3064" t="str">
            <v>Cobalt</v>
          </cell>
          <cell r="C3064" t="str">
            <v>SOCIETE MINIERE DU KATANGA (Kipushi Plant)</v>
          </cell>
          <cell r="D3064" t="str">
            <v>Not Eligible</v>
          </cell>
          <cell r="E3064" t="str">
            <v>Conformant</v>
          </cell>
          <cell r="F3064" t="str">
            <v>Not Eligible Smelters</v>
          </cell>
        </row>
        <row r="3065">
          <cell r="A3065" t="str">
            <v>CID003427</v>
          </cell>
          <cell r="B3065" t="str">
            <v>Tungsten</v>
          </cell>
          <cell r="C3065" t="str">
            <v>Albasteel Industria e Comercio de Ligas Para Fundicao Ltd.</v>
          </cell>
          <cell r="D3065" t="str">
            <v>Eligible</v>
          </cell>
          <cell r="E3065" t="str">
            <v>Non Conformant</v>
          </cell>
          <cell r="F3065" t="str">
            <v>Non Conformant</v>
          </cell>
        </row>
        <row r="3066">
          <cell r="A3066" t="str">
            <v>CID003428</v>
          </cell>
          <cell r="B3066" t="str">
            <v>Tin</v>
          </cell>
          <cell r="C3066" t="str">
            <v>Duroplast Brasil Resinas Eireli</v>
          </cell>
          <cell r="D3066" t="str">
            <v>Not Eligible</v>
          </cell>
          <cell r="E3066" t="str">
            <v>Not Applicable</v>
          </cell>
          <cell r="F3066" t="str">
            <v>Not Eligible Smelters</v>
          </cell>
        </row>
        <row r="3067">
          <cell r="A3067" t="str">
            <v>CID003429</v>
          </cell>
          <cell r="B3067" t="str">
            <v>Cobalt</v>
          </cell>
          <cell r="C3067" t="str">
            <v>Tenke Fungurume Mining SA</v>
          </cell>
          <cell r="D3067" t="str">
            <v>Eligible</v>
          </cell>
          <cell r="E3067" t="str">
            <v>Conformant</v>
          </cell>
          <cell r="F3067"/>
        </row>
        <row r="3068">
          <cell r="A3068" t="str">
            <v>CID003430</v>
          </cell>
          <cell r="B3068" t="str">
            <v>Cobalt</v>
          </cell>
          <cell r="C3068" t="str">
            <v>STE CONGO DONGFANG INTERNATIONAL MINING SAS</v>
          </cell>
          <cell r="D3068" t="str">
            <v>Eligible</v>
          </cell>
          <cell r="E3068" t="str">
            <v>Active</v>
          </cell>
          <cell r="F3068"/>
        </row>
        <row r="3069">
          <cell r="A3069" t="str">
            <v>CID003434</v>
          </cell>
          <cell r="B3069" t="str">
            <v>Cobalt</v>
          </cell>
          <cell r="C3069" t="str">
            <v>COMILU</v>
          </cell>
          <cell r="D3069" t="str">
            <v>Alleged</v>
          </cell>
          <cell r="E3069" t="str">
            <v>Not Applicable</v>
          </cell>
          <cell r="F3069" t="str">
            <v>Non Conformant</v>
          </cell>
        </row>
        <row r="3070">
          <cell r="A3070" t="str">
            <v>CID003435</v>
          </cell>
          <cell r="B3070" t="str">
            <v>Cobalt</v>
          </cell>
          <cell r="C3070" t="str">
            <v>FEL</v>
          </cell>
          <cell r="D3070" t="str">
            <v>Not Eligible</v>
          </cell>
          <cell r="E3070" t="str">
            <v>Not Applicable</v>
          </cell>
          <cell r="F3070" t="str">
            <v>Not Eligible Smelters</v>
          </cell>
        </row>
        <row r="3071">
          <cell r="A3071" t="str">
            <v>CID003436</v>
          </cell>
          <cell r="B3071" t="str">
            <v>Cobalt</v>
          </cell>
          <cell r="C3071" t="str">
            <v>Frontier Plant</v>
          </cell>
          <cell r="D3071" t="str">
            <v>Not Eligible</v>
          </cell>
          <cell r="E3071" t="str">
            <v>Not Applicable</v>
          </cell>
          <cell r="F3071" t="str">
            <v>Not Eligible Smelters</v>
          </cell>
        </row>
        <row r="3072">
          <cell r="A3072" t="str">
            <v>CID003437</v>
          </cell>
          <cell r="B3072" t="str">
            <v>Cobalt</v>
          </cell>
          <cell r="C3072" t="str">
            <v>Golden African Resources</v>
          </cell>
          <cell r="D3072" t="str">
            <v>Alleged</v>
          </cell>
          <cell r="E3072" t="str">
            <v>Not Applicable</v>
          </cell>
          <cell r="F3072" t="str">
            <v>Non Conformant</v>
          </cell>
        </row>
        <row r="3073">
          <cell r="A3073" t="str">
            <v>CID003438</v>
          </cell>
          <cell r="B3073" t="str">
            <v>Cobalt</v>
          </cell>
          <cell r="C3073" t="str">
            <v>Kai Peng</v>
          </cell>
          <cell r="D3073" t="str">
            <v>Alleged</v>
          </cell>
          <cell r="E3073" t="str">
            <v>Not Applicable</v>
          </cell>
          <cell r="F3073" t="str">
            <v>Non Conformant</v>
          </cell>
        </row>
        <row r="3074">
          <cell r="A3074" t="str">
            <v>CID003439</v>
          </cell>
          <cell r="B3074" t="str">
            <v>Cobalt</v>
          </cell>
          <cell r="C3074" t="str">
            <v>Kinsevere</v>
          </cell>
          <cell r="D3074" t="str">
            <v>Alleged</v>
          </cell>
          <cell r="E3074" t="str">
            <v>Not Applicable</v>
          </cell>
          <cell r="F3074" t="str">
            <v>Non Conformant</v>
          </cell>
        </row>
        <row r="3075">
          <cell r="A3075" t="str">
            <v>CID003440</v>
          </cell>
          <cell r="B3075" t="str">
            <v>Cobalt</v>
          </cell>
          <cell r="C3075" t="str">
            <v>Kwatebala SX/EW</v>
          </cell>
          <cell r="D3075" t="str">
            <v>Alleged</v>
          </cell>
          <cell r="E3075" t="str">
            <v>Not Applicable</v>
          </cell>
          <cell r="F3075" t="str">
            <v>Non Conformant</v>
          </cell>
        </row>
        <row r="3076">
          <cell r="A3076" t="str">
            <v>CID003441</v>
          </cell>
          <cell r="B3076" t="str">
            <v>Cobalt</v>
          </cell>
          <cell r="C3076" t="str">
            <v>Mutoshi Smelter</v>
          </cell>
          <cell r="D3076" t="str">
            <v>Not Eligible</v>
          </cell>
          <cell r="E3076" t="str">
            <v>Not Applicable</v>
          </cell>
          <cell r="F3076" t="str">
            <v>Not Eligible Smelters</v>
          </cell>
        </row>
        <row r="3077">
          <cell r="A3077" t="str">
            <v>CID003442</v>
          </cell>
          <cell r="B3077" t="str">
            <v>Cobalt</v>
          </cell>
          <cell r="C3077" t="str">
            <v>Ruashi Mining SAS</v>
          </cell>
          <cell r="D3077" t="str">
            <v>Eligible</v>
          </cell>
          <cell r="E3077" t="str">
            <v>In Communication</v>
          </cell>
          <cell r="F3077"/>
        </row>
        <row r="3078">
          <cell r="A3078" t="str">
            <v>CID003445</v>
          </cell>
          <cell r="B3078" t="str">
            <v>Cobalt</v>
          </cell>
          <cell r="C3078" t="str">
            <v>Gecamines S.A.</v>
          </cell>
          <cell r="D3078" t="str">
            <v>Alleged</v>
          </cell>
          <cell r="E3078" t="str">
            <v>Not Applicable</v>
          </cell>
          <cell r="F3078" t="str">
            <v>Non Conformant</v>
          </cell>
        </row>
        <row r="3079">
          <cell r="A3079" t="str">
            <v>CID003446</v>
          </cell>
          <cell r="B3079" t="str">
            <v>Cobalt</v>
          </cell>
          <cell r="C3079" t="str">
            <v>Beijing Easpring Material Technology Co., Ltd.</v>
          </cell>
          <cell r="D3079" t="str">
            <v>Not Eligible</v>
          </cell>
          <cell r="E3079" t="str">
            <v>Not Applicable</v>
          </cell>
          <cell r="F3079" t="str">
            <v>Not Eligible Smelters</v>
          </cell>
        </row>
        <row r="3080">
          <cell r="A3080" t="str">
            <v>CID003448</v>
          </cell>
          <cell r="B3080" t="str">
            <v>Tungsten</v>
          </cell>
          <cell r="C3080" t="str">
            <v>CP Metals Inc.</v>
          </cell>
          <cell r="D3080" t="str">
            <v>Not Eligible</v>
          </cell>
          <cell r="E3080" t="str">
            <v>Not Applicable</v>
          </cell>
          <cell r="F3080" t="str">
            <v>Not Eligible Smelters</v>
          </cell>
        </row>
        <row r="3081">
          <cell r="A3081" t="str">
            <v>CID003449</v>
          </cell>
          <cell r="B3081" t="str">
            <v>Tin</v>
          </cell>
          <cell r="C3081" t="str">
            <v>PT Mitra Sukses Globalindo</v>
          </cell>
          <cell r="D3081" t="str">
            <v>Not Eligible</v>
          </cell>
          <cell r="E3081" t="str">
            <v>Conformant</v>
          </cell>
          <cell r="F3081" t="str">
            <v>Not Eligible Smelters</v>
          </cell>
        </row>
        <row r="3082">
          <cell r="A3082" t="str">
            <v>CID003450</v>
          </cell>
          <cell r="B3082" t="str">
            <v>Tin</v>
          </cell>
          <cell r="C3082" t="str">
            <v>Fracsa Alloys</v>
          </cell>
          <cell r="D3082" t="str">
            <v>Not Eligible</v>
          </cell>
          <cell r="E3082" t="str">
            <v>Not Applicable</v>
          </cell>
          <cell r="F3082" t="str">
            <v>Not Eligible Smelters</v>
          </cell>
        </row>
        <row r="3083">
          <cell r="A3083" t="str">
            <v>CID003451</v>
          </cell>
          <cell r="B3083" t="str">
            <v>Tin</v>
          </cell>
          <cell r="C3083" t="str">
            <v>Galloo N.V.</v>
          </cell>
          <cell r="D3083" t="str">
            <v>Not Eligible</v>
          </cell>
          <cell r="E3083" t="str">
            <v>Not Applicable</v>
          </cell>
          <cell r="F3083" t="str">
            <v>Not Eligible Smelters</v>
          </cell>
        </row>
        <row r="3084">
          <cell r="A3084" t="str">
            <v>CID003452</v>
          </cell>
          <cell r="B3084" t="str">
            <v>Tin</v>
          </cell>
          <cell r="C3084" t="str">
            <v>RAFFMETAL</v>
          </cell>
          <cell r="D3084" t="str">
            <v>Not Eligible</v>
          </cell>
          <cell r="E3084" t="str">
            <v>Not Applicable</v>
          </cell>
          <cell r="F3084" t="str">
            <v>Not Eligible Smelters</v>
          </cell>
        </row>
        <row r="3085">
          <cell r="A3085" t="str">
            <v>CID003453</v>
          </cell>
          <cell r="B3085" t="str">
            <v>Tin</v>
          </cell>
          <cell r="C3085" t="str">
            <v>Real Alloy</v>
          </cell>
          <cell r="D3085" t="str">
            <v>Not Eligible</v>
          </cell>
          <cell r="E3085" t="str">
            <v>Not Applicable</v>
          </cell>
          <cell r="F3085" t="str">
            <v>Not Eligible Smelters</v>
          </cell>
        </row>
        <row r="3086">
          <cell r="A3086" t="str">
            <v>CID003454</v>
          </cell>
          <cell r="B3086" t="str">
            <v>Tin</v>
          </cell>
          <cell r="C3086" t="str">
            <v>Sree Sumangala Metals and Industries Pvt Ltd.</v>
          </cell>
          <cell r="D3086" t="str">
            <v>Not Eligible</v>
          </cell>
          <cell r="E3086" t="str">
            <v>Not Applicable</v>
          </cell>
          <cell r="F3086" t="str">
            <v>Not Eligible Smelters</v>
          </cell>
        </row>
        <row r="3087">
          <cell r="A3087" t="str">
            <v>CID003455</v>
          </cell>
          <cell r="B3087" t="str">
            <v>Gold</v>
          </cell>
          <cell r="C3087" t="str">
            <v>Wenzhou Yihua Connector Co.</v>
          </cell>
          <cell r="D3087" t="str">
            <v>Not Eligible</v>
          </cell>
          <cell r="E3087" t="str">
            <v>Not Applicable</v>
          </cell>
          <cell r="F3087" t="str">
            <v>Not Eligible Smelters</v>
          </cell>
        </row>
        <row r="3088">
          <cell r="A3088" t="str">
            <v>CID003457</v>
          </cell>
          <cell r="B3088" t="str">
            <v>Multiple</v>
          </cell>
          <cell r="C3088" t="str">
            <v>Glencore</v>
          </cell>
          <cell r="D3088" t="str">
            <v>Group Company</v>
          </cell>
          <cell r="E3088" t="str">
            <v>Not Applicable</v>
          </cell>
          <cell r="F3088" t="str">
            <v>Non Conformant</v>
          </cell>
        </row>
        <row r="3089">
          <cell r="A3089" t="str">
            <v>CID003460</v>
          </cell>
          <cell r="B3089" t="str">
            <v>Multiple</v>
          </cell>
          <cell r="C3089" t="str">
            <v>Umicore</v>
          </cell>
          <cell r="D3089" t="str">
            <v>Group Company</v>
          </cell>
          <cell r="E3089" t="str">
            <v>Not Applicable</v>
          </cell>
          <cell r="F3089" t="str">
            <v>Non Conformant</v>
          </cell>
        </row>
        <row r="3090">
          <cell r="A3090" t="str">
            <v>CID003461</v>
          </cell>
          <cell r="B3090" t="str">
            <v>Gold</v>
          </cell>
          <cell r="C3090" t="str">
            <v>Augmont Enterprises Private Limited</v>
          </cell>
          <cell r="D3090" t="str">
            <v>Eligible</v>
          </cell>
          <cell r="E3090" t="str">
            <v>Non Conformant</v>
          </cell>
          <cell r="F3090" t="str">
            <v>Non Conformant</v>
          </cell>
        </row>
        <row r="3091">
          <cell r="A3091" t="str">
            <v>CID003462</v>
          </cell>
          <cell r="B3091" t="str">
            <v>Gold</v>
          </cell>
          <cell r="C3091" t="str">
            <v>Diamond Forever International</v>
          </cell>
          <cell r="D3091" t="str">
            <v>Not Eligible</v>
          </cell>
          <cell r="E3091" t="str">
            <v>Not Applicable</v>
          </cell>
          <cell r="F3091" t="str">
            <v>Not Eligible Smelters</v>
          </cell>
        </row>
        <row r="3092">
          <cell r="A3092" t="str">
            <v>CID003463</v>
          </cell>
          <cell r="B3092" t="str">
            <v>Gold</v>
          </cell>
          <cell r="C3092" t="str">
            <v>Kundan Care Products Ltd.</v>
          </cell>
          <cell r="D3092" t="str">
            <v>Eligible</v>
          </cell>
          <cell r="E3092" t="str">
            <v>Outreach required</v>
          </cell>
          <cell r="F3092" t="str">
            <v>Non Conformant</v>
          </cell>
        </row>
        <row r="3093">
          <cell r="A3093" t="str">
            <v>CID003464</v>
          </cell>
          <cell r="B3093" t="str">
            <v>Cobalt</v>
          </cell>
          <cell r="C3093" t="str">
            <v>MKM - La Miniere de Kalumbwe Myunga</v>
          </cell>
          <cell r="D3093" t="str">
            <v>Eligible</v>
          </cell>
          <cell r="E3093" t="str">
            <v>Outreach Required</v>
          </cell>
          <cell r="F3093" t="str">
            <v>Non Conformant</v>
          </cell>
        </row>
        <row r="3094">
          <cell r="A3094" t="str">
            <v>CID003465</v>
          </cell>
          <cell r="B3094" t="str">
            <v>Cobalt</v>
          </cell>
          <cell r="C3094" t="str">
            <v>Ningbo Hubang New Material Co., Ltd.</v>
          </cell>
          <cell r="D3094" t="str">
            <v>Not Eligible</v>
          </cell>
          <cell r="E3094" t="str">
            <v>Conformant</v>
          </cell>
          <cell r="F3094" t="str">
            <v>Not Eligible Smelters</v>
          </cell>
        </row>
        <row r="3095">
          <cell r="A3095" t="str">
            <v>CID003466</v>
          </cell>
          <cell r="B3095" t="str">
            <v>Cobalt</v>
          </cell>
          <cell r="C3095" t="str">
            <v>Xiangtan Huacheng Nickel Cobalt New Material Co., Ltd.</v>
          </cell>
          <cell r="D3095" t="str">
            <v>Eligible</v>
          </cell>
          <cell r="E3095" t="str">
            <v>Outreach Required</v>
          </cell>
          <cell r="F3095" t="str">
            <v>Non Conformant</v>
          </cell>
        </row>
        <row r="3096">
          <cell r="A3096" t="str">
            <v>CID003467</v>
          </cell>
          <cell r="B3096" t="str">
            <v>Cobalt</v>
          </cell>
          <cell r="C3096" t="str">
            <v>Hunan Shiji Yintian New Material Co., Ltd.</v>
          </cell>
          <cell r="D3096" t="str">
            <v>Eligible</v>
          </cell>
          <cell r="E3096" t="str">
            <v>Non Conformant</v>
          </cell>
          <cell r="F3096" t="str">
            <v>Non Conformant</v>
          </cell>
        </row>
        <row r="3097">
          <cell r="A3097" t="str">
            <v>CID003468</v>
          </cell>
          <cell r="B3097" t="str">
            <v>Tungsten</v>
          </cell>
          <cell r="C3097" t="str">
            <v>Cronimet Brasil Ltda</v>
          </cell>
          <cell r="D3097" t="str">
            <v>Eligible</v>
          </cell>
          <cell r="E3097" t="str">
            <v>Conformant</v>
          </cell>
          <cell r="F3097"/>
        </row>
        <row r="3098">
          <cell r="A3098" t="str">
            <v>CID003469</v>
          </cell>
          <cell r="B3098" t="str">
            <v>Cobalt</v>
          </cell>
          <cell r="C3098" t="str">
            <v>Fairsky Industrial Co., Limited</v>
          </cell>
          <cell r="D3098" t="str">
            <v>Eligible</v>
          </cell>
          <cell r="E3098" t="str">
            <v>Outreach Required</v>
          </cell>
          <cell r="F3098" t="str">
            <v>Non Conformant</v>
          </cell>
        </row>
        <row r="3099">
          <cell r="A3099" t="str">
            <v>CID003470</v>
          </cell>
          <cell r="B3099" t="str">
            <v>Cobalt</v>
          </cell>
          <cell r="C3099" t="str">
            <v>Hunan Jinxin New Material Holding Co., Ltd.</v>
          </cell>
          <cell r="D3099" t="str">
            <v>Eligible</v>
          </cell>
          <cell r="E3099" t="str">
            <v>Non Conformant</v>
          </cell>
          <cell r="F3099" t="str">
            <v>Non Conformant</v>
          </cell>
        </row>
        <row r="3100">
          <cell r="A3100" t="str">
            <v>CID003472</v>
          </cell>
          <cell r="B3100" t="str">
            <v>Cobalt</v>
          </cell>
          <cell r="C3100" t="str">
            <v>Jervois Finland OY</v>
          </cell>
          <cell r="D3100" t="str">
            <v>Eligible</v>
          </cell>
          <cell r="E3100" t="str">
            <v>Conformant</v>
          </cell>
          <cell r="F3100"/>
        </row>
        <row r="3101">
          <cell r="A3101" t="str">
            <v>CID003473</v>
          </cell>
          <cell r="B3101" t="str">
            <v>Cobalt</v>
          </cell>
          <cell r="C3101" t="str">
            <v>CoreMax Corporation</v>
          </cell>
          <cell r="D3101" t="str">
            <v>Eligible</v>
          </cell>
          <cell r="E3101" t="str">
            <v>Conformant</v>
          </cell>
          <cell r="F3101"/>
        </row>
        <row r="3102">
          <cell r="A3102" t="str">
            <v>CID003474</v>
          </cell>
          <cell r="B3102" t="str">
            <v>Tin</v>
          </cell>
          <cell r="C3102" t="str">
            <v>TRATHO Metal Quimica</v>
          </cell>
          <cell r="D3102" t="str">
            <v>Eligible</v>
          </cell>
          <cell r="E3102" t="str">
            <v>Conformant</v>
          </cell>
          <cell r="F3102"/>
        </row>
        <row r="3103">
          <cell r="A3103" t="str">
            <v>CID003475</v>
          </cell>
          <cell r="B3103" t="str">
            <v>Cobalt</v>
          </cell>
          <cell r="C3103" t="str">
            <v>Vale Inco, Ltd.</v>
          </cell>
          <cell r="D3103" t="str">
            <v>Group Company</v>
          </cell>
          <cell r="E3103" t="str">
            <v>Not Applicable</v>
          </cell>
          <cell r="F3103" t="str">
            <v>Non Conformant</v>
          </cell>
        </row>
        <row r="3104">
          <cell r="A3104" t="str">
            <v>CID003476</v>
          </cell>
          <cell r="B3104" t="str">
            <v>Gold</v>
          </cell>
          <cell r="C3104" t="str">
            <v>Hana-High Metal</v>
          </cell>
          <cell r="D3104" t="str">
            <v>Not Eligible</v>
          </cell>
          <cell r="E3104" t="str">
            <v>Not Applicable</v>
          </cell>
          <cell r="F3104" t="str">
            <v>Not Eligible Smelters</v>
          </cell>
        </row>
        <row r="3105">
          <cell r="A3105" t="str">
            <v>CID003477</v>
          </cell>
          <cell r="B3105" t="str">
            <v>Gold</v>
          </cell>
          <cell r="C3105" t="str">
            <v>A&amp;M Minerals Limited</v>
          </cell>
          <cell r="D3105" t="str">
            <v>Not Eligible</v>
          </cell>
          <cell r="E3105" t="str">
            <v>Not Applicable</v>
          </cell>
          <cell r="F3105" t="str">
            <v>Not Eligible Smelters</v>
          </cell>
        </row>
        <row r="3106">
          <cell r="A3106" t="str">
            <v>CID003478</v>
          </cell>
          <cell r="B3106" t="str">
            <v>Gold</v>
          </cell>
          <cell r="C3106" t="str">
            <v>A.M.P.E.R.E.</v>
          </cell>
          <cell r="D3106" t="str">
            <v>Not Eligible</v>
          </cell>
          <cell r="E3106" t="str">
            <v>Not Applicable</v>
          </cell>
          <cell r="F3106" t="str">
            <v>Not Eligible Smelters</v>
          </cell>
        </row>
        <row r="3107">
          <cell r="A3107" t="str">
            <v>CID003479</v>
          </cell>
          <cell r="B3107" t="str">
            <v>Gold</v>
          </cell>
          <cell r="C3107" t="str">
            <v>Ai-chia Industrial Co., Ltd.</v>
          </cell>
          <cell r="D3107" t="str">
            <v>Not Eligible</v>
          </cell>
          <cell r="E3107" t="str">
            <v>Not Applicable</v>
          </cell>
          <cell r="F3107" t="str">
            <v>Not Eligible Smelters</v>
          </cell>
        </row>
        <row r="3108">
          <cell r="A3108" t="str">
            <v>CID003480</v>
          </cell>
          <cell r="B3108" t="str">
            <v>Gold</v>
          </cell>
          <cell r="C3108" t="str">
            <v>Shenzhen Aijiafa Industrial Co., Ltd.</v>
          </cell>
          <cell r="D3108" t="str">
            <v>Not Eligible</v>
          </cell>
          <cell r="E3108" t="str">
            <v>Not Applicable</v>
          </cell>
          <cell r="F3108" t="str">
            <v>Not Eligible Smelters</v>
          </cell>
        </row>
        <row r="3109">
          <cell r="A3109" t="str">
            <v>CID003481</v>
          </cell>
          <cell r="B3109" t="str">
            <v>Cobalt</v>
          </cell>
          <cell r="C3109" t="str">
            <v>Chizhou CN New Materials and Technology Co., Ltd.</v>
          </cell>
          <cell r="D3109" t="str">
            <v>Eligible</v>
          </cell>
          <cell r="E3109" t="str">
            <v>Conformant</v>
          </cell>
          <cell r="F3109"/>
        </row>
        <row r="3110">
          <cell r="A3110" t="str">
            <v>CID003482</v>
          </cell>
          <cell r="B3110" t="str">
            <v>Cobalt</v>
          </cell>
          <cell r="C3110" t="str">
            <v>Nickel West - Kalgoorlie</v>
          </cell>
          <cell r="D3110" t="str">
            <v>Not Eligible</v>
          </cell>
          <cell r="E3110" t="str">
            <v>Not Applicable</v>
          </cell>
          <cell r="F3110" t="str">
            <v>Not Eligible Smelters</v>
          </cell>
        </row>
        <row r="3111">
          <cell r="A3111" t="str">
            <v>CID003483</v>
          </cell>
          <cell r="B3111" t="str">
            <v>Cobalt</v>
          </cell>
          <cell r="C3111" t="str">
            <v>Nickel West - Kwinana</v>
          </cell>
          <cell r="D3111" t="str">
            <v>Not Eligible</v>
          </cell>
          <cell r="E3111" t="str">
            <v>Not Applicable</v>
          </cell>
          <cell r="F3111" t="str">
            <v>Not Eligible Smelters</v>
          </cell>
        </row>
        <row r="3112">
          <cell r="A3112" t="str">
            <v>CID003484</v>
          </cell>
          <cell r="B3112" t="str">
            <v>Cobalt</v>
          </cell>
          <cell r="C3112" t="str">
            <v>Nickel West - Kambalda</v>
          </cell>
          <cell r="D3112" t="str">
            <v>Not Eligible</v>
          </cell>
          <cell r="E3112" t="str">
            <v>Not Applicable</v>
          </cell>
          <cell r="F3112" t="str">
            <v>Not Eligible Smelters</v>
          </cell>
        </row>
        <row r="3113">
          <cell r="A3113" t="str">
            <v>CID003485</v>
          </cell>
          <cell r="B3113" t="str">
            <v>Tantalum</v>
          </cell>
          <cell r="C3113" t="str">
            <v>Xi’an Noble Rare Metal Materials Co., Ltd.</v>
          </cell>
          <cell r="D3113" t="str">
            <v>Not Eligible</v>
          </cell>
          <cell r="E3113" t="str">
            <v>Not Applicable</v>
          </cell>
          <cell r="F3113" t="str">
            <v>Not Eligible Smelters</v>
          </cell>
        </row>
        <row r="3114">
          <cell r="A3114" t="str">
            <v>CID003486</v>
          </cell>
          <cell r="B3114" t="str">
            <v>Tin</v>
          </cell>
          <cell r="C3114" t="str">
            <v>CRM Fundicao De Metais E Comercio De Equipamentos Eletronicos Do Brasil Ltda</v>
          </cell>
          <cell r="D3114" t="str">
            <v>Eligible</v>
          </cell>
          <cell r="E3114" t="str">
            <v>Conformant</v>
          </cell>
          <cell r="F3114"/>
        </row>
        <row r="3115">
          <cell r="A3115" t="str">
            <v>CID003487</v>
          </cell>
          <cell r="B3115" t="str">
            <v>Gold</v>
          </cell>
          <cell r="C3115" t="str">
            <v>Emerald Jewel Industry India Limited (Unit 1)</v>
          </cell>
          <cell r="D3115" t="str">
            <v>Eligible</v>
          </cell>
          <cell r="E3115" t="str">
            <v>Outreach required</v>
          </cell>
          <cell r="F3115" t="str">
            <v>Non Conformant</v>
          </cell>
        </row>
        <row r="3116">
          <cell r="A3116" t="str">
            <v>CID003488</v>
          </cell>
          <cell r="B3116" t="str">
            <v>Gold</v>
          </cell>
          <cell r="C3116" t="str">
            <v>Emerald Jewel Industry India Limited (Unit 2)</v>
          </cell>
          <cell r="D3116" t="str">
            <v>Eligible</v>
          </cell>
          <cell r="E3116" t="str">
            <v>Outreach required</v>
          </cell>
          <cell r="F3116" t="str">
            <v>Non Conformant</v>
          </cell>
        </row>
        <row r="3117">
          <cell r="A3117" t="str">
            <v>CID003489</v>
          </cell>
          <cell r="B3117" t="str">
            <v>Gold</v>
          </cell>
          <cell r="C3117" t="str">
            <v>Emerald Jewel Industry India Limited (Unit 3)</v>
          </cell>
          <cell r="D3117" t="str">
            <v>Eligible</v>
          </cell>
          <cell r="E3117" t="str">
            <v>Outreach required</v>
          </cell>
          <cell r="F3117" t="str">
            <v>Non Conformant</v>
          </cell>
        </row>
        <row r="3118">
          <cell r="A3118" t="str">
            <v>CID003490</v>
          </cell>
          <cell r="B3118" t="str">
            <v>Gold</v>
          </cell>
          <cell r="C3118" t="str">
            <v>Emerald Jewel Industry India Limited (Unit 4)</v>
          </cell>
          <cell r="D3118" t="str">
            <v>Eligible</v>
          </cell>
          <cell r="E3118" t="str">
            <v>Outreach required</v>
          </cell>
          <cell r="F3118" t="str">
            <v>Non Conformant</v>
          </cell>
        </row>
        <row r="3119">
          <cell r="A3119" t="str">
            <v>CID003491</v>
          </cell>
          <cell r="B3119" t="str">
            <v>Cobalt</v>
          </cell>
          <cell r="C3119" t="str">
            <v>ICoNiChem</v>
          </cell>
          <cell r="D3119" t="str">
            <v>Eligible</v>
          </cell>
          <cell r="E3119" t="str">
            <v>Active</v>
          </cell>
          <cell r="F3119"/>
        </row>
        <row r="3120">
          <cell r="A3120" t="str">
            <v>CID003492</v>
          </cell>
          <cell r="B3120" t="str">
            <v>Cobalt</v>
          </cell>
          <cell r="C3120" t="str">
            <v>Jinchuan Group</v>
          </cell>
          <cell r="D3120" t="str">
            <v>Alleged</v>
          </cell>
          <cell r="E3120" t="str">
            <v>Not Applicable</v>
          </cell>
          <cell r="F3120" t="str">
            <v>Non Conformant</v>
          </cell>
        </row>
        <row r="3121">
          <cell r="A3121" t="str">
            <v>CID003493</v>
          </cell>
          <cell r="B3121" t="str">
            <v>Cobalt</v>
          </cell>
          <cell r="C3121" t="str">
            <v>Nornickel</v>
          </cell>
          <cell r="D3121" t="str">
            <v>Group Company</v>
          </cell>
          <cell r="E3121" t="str">
            <v>Not Applicable</v>
          </cell>
          <cell r="F3121" t="str">
            <v>Non Conformant</v>
          </cell>
        </row>
        <row r="3122">
          <cell r="A3122" t="str">
            <v>CID003494</v>
          </cell>
          <cell r="B3122" t="str">
            <v>Cobalt</v>
          </cell>
          <cell r="C3122" t="str">
            <v>Shaoguan Zhonghong Metal Industrial Co., Ltd.</v>
          </cell>
          <cell r="D3122" t="str">
            <v>Alleged</v>
          </cell>
          <cell r="E3122" t="str">
            <v>Not Applicable</v>
          </cell>
          <cell r="F3122" t="str">
            <v>Non Conformant</v>
          </cell>
        </row>
        <row r="3123">
          <cell r="A3123" t="str">
            <v>CID003495</v>
          </cell>
          <cell r="B3123" t="str">
            <v>Tin</v>
          </cell>
          <cell r="C3123" t="str">
            <v>ULVAC Inc.</v>
          </cell>
          <cell r="D3123" t="str">
            <v>Not Eligible</v>
          </cell>
          <cell r="E3123" t="str">
            <v>Not Applicable</v>
          </cell>
          <cell r="F3123" t="str">
            <v>Not Eligible Smelters</v>
          </cell>
        </row>
        <row r="3124">
          <cell r="A3124" t="str">
            <v>CID003496</v>
          </cell>
          <cell r="B3124" t="str">
            <v>Cobalt</v>
          </cell>
          <cell r="C3124" t="str">
            <v>ULVAC Inc.</v>
          </cell>
          <cell r="D3124" t="str">
            <v>Not Eligible</v>
          </cell>
          <cell r="E3124" t="str">
            <v>Not Applicable</v>
          </cell>
          <cell r="F3124" t="str">
            <v>Not Eligible Smelters</v>
          </cell>
        </row>
        <row r="3125">
          <cell r="A3125" t="str">
            <v>CID003497</v>
          </cell>
          <cell r="B3125" t="str">
            <v>Gold</v>
          </cell>
          <cell r="C3125" t="str">
            <v>K.A. Rasmussen</v>
          </cell>
          <cell r="D3125" t="str">
            <v>Eligible</v>
          </cell>
          <cell r="E3125" t="str">
            <v>Outreach Required</v>
          </cell>
          <cell r="F3125" t="str">
            <v>Non Conformant</v>
          </cell>
        </row>
        <row r="3126">
          <cell r="A3126" t="str">
            <v>CID003498</v>
          </cell>
          <cell r="B3126" t="str">
            <v>Tantalum</v>
          </cell>
          <cell r="C3126" t="str">
            <v>V&amp;D New Materials (Jiangsu) Co., Ltd.</v>
          </cell>
          <cell r="D3126" t="str">
            <v>Eligible</v>
          </cell>
          <cell r="E3126" t="str">
            <v>Conformant</v>
          </cell>
          <cell r="F3126"/>
        </row>
        <row r="3127">
          <cell r="A3127" t="str">
            <v>CID003499</v>
          </cell>
          <cell r="B3127" t="str">
            <v>Cobalt</v>
          </cell>
          <cell r="C3127" t="str">
            <v>Compagnie Miniere de Musonoie Global SAS</v>
          </cell>
          <cell r="D3127" t="str">
            <v>Eligible</v>
          </cell>
          <cell r="E3127" t="str">
            <v>Outreach Required</v>
          </cell>
          <cell r="F3127" t="str">
            <v>Non Conformant</v>
          </cell>
        </row>
        <row r="3128">
          <cell r="A3128" t="str">
            <v>CID003500</v>
          </cell>
          <cell r="B3128" t="str">
            <v>Gold</v>
          </cell>
          <cell r="C3128" t="str">
            <v>Alexy Metals</v>
          </cell>
          <cell r="D3128" t="str">
            <v>Eligible</v>
          </cell>
          <cell r="E3128" t="str">
            <v>Non Conformant</v>
          </cell>
          <cell r="F3128" t="str">
            <v>Non Conformant</v>
          </cell>
        </row>
        <row r="3129">
          <cell r="A3129" t="str">
            <v>CID003501</v>
          </cell>
          <cell r="B3129" t="str">
            <v>Tungsten</v>
          </cell>
          <cell r="C3129" t="str">
            <v>China Molybdenum Corporation</v>
          </cell>
          <cell r="D3129" t="str">
            <v>Group Company</v>
          </cell>
          <cell r="E3129" t="str">
            <v>Not Applicable</v>
          </cell>
          <cell r="F3129" t="str">
            <v>Non Conformant</v>
          </cell>
        </row>
        <row r="3130">
          <cell r="A3130" t="str">
            <v>CID003503</v>
          </cell>
          <cell r="B3130" t="str">
            <v>Tin</v>
          </cell>
          <cell r="C3130" t="str">
            <v>AIM Metals &amp; Alloys LP</v>
          </cell>
          <cell r="D3130" t="str">
            <v>Not Eligible</v>
          </cell>
          <cell r="E3130" t="str">
            <v>Not Applicable</v>
          </cell>
          <cell r="F3130" t="str">
            <v>Not Eligible Smelters</v>
          </cell>
        </row>
        <row r="3131">
          <cell r="A3131" t="str">
            <v>CID003504</v>
          </cell>
          <cell r="B3131" t="str">
            <v>Tin</v>
          </cell>
          <cell r="C3131" t="str">
            <v>Conecsus</v>
          </cell>
          <cell r="D3131" t="str">
            <v>Alleged</v>
          </cell>
          <cell r="E3131" t="str">
            <v>Not Applicable</v>
          </cell>
          <cell r="F3131" t="str">
            <v>Non Conformant</v>
          </cell>
        </row>
        <row r="3132">
          <cell r="A3132" t="str">
            <v>CID003505</v>
          </cell>
          <cell r="B3132" t="str">
            <v>Tin</v>
          </cell>
          <cell r="C3132" t="str">
            <v>China National Gold Group Corporation</v>
          </cell>
          <cell r="D3132" t="str">
            <v>Not Eligible</v>
          </cell>
          <cell r="E3132" t="str">
            <v>Not Applicable</v>
          </cell>
          <cell r="F3132" t="str">
            <v>Not Eligible Smelters</v>
          </cell>
        </row>
        <row r="3133">
          <cell r="A3133" t="str">
            <v>CID003506</v>
          </cell>
          <cell r="B3133" t="str">
            <v>Tin</v>
          </cell>
          <cell r="C3133" t="str">
            <v>UNION TOOL CO. LTD</v>
          </cell>
          <cell r="D3133" t="str">
            <v>Not Eligible</v>
          </cell>
          <cell r="E3133" t="str">
            <v>Not Applicable</v>
          </cell>
          <cell r="F3133" t="str">
            <v>Not Eligible Smelters</v>
          </cell>
        </row>
        <row r="3134">
          <cell r="A3134" t="str">
            <v>CID003507</v>
          </cell>
          <cell r="B3134" t="str">
            <v>Gold</v>
          </cell>
          <cell r="C3134" t="str">
            <v>B.R.Industries</v>
          </cell>
          <cell r="D3134" t="str">
            <v>Not Eligible</v>
          </cell>
          <cell r="E3134" t="str">
            <v>Not Applicable</v>
          </cell>
          <cell r="F3134" t="str">
            <v>Not Eligible Smelters</v>
          </cell>
        </row>
        <row r="3135">
          <cell r="A3135" t="str">
            <v>CID003508</v>
          </cell>
          <cell r="B3135" t="str">
            <v>Gold</v>
          </cell>
          <cell r="C3135" t="str">
            <v>Chia Tai Co., Ltd. Kunshan</v>
          </cell>
          <cell r="D3135" t="str">
            <v>Not Eligible</v>
          </cell>
          <cell r="E3135" t="str">
            <v>Not Applicable</v>
          </cell>
          <cell r="F3135" t="str">
            <v>Not Eligible Smelters</v>
          </cell>
        </row>
        <row r="3136">
          <cell r="A3136" t="str">
            <v>CID003509</v>
          </cell>
          <cell r="B3136" t="str">
            <v>Gold</v>
          </cell>
          <cell r="C3136" t="str">
            <v>Daewoo International</v>
          </cell>
          <cell r="D3136" t="str">
            <v>Not Eligible</v>
          </cell>
          <cell r="E3136" t="str">
            <v>Not Applicable</v>
          </cell>
          <cell r="F3136" t="str">
            <v>Not Eligible Smelters</v>
          </cell>
        </row>
        <row r="3137">
          <cell r="A3137" t="str">
            <v>CID003510</v>
          </cell>
          <cell r="B3137" t="str">
            <v>Gold</v>
          </cell>
          <cell r="C3137" t="str">
            <v>EBARA-UDYLITE</v>
          </cell>
          <cell r="D3137" t="str">
            <v>Not Eligible</v>
          </cell>
          <cell r="E3137" t="str">
            <v>Not Applicable</v>
          </cell>
          <cell r="F3137" t="str">
            <v>Not Eligible Smelters</v>
          </cell>
        </row>
        <row r="3138">
          <cell r="A3138" t="str">
            <v>CID003511</v>
          </cell>
          <cell r="B3138" t="str">
            <v>Gold</v>
          </cell>
          <cell r="C3138" t="str">
            <v>Fuji Metal Mining Corp.</v>
          </cell>
          <cell r="D3138" t="str">
            <v>Not Eligible</v>
          </cell>
          <cell r="E3138" t="str">
            <v>Not Applicable</v>
          </cell>
          <cell r="F3138" t="str">
            <v>Not Eligible Smelters</v>
          </cell>
        </row>
        <row r="3139">
          <cell r="A3139" t="str">
            <v>CID003512</v>
          </cell>
          <cell r="B3139" t="str">
            <v>Mica</v>
          </cell>
          <cell r="C3139" t="str">
            <v>Yamaguchi Mica</v>
          </cell>
          <cell r="D3139" t="str">
            <v>Eligible</v>
          </cell>
          <cell r="E3139" t="str">
            <v>Active</v>
          </cell>
          <cell r="F3139"/>
        </row>
        <row r="3140">
          <cell r="A3140" t="str">
            <v>CID003513</v>
          </cell>
          <cell r="B3140" t="str">
            <v>Mica</v>
          </cell>
          <cell r="C3140" t="str">
            <v>Modi Mica Enterprises</v>
          </cell>
          <cell r="D3140" t="str">
            <v>Eligible</v>
          </cell>
          <cell r="E3140" t="str">
            <v>Outreach Required</v>
          </cell>
          <cell r="F3140" t="str">
            <v>Non Conformant</v>
          </cell>
        </row>
        <row r="3141">
          <cell r="A3141" t="str">
            <v>CID003515</v>
          </cell>
          <cell r="B3141" t="str">
            <v>Gold</v>
          </cell>
          <cell r="C3141" t="str">
            <v>Northern Metals Processing</v>
          </cell>
          <cell r="D3141" t="str">
            <v>Not Eligible</v>
          </cell>
          <cell r="E3141" t="str">
            <v>Not Applicable</v>
          </cell>
          <cell r="F3141" t="str">
            <v>Not Eligible Smelters</v>
          </cell>
        </row>
        <row r="3142">
          <cell r="A3142" t="str">
            <v>CID003516</v>
          </cell>
          <cell r="B3142" t="str">
            <v>Gold</v>
          </cell>
          <cell r="C3142" t="str">
            <v>Bekora Miners</v>
          </cell>
          <cell r="D3142" t="str">
            <v>Alleged</v>
          </cell>
          <cell r="E3142" t="str">
            <v>Not Applicable</v>
          </cell>
          <cell r="F3142" t="str">
            <v>Non Conformant</v>
          </cell>
        </row>
        <row r="3143">
          <cell r="A3143" t="str">
            <v>CID003517</v>
          </cell>
          <cell r="B3143" t="str">
            <v>Gold</v>
          </cell>
          <cell r="C3143" t="str">
            <v>Kankou Moussa Refinery</v>
          </cell>
          <cell r="D3143" t="str">
            <v>Alleged</v>
          </cell>
          <cell r="E3143" t="str">
            <v>Not Applicable</v>
          </cell>
          <cell r="F3143" t="str">
            <v>Non Conformant</v>
          </cell>
        </row>
        <row r="3144">
          <cell r="A3144" t="str">
            <v>CID003518</v>
          </cell>
          <cell r="B3144" t="str">
            <v>Gold</v>
          </cell>
          <cell r="C3144" t="str">
            <v>Aldango Ltd.</v>
          </cell>
          <cell r="D3144" t="str">
            <v>Alleged</v>
          </cell>
          <cell r="E3144" t="str">
            <v>Not Applicable</v>
          </cell>
          <cell r="F3144" t="str">
            <v>Non Conformant</v>
          </cell>
        </row>
        <row r="3145">
          <cell r="A3145" t="str">
            <v>CID003519</v>
          </cell>
          <cell r="B3145" t="str">
            <v>Gold</v>
          </cell>
          <cell r="C3145" t="str">
            <v>Hoover &amp; Strong</v>
          </cell>
          <cell r="D3145" t="str">
            <v>Alleged</v>
          </cell>
          <cell r="E3145" t="str">
            <v>Not Applicable</v>
          </cell>
          <cell r="F3145" t="str">
            <v>Non Conformant</v>
          </cell>
        </row>
        <row r="3146">
          <cell r="A3146" t="str">
            <v>CID003520</v>
          </cell>
          <cell r="B3146" t="str">
            <v>Gold</v>
          </cell>
          <cell r="C3146" t="str">
            <v>Al Rawais Gold</v>
          </cell>
          <cell r="D3146" t="str">
            <v>Alleged</v>
          </cell>
          <cell r="E3146" t="str">
            <v>Not Applicable</v>
          </cell>
          <cell r="F3146" t="str">
            <v>Non Conformant</v>
          </cell>
        </row>
        <row r="3147">
          <cell r="A3147" t="str">
            <v>CID003521</v>
          </cell>
          <cell r="B3147" t="str">
            <v>Gold</v>
          </cell>
          <cell r="C3147" t="str">
            <v>Grupo Orizonia</v>
          </cell>
          <cell r="D3147" t="str">
            <v>Alleged</v>
          </cell>
          <cell r="E3147" t="str">
            <v>Not Applicable</v>
          </cell>
          <cell r="F3147" t="str">
            <v>Non Conformant</v>
          </cell>
        </row>
        <row r="3148">
          <cell r="A3148" t="str">
            <v>CID003522</v>
          </cell>
          <cell r="B3148" t="str">
            <v>Gold</v>
          </cell>
          <cell r="C3148" t="str">
            <v>Mineros S.A.</v>
          </cell>
          <cell r="D3148" t="str">
            <v>Not Eligible</v>
          </cell>
          <cell r="E3148" t="str">
            <v>Not Applicable</v>
          </cell>
          <cell r="F3148" t="str">
            <v>Not Eligible Smelters</v>
          </cell>
        </row>
        <row r="3149">
          <cell r="A3149" t="str">
            <v>CID003523</v>
          </cell>
          <cell r="B3149" t="str">
            <v>Gold</v>
          </cell>
          <cell r="C3149" t="str">
            <v>Alinani Mining &amp; Resources</v>
          </cell>
          <cell r="D3149" t="str">
            <v>Alleged</v>
          </cell>
          <cell r="E3149" t="str">
            <v>Not Applicable</v>
          </cell>
          <cell r="F3149" t="str">
            <v>Non Conformant</v>
          </cell>
        </row>
        <row r="3150">
          <cell r="A3150" t="str">
            <v>CID003524</v>
          </cell>
          <cell r="B3150" t="str">
            <v>Tin</v>
          </cell>
          <cell r="C3150" t="str">
            <v>CRM Synergies</v>
          </cell>
          <cell r="D3150" t="str">
            <v>Eligible</v>
          </cell>
          <cell r="E3150" t="str">
            <v>Conformant</v>
          </cell>
          <cell r="F3150"/>
        </row>
        <row r="3151">
          <cell r="A3151" t="str">
            <v>CID003525</v>
          </cell>
          <cell r="B3151" t="str">
            <v>Tin</v>
          </cell>
          <cell r="C3151" t="str">
            <v>CRM Synergies S.L.</v>
          </cell>
          <cell r="D3151" t="str">
            <v>Group Company</v>
          </cell>
          <cell r="E3151" t="str">
            <v>Not Applicable</v>
          </cell>
          <cell r="F3151" t="str">
            <v>Non Conformant</v>
          </cell>
        </row>
        <row r="3152">
          <cell r="A3152" t="str">
            <v>CID003526</v>
          </cell>
          <cell r="B3152" t="str">
            <v>Cobalt</v>
          </cell>
          <cell r="C3152" t="str">
            <v>Zhejiang Greatpower Cobalt Materials Co., Ltd.</v>
          </cell>
          <cell r="D3152" t="str">
            <v>Eligible</v>
          </cell>
          <cell r="E3152" t="str">
            <v>Conformant</v>
          </cell>
          <cell r="F3152"/>
        </row>
        <row r="3153">
          <cell r="A3153" t="str">
            <v>CID003527</v>
          </cell>
          <cell r="B3153" t="str">
            <v>Cobalt</v>
          </cell>
          <cell r="C3153" t="str">
            <v>China Molybdenum Corporation</v>
          </cell>
          <cell r="D3153" t="str">
            <v>Group Company</v>
          </cell>
          <cell r="E3153" t="str">
            <v>Not Applicable</v>
          </cell>
          <cell r="F3153" t="str">
            <v>Non Conformant</v>
          </cell>
        </row>
        <row r="3154">
          <cell r="A3154" t="str">
            <v>CID003528</v>
          </cell>
          <cell r="B3154" t="str">
            <v>Gold</v>
          </cell>
          <cell r="C3154" t="str">
            <v>Alloy S.A.S.</v>
          </cell>
          <cell r="D3154" t="str">
            <v>Not Eligible</v>
          </cell>
          <cell r="E3154" t="str">
            <v>Not Applicable</v>
          </cell>
          <cell r="F3154" t="str">
            <v>Not Eligible Smelters</v>
          </cell>
        </row>
        <row r="3155">
          <cell r="A3155" t="str">
            <v>CID003529</v>
          </cell>
          <cell r="B3155" t="str">
            <v>Gold</v>
          </cell>
          <cell r="C3155" t="str">
            <v>Sancus ZFS (L’Orfebre, SA)</v>
          </cell>
          <cell r="D3155" t="str">
            <v>Not Eligible</v>
          </cell>
          <cell r="E3155" t="str">
            <v>Not Applicable</v>
          </cell>
          <cell r="F3155" t="str">
            <v>Not Eligible Smelters</v>
          </cell>
        </row>
        <row r="3156">
          <cell r="A3156" t="str">
            <v>CID003530</v>
          </cell>
          <cell r="B3156" t="str">
            <v>Tungsten</v>
          </cell>
          <cell r="C3156" t="str">
            <v>Jiangxi Huarong Technology Co., Ltd.</v>
          </cell>
          <cell r="D3156" t="str">
            <v>Alleged</v>
          </cell>
          <cell r="E3156" t="str">
            <v>Not Applicable</v>
          </cell>
          <cell r="F3156" t="str">
            <v>Non Conformant</v>
          </cell>
        </row>
        <row r="3157">
          <cell r="A3157" t="str">
            <v>CID003531</v>
          </cell>
          <cell r="B3157" t="str">
            <v>Tungsten</v>
          </cell>
          <cell r="C3157" t="str">
            <v>Anhua Boxing Tungsten Technology Co., Ltd.</v>
          </cell>
          <cell r="D3157" t="str">
            <v>Alleged</v>
          </cell>
          <cell r="E3157" t="str">
            <v>Not Applicable</v>
          </cell>
          <cell r="F3157" t="str">
            <v>Non Conformant</v>
          </cell>
        </row>
        <row r="3158">
          <cell r="A3158" t="str">
            <v>CID003532</v>
          </cell>
          <cell r="B3158" t="str">
            <v>Cobalt</v>
          </cell>
          <cell r="C3158" t="str">
            <v>Mechema Chemicals International Corporation</v>
          </cell>
          <cell r="D3158" t="str">
            <v>Group Company</v>
          </cell>
          <cell r="E3158" t="str">
            <v>Not Applicable</v>
          </cell>
          <cell r="F3158" t="str">
            <v>Non Conformant</v>
          </cell>
        </row>
        <row r="3159">
          <cell r="A3159" t="str">
            <v>CID003533</v>
          </cell>
          <cell r="B3159" t="str">
            <v>Cobalt</v>
          </cell>
          <cell r="C3159" t="str">
            <v>Mechema Taiwan Plant 1</v>
          </cell>
          <cell r="D3159" t="str">
            <v>Eligible</v>
          </cell>
          <cell r="E3159" t="str">
            <v>Outreach Required</v>
          </cell>
          <cell r="F3159" t="str">
            <v>Non Conformant</v>
          </cell>
        </row>
        <row r="3160">
          <cell r="A3160" t="str">
            <v>CID003534</v>
          </cell>
          <cell r="B3160" t="str">
            <v>Cobalt</v>
          </cell>
          <cell r="C3160" t="str">
            <v>Mechema Taiwan Plant 2</v>
          </cell>
          <cell r="D3160" t="str">
            <v>Eligible</v>
          </cell>
          <cell r="E3160" t="str">
            <v>Conformant</v>
          </cell>
          <cell r="F3160"/>
        </row>
        <row r="3161">
          <cell r="A3161" t="str">
            <v>CID003535</v>
          </cell>
          <cell r="B3161" t="str">
            <v>Cobalt</v>
          </cell>
          <cell r="C3161" t="str">
            <v>Mechema Korea, Co., Ltd.</v>
          </cell>
          <cell r="D3161" t="str">
            <v>Eligible</v>
          </cell>
          <cell r="E3161" t="str">
            <v>Outreach Required</v>
          </cell>
          <cell r="F3161" t="str">
            <v>Non Conformant</v>
          </cell>
        </row>
        <row r="3162">
          <cell r="A3162" t="str">
            <v>CID003536</v>
          </cell>
          <cell r="B3162" t="str">
            <v>Cobalt</v>
          </cell>
          <cell r="C3162" t="str">
            <v>Mechema Chemicals shang-yu</v>
          </cell>
          <cell r="D3162" t="str">
            <v>Eligible</v>
          </cell>
          <cell r="E3162" t="str">
            <v>Outreach Required</v>
          </cell>
          <cell r="F3162" t="str">
            <v>Non Conformant</v>
          </cell>
        </row>
        <row r="3163">
          <cell r="A3163" t="str">
            <v>CID003537</v>
          </cell>
          <cell r="B3163" t="str">
            <v>Cobalt</v>
          </cell>
          <cell r="C3163" t="str">
            <v>Mechema Chemicals (Thailand) Co., Ltd.</v>
          </cell>
          <cell r="D3163" t="str">
            <v>Eligible</v>
          </cell>
          <cell r="E3163" t="str">
            <v>Outreach Required</v>
          </cell>
          <cell r="F3163" t="str">
            <v>Non Conformant</v>
          </cell>
        </row>
        <row r="3164">
          <cell r="A3164" t="str">
            <v>CID003538</v>
          </cell>
          <cell r="B3164" t="str">
            <v>Cobalt</v>
          </cell>
          <cell r="C3164" t="str">
            <v>PT Mechema Indonesia</v>
          </cell>
          <cell r="D3164" t="str">
            <v>Eligible</v>
          </cell>
          <cell r="E3164" t="str">
            <v>Outreach Required</v>
          </cell>
          <cell r="F3164" t="str">
            <v>Non Conformant</v>
          </cell>
        </row>
        <row r="3165">
          <cell r="A3165" t="str">
            <v>CID003539</v>
          </cell>
          <cell r="B3165" t="str">
            <v>Cobalt</v>
          </cell>
          <cell r="C3165" t="str">
            <v>First Cobalt Corp.</v>
          </cell>
          <cell r="D3165" t="str">
            <v>Provisionally Eligible</v>
          </cell>
          <cell r="E3165" t="str">
            <v>Not Applicable</v>
          </cell>
          <cell r="F3165" t="str">
            <v>Non Conformant</v>
          </cell>
        </row>
        <row r="3166">
          <cell r="A3166" t="str">
            <v>CID003540</v>
          </cell>
          <cell r="B3166" t="str">
            <v>Gold</v>
          </cell>
          <cell r="C3166" t="str">
            <v>Sellem Industries Ltd.</v>
          </cell>
          <cell r="D3166" t="str">
            <v>Not Eligible</v>
          </cell>
          <cell r="E3166" t="str">
            <v>Not Applicable</v>
          </cell>
          <cell r="F3166" t="str">
            <v>Not Eligible Smelters</v>
          </cell>
        </row>
        <row r="3167">
          <cell r="A3167" t="str">
            <v>CID003541</v>
          </cell>
          <cell r="B3167" t="str">
            <v>Gold</v>
          </cell>
          <cell r="C3167" t="str">
            <v>Heraeus Group</v>
          </cell>
          <cell r="D3167" t="str">
            <v>Group Company</v>
          </cell>
          <cell r="E3167" t="str">
            <v>Not Applicable</v>
          </cell>
          <cell r="F3167" t="str">
            <v>Non Conformant</v>
          </cell>
        </row>
        <row r="3168">
          <cell r="A3168" t="str">
            <v>CID003542</v>
          </cell>
          <cell r="B3168" t="str">
            <v>Gold</v>
          </cell>
          <cell r="C3168" t="str">
            <v>Sakthi IDM Global Trading (S) Pte Ltd</v>
          </cell>
          <cell r="D3168" t="str">
            <v>Alleged</v>
          </cell>
          <cell r="E3168" t="str">
            <v>Not Applicable</v>
          </cell>
          <cell r="F3168" t="str">
            <v>Non Conformant</v>
          </cell>
        </row>
        <row r="3169">
          <cell r="A3169" t="str">
            <v>CID003543</v>
          </cell>
          <cell r="B3169" t="str">
            <v>Tungsten</v>
          </cell>
          <cell r="C3169" t="str">
            <v>Wuning Bingcheng Mining Industry Co., Ltd.</v>
          </cell>
          <cell r="D3169" t="str">
            <v>Alleged</v>
          </cell>
          <cell r="E3169" t="str">
            <v>Not Applicable</v>
          </cell>
          <cell r="F3169" t="str">
            <v>Non Conformant</v>
          </cell>
        </row>
        <row r="3170">
          <cell r="A3170" t="str">
            <v>CID003544</v>
          </cell>
          <cell r="B3170" t="str">
            <v>Tungsten</v>
          </cell>
          <cell r="C3170" t="str">
            <v>Luoyang Luanchuan Molybdenum Group Tungsten Industry Co., Ltd.</v>
          </cell>
          <cell r="D3170" t="str">
            <v>Alleged</v>
          </cell>
          <cell r="E3170" t="str">
            <v>Not Applicable</v>
          </cell>
          <cell r="F3170" t="str">
            <v>Non Conformant</v>
          </cell>
        </row>
        <row r="3171">
          <cell r="A3171" t="str">
            <v>CID003545</v>
          </cell>
          <cell r="B3171" t="str">
            <v>Tungsten</v>
          </cell>
          <cell r="C3171" t="str">
            <v>Lin'an Zhengke Rare Metals Recycling Co., Ltd.</v>
          </cell>
          <cell r="D3171" t="str">
            <v>Alleged</v>
          </cell>
          <cell r="E3171" t="str">
            <v>Not Applicable</v>
          </cell>
          <cell r="F3171" t="str">
            <v>Non Conformant</v>
          </cell>
        </row>
        <row r="3172">
          <cell r="A3172" t="str">
            <v>CID003546</v>
          </cell>
          <cell r="B3172" t="str">
            <v>Tungsten</v>
          </cell>
          <cell r="C3172" t="str">
            <v>Ji'an Dehe Tungsten Industry Co., Ltd.</v>
          </cell>
          <cell r="D3172" t="str">
            <v>Alleged</v>
          </cell>
          <cell r="E3172" t="str">
            <v>Not Applicable</v>
          </cell>
          <cell r="F3172" t="str">
            <v>Non Conformant</v>
          </cell>
        </row>
        <row r="3173">
          <cell r="A3173" t="str">
            <v>CID003547</v>
          </cell>
          <cell r="B3173" t="str">
            <v>Tungsten</v>
          </cell>
          <cell r="C3173" t="str">
            <v>Guangxi Pinggui Feidie Tungsten Industry Co., Ltd.</v>
          </cell>
          <cell r="D3173" t="str">
            <v>Alleged</v>
          </cell>
          <cell r="E3173" t="str">
            <v>Not Applicable</v>
          </cell>
          <cell r="F3173" t="str">
            <v>Non Conformant</v>
          </cell>
        </row>
        <row r="3174">
          <cell r="A3174" t="str">
            <v>CID003548</v>
          </cell>
          <cell r="B3174" t="str">
            <v>Gold</v>
          </cell>
          <cell r="C3174" t="str">
            <v>MD Overseas</v>
          </cell>
          <cell r="D3174" t="str">
            <v>Eligible</v>
          </cell>
          <cell r="E3174" t="str">
            <v>Outreach required</v>
          </cell>
          <cell r="F3174" t="str">
            <v>Non Conformant</v>
          </cell>
        </row>
        <row r="3175">
          <cell r="A3175" t="str">
            <v>CID003549</v>
          </cell>
          <cell r="B3175" t="str">
            <v>Cobalt</v>
          </cell>
          <cell r="C3175" t="str">
            <v>Guizhou Zhenhua E-Chem Inc., Ltd.</v>
          </cell>
          <cell r="D3175" t="str">
            <v>Not Eligible</v>
          </cell>
          <cell r="E3175" t="str">
            <v>Not Applicable</v>
          </cell>
          <cell r="F3175" t="str">
            <v>Not Eligible Smelters</v>
          </cell>
        </row>
        <row r="3176">
          <cell r="A3176" t="str">
            <v>CID003550</v>
          </cell>
          <cell r="B3176" t="str">
            <v>Cobalt</v>
          </cell>
          <cell r="C3176" t="str">
            <v>Nantong Reshine New Material Co., Ltd.</v>
          </cell>
          <cell r="D3176" t="str">
            <v>Not Eligible</v>
          </cell>
          <cell r="E3176" t="str">
            <v>Not Applicable</v>
          </cell>
          <cell r="F3176" t="str">
            <v>Not Eligible Smelters</v>
          </cell>
        </row>
        <row r="3177">
          <cell r="A3177" t="str">
            <v>CID003551</v>
          </cell>
          <cell r="B3177" t="str">
            <v>Cobalt</v>
          </cell>
          <cell r="C3177" t="str">
            <v>EcoPro BM Co., Ltd.</v>
          </cell>
          <cell r="D3177" t="str">
            <v>Not Eligible</v>
          </cell>
          <cell r="E3177" t="str">
            <v>Not Applicable</v>
          </cell>
          <cell r="F3177" t="str">
            <v>Not Eligible Smelters</v>
          </cell>
        </row>
        <row r="3178">
          <cell r="A3178" t="str">
            <v>CID003552</v>
          </cell>
          <cell r="B3178" t="str">
            <v>Tin</v>
          </cell>
          <cell r="C3178" t="str">
            <v>Guanyang Hengfeng Metal Science and Technology Ltd.</v>
          </cell>
          <cell r="D3178" t="str">
            <v>Alleged</v>
          </cell>
          <cell r="E3178" t="str">
            <v>Not Applicable</v>
          </cell>
          <cell r="F3178" t="str">
            <v>Non Conformant</v>
          </cell>
        </row>
        <row r="3179">
          <cell r="A3179" t="str">
            <v>CID003553</v>
          </cell>
          <cell r="B3179" t="str">
            <v>Tungsten</v>
          </cell>
          <cell r="C3179" t="str">
            <v>Artek LLC</v>
          </cell>
          <cell r="D3179" t="str">
            <v>Eligible</v>
          </cell>
          <cell r="E3179" t="str">
            <v>RMI Due Diligence Review - Unable to Proceed</v>
          </cell>
          <cell r="F3179" t="str">
            <v>Russian Smelters</v>
          </cell>
        </row>
        <row r="3180">
          <cell r="A3180" t="str">
            <v>CID003554</v>
          </cell>
          <cell r="B3180" t="str">
            <v>Cobalt</v>
          </cell>
          <cell r="C3180" t="str">
            <v>L&amp;F Co., Ltd.</v>
          </cell>
          <cell r="D3180" t="str">
            <v>Eligible</v>
          </cell>
          <cell r="E3180" t="str">
            <v>Non Conformant</v>
          </cell>
          <cell r="F3180" t="str">
            <v>Non Conformant</v>
          </cell>
        </row>
        <row r="3181">
          <cell r="A3181" t="str">
            <v>CID003555</v>
          </cell>
          <cell r="B3181" t="str">
            <v>Gold</v>
          </cell>
          <cell r="C3181" t="str">
            <v>TVI Resources Development (Phils) Inc.</v>
          </cell>
          <cell r="D3181" t="str">
            <v>Provisionally Eligible</v>
          </cell>
          <cell r="E3181" t="str">
            <v>Outreach Required</v>
          </cell>
          <cell r="F3181" t="str">
            <v>Non Conformant</v>
          </cell>
        </row>
        <row r="3182">
          <cell r="A3182" t="str">
            <v>CID003556</v>
          </cell>
          <cell r="B3182" t="str">
            <v>Tin</v>
          </cell>
          <cell r="C3182" t="str">
            <v>Ducksan HiMetal</v>
          </cell>
          <cell r="D3182" t="str">
            <v>Group Company</v>
          </cell>
          <cell r="E3182" t="str">
            <v>Not Applicable</v>
          </cell>
          <cell r="F3182" t="str">
            <v>Non Conformant</v>
          </cell>
        </row>
        <row r="3183">
          <cell r="A3183" t="str">
            <v>CID003557</v>
          </cell>
          <cell r="B3183" t="str">
            <v>Gold</v>
          </cell>
          <cell r="C3183" t="str">
            <v>Metallix Refining Inc.</v>
          </cell>
          <cell r="D3183" t="str">
            <v>Eligible</v>
          </cell>
          <cell r="E3183" t="str">
            <v>Outreach required</v>
          </cell>
          <cell r="F3183" t="str">
            <v>Non Conformant</v>
          </cell>
        </row>
        <row r="3184">
          <cell r="A3184" t="str">
            <v>CID003558</v>
          </cell>
          <cell r="B3184" t="str">
            <v>Tantalum</v>
          </cell>
          <cell r="C3184" t="str">
            <v>Chepetsky Mechanical Plant JSC</v>
          </cell>
          <cell r="D3184" t="str">
            <v>Alleged</v>
          </cell>
          <cell r="E3184" t="str">
            <v>Not Applicable</v>
          </cell>
          <cell r="F3184" t="str">
            <v>Russian Smelters</v>
          </cell>
        </row>
        <row r="3185">
          <cell r="A3185" t="str">
            <v>CID003559</v>
          </cell>
          <cell r="B3185" t="str">
            <v>Cobalt</v>
          </cell>
          <cell r="C3185" t="str">
            <v>Vale Canada</v>
          </cell>
          <cell r="D3185" t="str">
            <v>Alleged</v>
          </cell>
          <cell r="E3185" t="str">
            <v>Not Applicable</v>
          </cell>
          <cell r="F3185" t="str">
            <v>Non Conformant</v>
          </cell>
        </row>
        <row r="3186">
          <cell r="A3186" t="str">
            <v>CID003561</v>
          </cell>
          <cell r="B3186" t="str">
            <v>Tantalum</v>
          </cell>
          <cell r="C3186" t="str">
            <v>Sagittarius Comercio Exterior</v>
          </cell>
          <cell r="D3186" t="str">
            <v>Not Eligible</v>
          </cell>
          <cell r="E3186" t="str">
            <v>Not Applicable</v>
          </cell>
          <cell r="F3186" t="str">
            <v>Not Eligible Smelters</v>
          </cell>
        </row>
        <row r="3187">
          <cell r="A3187" t="str">
            <v>CID003562</v>
          </cell>
          <cell r="B3187" t="str">
            <v>Tungsten</v>
          </cell>
          <cell r="C3187" t="str">
            <v>Ganzhou Nankang Zhongxin Mining Co., Ltd.</v>
          </cell>
          <cell r="D3187" t="str">
            <v>Alleged</v>
          </cell>
          <cell r="E3187" t="str">
            <v>Not Applicable</v>
          </cell>
          <cell r="F3187" t="str">
            <v>Non Conformant</v>
          </cell>
        </row>
        <row r="3188">
          <cell r="A3188" t="str">
            <v>CID003563</v>
          </cell>
          <cell r="B3188" t="str">
            <v>Tungsten</v>
          </cell>
          <cell r="C3188" t="str">
            <v>Ningxiang County Changxing Tungsten Co., Ltd.</v>
          </cell>
          <cell r="D3188" t="str">
            <v>Alleged</v>
          </cell>
          <cell r="E3188" t="str">
            <v>Not Applicable</v>
          </cell>
          <cell r="F3188" t="str">
            <v>Non Conformant</v>
          </cell>
        </row>
        <row r="3189">
          <cell r="A3189" t="str">
            <v>CID003564</v>
          </cell>
          <cell r="B3189" t="str">
            <v>Tungsten</v>
          </cell>
          <cell r="C3189" t="str">
            <v>Ganzhou Nankang Huifeng Mining Co., Ltd.</v>
          </cell>
          <cell r="D3189" t="str">
            <v>Alleged</v>
          </cell>
          <cell r="E3189" t="str">
            <v>Not Applicable</v>
          </cell>
          <cell r="F3189" t="str">
            <v>Non Conformant</v>
          </cell>
        </row>
        <row r="3190">
          <cell r="A3190" t="str">
            <v>CID003566</v>
          </cell>
          <cell r="B3190" t="str">
            <v>Tungsten</v>
          </cell>
          <cell r="C3190" t="str">
            <v>Ruheng Zhongxiang Tungsten Co., Ltd.</v>
          </cell>
          <cell r="D3190" t="str">
            <v>Alleged</v>
          </cell>
          <cell r="E3190" t="str">
            <v>Not Applicable</v>
          </cell>
          <cell r="F3190" t="str">
            <v>Non Conformant</v>
          </cell>
        </row>
        <row r="3191">
          <cell r="A3191" t="str">
            <v>CID003567</v>
          </cell>
          <cell r="B3191" t="str">
            <v>Tungsten</v>
          </cell>
          <cell r="C3191" t="str">
            <v>Dayu Donghong Tin Products Co., Ltd.</v>
          </cell>
          <cell r="D3191" t="str">
            <v>Alleged</v>
          </cell>
          <cell r="E3191" t="str">
            <v>Not Applicable</v>
          </cell>
          <cell r="F3191" t="str">
            <v>Non Conformant</v>
          </cell>
        </row>
        <row r="3192">
          <cell r="A3192" t="str">
            <v>CID003569</v>
          </cell>
          <cell r="B3192" t="str">
            <v>Gold</v>
          </cell>
          <cell r="C3192" t="str">
            <v>GCL GERI KAZANIM VE RAFINERI SAN. A.S.</v>
          </cell>
          <cell r="D3192" t="str">
            <v>Alleged</v>
          </cell>
          <cell r="E3192" t="str">
            <v>Not Applicable</v>
          </cell>
          <cell r="F3192" t="str">
            <v>Non Conformant</v>
          </cell>
        </row>
        <row r="3193">
          <cell r="A3193" t="str">
            <v>CID003570</v>
          </cell>
          <cell r="B3193" t="str">
            <v>Gold</v>
          </cell>
          <cell r="C3193" t="str">
            <v>MCC Non Ferrous Trading Inc.</v>
          </cell>
          <cell r="D3193" t="str">
            <v>Not Eligible</v>
          </cell>
          <cell r="E3193" t="str">
            <v>Not Applicable</v>
          </cell>
          <cell r="F3193" t="str">
            <v>Not Eligible Smelters</v>
          </cell>
        </row>
        <row r="3194">
          <cell r="A3194" t="str">
            <v>CID003571</v>
          </cell>
          <cell r="B3194" t="str">
            <v>Cobalt</v>
          </cell>
          <cell r="C3194" t="str">
            <v>Hefei Rongjie Metal Technology Co., Ltd.</v>
          </cell>
          <cell r="D3194" t="str">
            <v>Eligible</v>
          </cell>
          <cell r="E3194" t="str">
            <v>Outreach Required</v>
          </cell>
          <cell r="F3194" t="str">
            <v>Non Conformant</v>
          </cell>
        </row>
        <row r="3195">
          <cell r="A3195" t="str">
            <v>CID003572</v>
          </cell>
          <cell r="B3195" t="str">
            <v>Tantalum</v>
          </cell>
          <cell r="C3195" t="str">
            <v>Jiujiang Heli New Materials Co., Ltd.</v>
          </cell>
          <cell r="D3195" t="str">
            <v>Alleged</v>
          </cell>
          <cell r="E3195" t="str">
            <v>Not Applicable</v>
          </cell>
          <cell r="F3195" t="str">
            <v>Non Conformant</v>
          </cell>
        </row>
        <row r="3196">
          <cell r="A3196" t="str">
            <v>CID003573</v>
          </cell>
          <cell r="B3196" t="str">
            <v>Tantalum</v>
          </cell>
          <cell r="C3196" t="str">
            <v>Xiamen Newbase Trading Co., Ltd.</v>
          </cell>
          <cell r="D3196" t="str">
            <v>Alleged</v>
          </cell>
          <cell r="E3196" t="str">
            <v>Not Applicable</v>
          </cell>
          <cell r="F3196" t="str">
            <v>Non Conformant</v>
          </cell>
        </row>
        <row r="3197">
          <cell r="A3197" t="str">
            <v>CID003574</v>
          </cell>
          <cell r="B3197" t="str">
            <v>Cobalt</v>
          </cell>
          <cell r="C3197" t="str">
            <v>KIMIN</v>
          </cell>
          <cell r="D3197" t="str">
            <v>Alleged</v>
          </cell>
          <cell r="E3197" t="str">
            <v>Not Applicable</v>
          </cell>
          <cell r="F3197" t="str">
            <v>Non Conformant</v>
          </cell>
        </row>
        <row r="3198">
          <cell r="A3198" t="str">
            <v>CID003575</v>
          </cell>
          <cell r="B3198" t="str">
            <v>Gold</v>
          </cell>
          <cell r="C3198" t="str">
            <v>Metal Concentrators SA (Pty) Ltd.</v>
          </cell>
          <cell r="D3198" t="str">
            <v>Eligible</v>
          </cell>
          <cell r="E3198" t="str">
            <v>Conformant</v>
          </cell>
          <cell r="F3198"/>
        </row>
        <row r="3199">
          <cell r="A3199" t="str">
            <v>CID003576</v>
          </cell>
          <cell r="B3199" t="str">
            <v>Cobalt</v>
          </cell>
          <cell r="C3199" t="str">
            <v>Lygend</v>
          </cell>
          <cell r="D3199" t="str">
            <v>Alleged</v>
          </cell>
          <cell r="E3199" t="str">
            <v>Not Applicable</v>
          </cell>
          <cell r="F3199" t="str">
            <v>Non Conformant</v>
          </cell>
        </row>
        <row r="3200">
          <cell r="A3200" t="str">
            <v>CID003577</v>
          </cell>
          <cell r="B3200" t="str">
            <v>Cobalt</v>
          </cell>
          <cell r="C3200" t="str">
            <v>Harima Refinery, Sumitomo Metal Mining</v>
          </cell>
          <cell r="D3200" t="str">
            <v>Eligible</v>
          </cell>
          <cell r="E3200" t="str">
            <v>Conformant</v>
          </cell>
          <cell r="F3200"/>
        </row>
        <row r="3201">
          <cell r="A3201" t="str">
            <v>CID003578</v>
          </cell>
          <cell r="B3201" t="str">
            <v>Mica</v>
          </cell>
          <cell r="C3201" t="str">
            <v>Plexiweiss GmbH</v>
          </cell>
          <cell r="D3201" t="str">
            <v>Not Eligible</v>
          </cell>
          <cell r="E3201" t="str">
            <v>Not Applicable</v>
          </cell>
          <cell r="F3201" t="str">
            <v>Not Eligible Smelters</v>
          </cell>
        </row>
        <row r="3202">
          <cell r="A3202" t="str">
            <v>CID003579</v>
          </cell>
          <cell r="B3202" t="str">
            <v>Tin</v>
          </cell>
          <cell r="C3202" t="str">
            <v>Dragon Silver Holdings Limited</v>
          </cell>
          <cell r="D3202" t="str">
            <v>Not Eligible</v>
          </cell>
          <cell r="E3202" t="str">
            <v>Not Applicable</v>
          </cell>
          <cell r="F3202" t="str">
            <v>Not Eligible Smelters</v>
          </cell>
        </row>
        <row r="3203">
          <cell r="A3203" t="str">
            <v>CID003580</v>
          </cell>
          <cell r="B3203" t="str">
            <v>Tungsten</v>
          </cell>
          <cell r="C3203" t="str">
            <v>Ganzhou Sunny Non-Ferrous Metals Co., Ltd.</v>
          </cell>
          <cell r="D3203" t="str">
            <v>Eligible</v>
          </cell>
          <cell r="E3203" t="str">
            <v>Conformant</v>
          </cell>
          <cell r="F3203"/>
        </row>
        <row r="3204">
          <cell r="A3204" t="str">
            <v>CID003581</v>
          </cell>
          <cell r="B3204" t="str">
            <v>Tin</v>
          </cell>
          <cell r="C3204" t="str">
            <v>Rian Resources SDN. BHD.</v>
          </cell>
          <cell r="D3204" t="str">
            <v>Eligible</v>
          </cell>
          <cell r="E3204" t="str">
            <v>Conformant</v>
          </cell>
          <cell r="F3204"/>
        </row>
        <row r="3205">
          <cell r="A3205" t="str">
            <v>CID003582</v>
          </cell>
          <cell r="B3205" t="str">
            <v>Tin</v>
          </cell>
          <cell r="C3205" t="str">
            <v>Fabrica Auricchio Industria e Comercio Ltda.</v>
          </cell>
          <cell r="D3205" t="str">
            <v>Eligible</v>
          </cell>
          <cell r="E3205" t="str">
            <v>Conformant</v>
          </cell>
          <cell r="F3205"/>
        </row>
        <row r="3206">
          <cell r="A3206" t="str">
            <v>CID003583</v>
          </cell>
          <cell r="B3206" t="str">
            <v>Tantalum</v>
          </cell>
          <cell r="C3206" t="str">
            <v>RFH Yancheng Jinye New Material Technology Co., Ltd.</v>
          </cell>
          <cell r="D3206" t="str">
            <v>Eligible</v>
          </cell>
          <cell r="E3206" t="str">
            <v>Conformant</v>
          </cell>
          <cell r="F3206"/>
        </row>
        <row r="3207">
          <cell r="A3207" t="str">
            <v>CID003584</v>
          </cell>
          <cell r="B3207" t="str">
            <v>Cobalt</v>
          </cell>
          <cell r="C3207" t="str">
            <v>Vale – Long Harbour Processing Plant (LHPP)</v>
          </cell>
          <cell r="D3207" t="str">
            <v>Eligible</v>
          </cell>
          <cell r="E3207" t="str">
            <v>Active</v>
          </cell>
          <cell r="F3207"/>
        </row>
        <row r="3208">
          <cell r="A3208" t="str">
            <v>CID003585</v>
          </cell>
          <cell r="B3208" t="str">
            <v>Cobalt</v>
          </cell>
          <cell r="C3208" t="str">
            <v>BASF Shanshan Battery Materials Co., Ltd.</v>
          </cell>
          <cell r="D3208" t="str">
            <v>Eligible</v>
          </cell>
          <cell r="E3208" t="str">
            <v>Conformant</v>
          </cell>
          <cell r="F3208"/>
        </row>
        <row r="3209">
          <cell r="A3209" t="str">
            <v>CID003586</v>
          </cell>
          <cell r="B3209" t="str">
            <v>Cobalt</v>
          </cell>
          <cell r="C3209" t="str">
            <v>Huasha</v>
          </cell>
          <cell r="D3209" t="str">
            <v>Alleged</v>
          </cell>
          <cell r="E3209" t="str">
            <v>Not Applicable</v>
          </cell>
          <cell r="F3209" t="str">
            <v>Non Conformant</v>
          </cell>
        </row>
        <row r="3210">
          <cell r="A3210" t="str">
            <v>CID003587</v>
          </cell>
          <cell r="B3210" t="str">
            <v>Cobalt</v>
          </cell>
          <cell r="C3210" t="str">
            <v>Kisanfu Mining (Kimin)</v>
          </cell>
          <cell r="D3210" t="str">
            <v>Eligible</v>
          </cell>
          <cell r="E3210" t="str">
            <v>Conformant</v>
          </cell>
          <cell r="F3210"/>
        </row>
        <row r="3211">
          <cell r="A3211" t="str">
            <v>CID003588</v>
          </cell>
          <cell r="B3211" t="str">
            <v>Mica</v>
          </cell>
          <cell r="C3211" t="str">
            <v>Merck KGaA</v>
          </cell>
          <cell r="D3211" t="str">
            <v>Alleged</v>
          </cell>
          <cell r="E3211" t="str">
            <v>Not Applicable</v>
          </cell>
          <cell r="F3211" t="str">
            <v>Non Conformant</v>
          </cell>
        </row>
        <row r="3212">
          <cell r="A3212" t="str">
            <v>CID003589</v>
          </cell>
          <cell r="B3212" t="str">
            <v>Mica</v>
          </cell>
          <cell r="C3212" t="str">
            <v>Imerys Canada, Inc.</v>
          </cell>
          <cell r="D3212" t="str">
            <v>Eligible</v>
          </cell>
          <cell r="E3212" t="str">
            <v>Outreach Required</v>
          </cell>
          <cell r="F3212" t="str">
            <v>Non Conformant</v>
          </cell>
        </row>
        <row r="3213">
          <cell r="A3213" t="str">
            <v>CID003590</v>
          </cell>
          <cell r="B3213" t="str">
            <v>Mica</v>
          </cell>
          <cell r="C3213" t="str">
            <v>Southeastern Performance Minerals, LLC</v>
          </cell>
          <cell r="D3213" t="str">
            <v>Eligible</v>
          </cell>
          <cell r="E3213" t="str">
            <v>Outreach Required</v>
          </cell>
          <cell r="F3213" t="str">
            <v>Non Conformant</v>
          </cell>
        </row>
        <row r="3214">
          <cell r="A3214" t="str">
            <v>CID003591</v>
          </cell>
          <cell r="B3214" t="str">
            <v>Mica</v>
          </cell>
          <cell r="C3214" t="str">
            <v>Imerys Mica Kings Mountain, Inc.</v>
          </cell>
          <cell r="D3214" t="str">
            <v>Eligible</v>
          </cell>
          <cell r="E3214" t="str">
            <v>Outreach Required</v>
          </cell>
          <cell r="F3214" t="str">
            <v>Non Conformant</v>
          </cell>
        </row>
        <row r="3215">
          <cell r="A3215" t="str">
            <v>CID003592</v>
          </cell>
          <cell r="B3215" t="str">
            <v>Mica</v>
          </cell>
          <cell r="C3215" t="str">
            <v>Arctic Minerals, LLC</v>
          </cell>
          <cell r="D3215" t="str">
            <v>Eligible</v>
          </cell>
          <cell r="E3215" t="str">
            <v>Outreach Required</v>
          </cell>
          <cell r="F3215" t="str">
            <v>Non Conformant</v>
          </cell>
        </row>
        <row r="3216">
          <cell r="A3216" t="str">
            <v>CID003593</v>
          </cell>
          <cell r="B3216" t="str">
            <v>Mica</v>
          </cell>
          <cell r="C3216" t="str">
            <v>VON ROLL BRAZIL LTDA</v>
          </cell>
          <cell r="D3216" t="str">
            <v>Eligible</v>
          </cell>
          <cell r="E3216" t="str">
            <v>Outreach Required</v>
          </cell>
          <cell r="F3216" t="str">
            <v>Non Conformant</v>
          </cell>
        </row>
        <row r="3217">
          <cell r="A3217" t="str">
            <v>CID003594</v>
          </cell>
          <cell r="B3217" t="str">
            <v>Mica</v>
          </cell>
          <cell r="C3217" t="str">
            <v>Fujian Kuncai Material Technology</v>
          </cell>
          <cell r="D3217" t="str">
            <v>Alleged</v>
          </cell>
          <cell r="E3217" t="str">
            <v>Not Applicable</v>
          </cell>
          <cell r="F3217" t="str">
            <v>Non Conformant</v>
          </cell>
        </row>
        <row r="3218">
          <cell r="A3218" t="str">
            <v>CID003595</v>
          </cell>
          <cell r="B3218" t="str">
            <v>Mica</v>
          </cell>
          <cell r="C3218" t="str">
            <v>Shijiazhuang Shuozhan Mineral Products Co. LTD.</v>
          </cell>
          <cell r="D3218" t="str">
            <v>Alleged</v>
          </cell>
          <cell r="E3218" t="str">
            <v>Not Applicable</v>
          </cell>
          <cell r="F3218" t="str">
            <v>Non Conformant</v>
          </cell>
        </row>
        <row r="3219">
          <cell r="A3219" t="str">
            <v>CID003596</v>
          </cell>
          <cell r="B3219" t="str">
            <v>Mica</v>
          </cell>
          <cell r="C3219" t="str">
            <v>NBC (ASIA) CO.,LTD.</v>
          </cell>
          <cell r="D3219" t="str">
            <v>Alleged</v>
          </cell>
          <cell r="E3219" t="str">
            <v>Not Applicable</v>
          </cell>
          <cell r="F3219" t="str">
            <v>Non Conformant</v>
          </cell>
        </row>
        <row r="3220">
          <cell r="A3220" t="str">
            <v>CID003597</v>
          </cell>
          <cell r="B3220" t="str">
            <v>Mica</v>
          </cell>
          <cell r="C3220" t="str">
            <v>DIC Sun Chemicals</v>
          </cell>
          <cell r="D3220" t="str">
            <v>Alleged</v>
          </cell>
          <cell r="E3220" t="str">
            <v>Not Applicable</v>
          </cell>
          <cell r="F3220" t="str">
            <v>Non Conformant</v>
          </cell>
        </row>
        <row r="3221">
          <cell r="A3221" t="str">
            <v>CID003598</v>
          </cell>
          <cell r="B3221" t="str">
            <v>Mica</v>
          </cell>
          <cell r="C3221" t="str">
            <v>Manoj Kumar Bhadani</v>
          </cell>
          <cell r="D3221" t="str">
            <v>Alleged</v>
          </cell>
          <cell r="E3221" t="str">
            <v>Not Applicable</v>
          </cell>
          <cell r="F3221" t="str">
            <v>Non Conformant</v>
          </cell>
        </row>
        <row r="3222">
          <cell r="A3222" t="str">
            <v>CID003599</v>
          </cell>
          <cell r="B3222" t="str">
            <v>Mica</v>
          </cell>
          <cell r="C3222" t="str">
            <v>Pachisia &amp; Co.</v>
          </cell>
          <cell r="D3222" t="str">
            <v>Eligible</v>
          </cell>
          <cell r="E3222" t="str">
            <v>Outreach Required</v>
          </cell>
          <cell r="F3222" t="str">
            <v>Non Conformant</v>
          </cell>
        </row>
        <row r="3223">
          <cell r="A3223" t="str">
            <v>CID003600</v>
          </cell>
          <cell r="B3223" t="str">
            <v>Mica</v>
          </cell>
          <cell r="C3223" t="str">
            <v>Modi International</v>
          </cell>
          <cell r="D3223" t="str">
            <v>Alleged</v>
          </cell>
          <cell r="E3223" t="str">
            <v>Not Applicable</v>
          </cell>
          <cell r="F3223" t="str">
            <v>Non Conformant</v>
          </cell>
        </row>
        <row r="3224">
          <cell r="A3224" t="str">
            <v>CID003601</v>
          </cell>
          <cell r="B3224" t="str">
            <v>Mica</v>
          </cell>
          <cell r="C3224" t="str">
            <v>Tesa</v>
          </cell>
          <cell r="D3224" t="str">
            <v>Alleged</v>
          </cell>
          <cell r="E3224" t="str">
            <v>Not Applicable</v>
          </cell>
          <cell r="F3224" t="str">
            <v>Non Conformant</v>
          </cell>
        </row>
        <row r="3225">
          <cell r="A3225" t="str">
            <v>CID003602</v>
          </cell>
          <cell r="B3225" t="str">
            <v>Mica</v>
          </cell>
          <cell r="C3225" t="str">
            <v>Topson</v>
          </cell>
          <cell r="D3225" t="str">
            <v>Alleged</v>
          </cell>
          <cell r="E3225" t="str">
            <v>Not Applicable</v>
          </cell>
          <cell r="F3225" t="str">
            <v>Non Conformant</v>
          </cell>
        </row>
        <row r="3226">
          <cell r="A3226" t="str">
            <v>CID003603</v>
          </cell>
          <cell r="B3226" t="str">
            <v>Mica</v>
          </cell>
          <cell r="C3226" t="str">
            <v>ARPOL RED SPOT</v>
          </cell>
          <cell r="D3226" t="str">
            <v>Alleged</v>
          </cell>
          <cell r="E3226" t="str">
            <v>Not Applicable</v>
          </cell>
          <cell r="F3226" t="str">
            <v>Non Conformant</v>
          </cell>
        </row>
        <row r="3227">
          <cell r="A3227" t="str">
            <v>CID003604</v>
          </cell>
          <cell r="B3227" t="str">
            <v>Mica</v>
          </cell>
          <cell r="C3227" t="str">
            <v>MANKIEWICZ</v>
          </cell>
          <cell r="D3227" t="str">
            <v>Alleged</v>
          </cell>
          <cell r="E3227" t="str">
            <v>Not Applicable</v>
          </cell>
          <cell r="F3227" t="str">
            <v>Non Conformant</v>
          </cell>
        </row>
        <row r="3228">
          <cell r="A3228" t="str">
            <v>CID003605</v>
          </cell>
          <cell r="B3228" t="str">
            <v>Mica</v>
          </cell>
          <cell r="C3228" t="str">
            <v>Akzonobel Coatings India Ltd</v>
          </cell>
          <cell r="D3228" t="str">
            <v>Alleged</v>
          </cell>
          <cell r="E3228" t="str">
            <v>Not Applicable</v>
          </cell>
          <cell r="F3228" t="str">
            <v>Non Conformant</v>
          </cell>
        </row>
        <row r="3229">
          <cell r="A3229" t="str">
            <v>CID003606</v>
          </cell>
          <cell r="B3229" t="str">
            <v>Mica</v>
          </cell>
          <cell r="C3229" t="str">
            <v>BFT CO.,LTD.</v>
          </cell>
          <cell r="D3229" t="str">
            <v>Alleged</v>
          </cell>
          <cell r="E3229" t="str">
            <v>Not Applicable</v>
          </cell>
          <cell r="F3229" t="str">
            <v>Non Conformant</v>
          </cell>
        </row>
        <row r="3230">
          <cell r="A3230" t="str">
            <v>CID003607</v>
          </cell>
          <cell r="B3230" t="str">
            <v>Mica</v>
          </cell>
          <cell r="C3230" t="str">
            <v>BASF Mica Gold</v>
          </cell>
          <cell r="D3230" t="str">
            <v>Alleged</v>
          </cell>
          <cell r="E3230" t="str">
            <v>Not Applicable</v>
          </cell>
          <cell r="F3230" t="str">
            <v>Non Conformant</v>
          </cell>
        </row>
        <row r="3231">
          <cell r="A3231" t="str">
            <v>CID003609</v>
          </cell>
          <cell r="B3231" t="str">
            <v>Tungsten</v>
          </cell>
          <cell r="C3231" t="str">
            <v>Fujian Xinlu Tungsten Co., Ltd.</v>
          </cell>
          <cell r="D3231" t="str">
            <v>Eligible</v>
          </cell>
          <cell r="E3231" t="str">
            <v>Conformant</v>
          </cell>
          <cell r="F3231"/>
        </row>
        <row r="3232">
          <cell r="A3232" t="str">
            <v>CID003610</v>
          </cell>
          <cell r="B3232" t="str">
            <v>Cobalt</v>
          </cell>
          <cell r="C3232" t="str">
            <v>Guizhou CNGR Resource Recycling Industry Development Co., Ltd.</v>
          </cell>
          <cell r="D3232" t="str">
            <v>Eligible</v>
          </cell>
          <cell r="E3232" t="str">
            <v>Conformant</v>
          </cell>
          <cell r="F3232"/>
        </row>
        <row r="3233">
          <cell r="A3233" t="str">
            <v>CID003611</v>
          </cell>
          <cell r="B3233" t="str">
            <v>Cobalt</v>
          </cell>
          <cell r="C3233" t="str">
            <v>CNGR Advanced Material Co., Ltd.</v>
          </cell>
          <cell r="D3233" t="str">
            <v>Group Company</v>
          </cell>
          <cell r="E3233" t="str">
            <v>Not Applicable</v>
          </cell>
          <cell r="F3233" t="str">
            <v>Non Conformant</v>
          </cell>
        </row>
        <row r="3234">
          <cell r="A3234" t="str">
            <v>CID003612</v>
          </cell>
          <cell r="B3234" t="str">
            <v>Tungsten</v>
          </cell>
          <cell r="C3234" t="str">
            <v>OOO “Technolom” 2</v>
          </cell>
          <cell r="D3234" t="str">
            <v>Eligible</v>
          </cell>
          <cell r="E3234" t="str">
            <v>RMI Due Diligence Review - Unable to Proceed</v>
          </cell>
          <cell r="F3234" t="str">
            <v>Russian Smelters</v>
          </cell>
        </row>
        <row r="3235">
          <cell r="A3235" t="str">
            <v>CID003613</v>
          </cell>
          <cell r="B3235" t="str">
            <v>Cobalt</v>
          </cell>
          <cell r="C3235" t="str">
            <v>Ningbo Rongbai New Energy Science &amp; Technology Group Co Ltd</v>
          </cell>
          <cell r="D3235" t="str">
            <v>Alleged</v>
          </cell>
          <cell r="E3235" t="str">
            <v>Not Applicable</v>
          </cell>
          <cell r="F3235" t="str">
            <v>Non Conformant</v>
          </cell>
        </row>
        <row r="3236">
          <cell r="A3236" t="str">
            <v>CID003614</v>
          </cell>
          <cell r="B3236" t="str">
            <v>Tungsten</v>
          </cell>
          <cell r="C3236" t="str">
            <v>OOO “Technolom” 1</v>
          </cell>
          <cell r="D3236" t="str">
            <v>Eligible</v>
          </cell>
          <cell r="E3236" t="str">
            <v>RMI Due Diligence Review - Unable to Proceed</v>
          </cell>
          <cell r="F3236" t="str">
            <v>Russian Smelters</v>
          </cell>
        </row>
        <row r="3237">
          <cell r="A3237" t="str">
            <v>CID003615</v>
          </cell>
          <cell r="B3237" t="str">
            <v>Gold</v>
          </cell>
          <cell r="C3237" t="str">
            <v>WEEEREFINING</v>
          </cell>
          <cell r="D3237" t="str">
            <v>Eligible</v>
          </cell>
          <cell r="E3237" t="str">
            <v>Conformant</v>
          </cell>
          <cell r="F3237"/>
        </row>
        <row r="3238">
          <cell r="A3238" t="str">
            <v>CID003616</v>
          </cell>
          <cell r="B3238" t="str">
            <v>Gold</v>
          </cell>
          <cell r="C3238" t="str">
            <v>Metalurgex</v>
          </cell>
          <cell r="D3238" t="str">
            <v>Alleged</v>
          </cell>
          <cell r="E3238" t="str">
            <v>Not Applicable</v>
          </cell>
          <cell r="F3238" t="str">
            <v>Non Conformant</v>
          </cell>
        </row>
        <row r="3239">
          <cell r="A3239" t="str">
            <v>CID003617</v>
          </cell>
          <cell r="B3239" t="str">
            <v>Gold</v>
          </cell>
          <cell r="C3239" t="str">
            <v>Value Trading</v>
          </cell>
          <cell r="D3239" t="str">
            <v>Not Eligible</v>
          </cell>
          <cell r="E3239" t="str">
            <v>Not Applicable</v>
          </cell>
          <cell r="F3239" t="str">
            <v>Not Eligible Smelters</v>
          </cell>
        </row>
        <row r="3240">
          <cell r="A3240" t="str">
            <v>CID003618</v>
          </cell>
          <cell r="B3240" t="str">
            <v>Tin</v>
          </cell>
          <cell r="C3240" t="str">
            <v>Akita Zinc Co., Ltd.</v>
          </cell>
          <cell r="D3240" t="str">
            <v>Alleged</v>
          </cell>
          <cell r="E3240" t="str">
            <v>Not Applicable</v>
          </cell>
          <cell r="F3240" t="str">
            <v>Non Conformant</v>
          </cell>
        </row>
        <row r="3241">
          <cell r="A3241" t="str">
            <v>CID003621</v>
          </cell>
          <cell r="B3241" t="str">
            <v>Mica</v>
          </cell>
          <cell r="C3241" t="str">
            <v>DARUKA INTERNATIONAL</v>
          </cell>
          <cell r="D3241" t="str">
            <v>Eligible</v>
          </cell>
          <cell r="E3241" t="str">
            <v>Outreach Required</v>
          </cell>
          <cell r="F3241" t="str">
            <v>Non Conformant</v>
          </cell>
        </row>
        <row r="3242">
          <cell r="A3242" t="str">
            <v>CID003622</v>
          </cell>
          <cell r="B3242" t="str">
            <v>Mica</v>
          </cell>
          <cell r="C3242" t="str">
            <v>SND ISPAAT PRIVATE LIMITED</v>
          </cell>
          <cell r="D3242" t="str">
            <v>Alleged</v>
          </cell>
          <cell r="E3242" t="str">
            <v>Not Applicable</v>
          </cell>
          <cell r="F3242" t="str">
            <v>Non Conformant</v>
          </cell>
        </row>
        <row r="3243">
          <cell r="A3243" t="str">
            <v>CID003623</v>
          </cell>
          <cell r="B3243" t="str">
            <v>Mica</v>
          </cell>
          <cell r="C3243" t="str">
            <v>G. K. INTERNATIONAL</v>
          </cell>
          <cell r="D3243" t="str">
            <v>Eligible</v>
          </cell>
          <cell r="E3243" t="str">
            <v>Outreach Required</v>
          </cell>
          <cell r="F3243" t="str">
            <v>Non Conformant</v>
          </cell>
        </row>
        <row r="3244">
          <cell r="A3244" t="str">
            <v>CID003624</v>
          </cell>
          <cell r="B3244" t="str">
            <v>Mica</v>
          </cell>
          <cell r="C3244" t="str">
            <v>LAXIM MINERALS CORPORATION</v>
          </cell>
          <cell r="D3244" t="str">
            <v>Eligible</v>
          </cell>
          <cell r="E3244" t="str">
            <v>Outreach Required</v>
          </cell>
          <cell r="F3244" t="str">
            <v>Non Conformant</v>
          </cell>
        </row>
        <row r="3245">
          <cell r="A3245" t="str">
            <v>CID003625</v>
          </cell>
          <cell r="B3245" t="str">
            <v>Mica</v>
          </cell>
          <cell r="C3245" t="str">
            <v>SIDDHI EXIMP ENTERPRISES</v>
          </cell>
          <cell r="D3245" t="str">
            <v>Alleged</v>
          </cell>
          <cell r="E3245" t="str">
            <v>Not Applicable</v>
          </cell>
          <cell r="F3245" t="str">
            <v>Non Conformant</v>
          </cell>
        </row>
        <row r="3246">
          <cell r="A3246" t="str">
            <v>CID003626</v>
          </cell>
          <cell r="B3246" t="str">
            <v>Mica</v>
          </cell>
          <cell r="C3246" t="str">
            <v>DARUKA MINERALS</v>
          </cell>
          <cell r="D3246" t="str">
            <v>Eligible</v>
          </cell>
          <cell r="E3246" t="str">
            <v>Outreach Required</v>
          </cell>
          <cell r="F3246" t="str">
            <v>Non Conformant</v>
          </cell>
        </row>
        <row r="3247">
          <cell r="A3247" t="str">
            <v>CID003627</v>
          </cell>
          <cell r="B3247" t="str">
            <v>Mica</v>
          </cell>
          <cell r="C3247" t="str">
            <v>ARIHANT MINERALS</v>
          </cell>
          <cell r="D3247" t="str">
            <v>Alleged</v>
          </cell>
          <cell r="E3247" t="str">
            <v>Not Applicable</v>
          </cell>
          <cell r="F3247" t="str">
            <v>Non Conformant</v>
          </cell>
        </row>
        <row r="3248">
          <cell r="A3248" t="str">
            <v>CID003628</v>
          </cell>
          <cell r="B3248" t="str">
            <v>Mica</v>
          </cell>
          <cell r="C3248" t="str">
            <v>PARVATI MIN CHEM PVT LTD.</v>
          </cell>
          <cell r="D3248" t="str">
            <v>Alleged</v>
          </cell>
          <cell r="E3248" t="str">
            <v>Not Applicable</v>
          </cell>
          <cell r="F3248" t="str">
            <v>Non Conformant</v>
          </cell>
        </row>
        <row r="3249">
          <cell r="A3249" t="str">
            <v>CID003629</v>
          </cell>
          <cell r="B3249" t="str">
            <v>Mica</v>
          </cell>
          <cell r="C3249" t="str">
            <v>SUBLIME MICA EXPORTS</v>
          </cell>
          <cell r="D3249" t="str">
            <v>Eligible</v>
          </cell>
          <cell r="E3249" t="str">
            <v>Outreach Required</v>
          </cell>
          <cell r="F3249" t="str">
            <v>Non Conformant</v>
          </cell>
        </row>
        <row r="3250">
          <cell r="A3250" t="str">
            <v>CID003631</v>
          </cell>
          <cell r="B3250" t="str">
            <v>Cobalt</v>
          </cell>
          <cell r="C3250" t="str">
            <v>Ruimu</v>
          </cell>
          <cell r="D3250" t="str">
            <v>Alleged</v>
          </cell>
          <cell r="E3250" t="str">
            <v>Not Applicable</v>
          </cell>
          <cell r="F3250" t="str">
            <v>Non Conformant</v>
          </cell>
        </row>
        <row r="3251">
          <cell r="A3251" t="str">
            <v>CID003632</v>
          </cell>
          <cell r="B3251" t="str">
            <v>Cobalt</v>
          </cell>
          <cell r="C3251" t="str">
            <v>Danshui Hegu</v>
          </cell>
          <cell r="D3251" t="str">
            <v>Alleged</v>
          </cell>
          <cell r="E3251" t="str">
            <v>Not Applicable</v>
          </cell>
          <cell r="F3251" t="str">
            <v>Non Conformant</v>
          </cell>
        </row>
        <row r="3252">
          <cell r="A3252" t="str">
            <v>CID003635</v>
          </cell>
          <cell r="B3252" t="str">
            <v>Cobalt</v>
          </cell>
          <cell r="C3252" t="str">
            <v>Xinxiang Jien New Energy Materials Co., Ltd.</v>
          </cell>
          <cell r="D3252" t="str">
            <v>Alleged</v>
          </cell>
          <cell r="E3252" t="str">
            <v>Not Applicable</v>
          </cell>
          <cell r="F3252" t="str">
            <v>Non Conformant</v>
          </cell>
        </row>
        <row r="3253">
          <cell r="A3253" t="str">
            <v>CID003636</v>
          </cell>
          <cell r="B3253" t="str">
            <v>Cobalt</v>
          </cell>
          <cell r="C3253" t="str">
            <v>Guangdong Guanghua Technology Co., Ltd</v>
          </cell>
          <cell r="D3253" t="str">
            <v>Alleged</v>
          </cell>
          <cell r="E3253" t="str">
            <v>Not Applicable</v>
          </cell>
          <cell r="F3253" t="str">
            <v>Non Conformant</v>
          </cell>
        </row>
        <row r="3254">
          <cell r="A3254" t="str">
            <v>CID003637</v>
          </cell>
          <cell r="B3254" t="str">
            <v>Cobalt</v>
          </cell>
          <cell r="C3254" t="str">
            <v>Zhejiang Sansheng Chemical Co., Ltd</v>
          </cell>
          <cell r="D3254" t="str">
            <v>Alleged</v>
          </cell>
          <cell r="E3254" t="str">
            <v>Not Applicable</v>
          </cell>
          <cell r="F3254" t="str">
            <v>Non Conformant</v>
          </cell>
        </row>
        <row r="3255">
          <cell r="A3255" t="str">
            <v>CID003638</v>
          </cell>
          <cell r="B3255" t="str">
            <v>Cobalt</v>
          </cell>
          <cell r="C3255" t="str">
            <v>Beijing Dangsheng Material Technology Co., Ltd</v>
          </cell>
          <cell r="D3255" t="str">
            <v>Alleged</v>
          </cell>
          <cell r="E3255" t="str">
            <v>Not Applicable</v>
          </cell>
          <cell r="F3255" t="str">
            <v>Non Conformant</v>
          </cell>
        </row>
        <row r="3256">
          <cell r="A3256" t="str">
            <v>CID003639</v>
          </cell>
          <cell r="B3256" t="str">
            <v>Cobalt</v>
          </cell>
          <cell r="C3256" t="str">
            <v>Deqing Posen Metallurgical Powder Co., Ltd</v>
          </cell>
          <cell r="D3256" t="str">
            <v>Alleged</v>
          </cell>
          <cell r="E3256" t="str">
            <v>Not Applicable</v>
          </cell>
          <cell r="F3256" t="str">
            <v>Non Conformant</v>
          </cell>
        </row>
        <row r="3257">
          <cell r="A3257" t="str">
            <v>CID003640</v>
          </cell>
          <cell r="B3257" t="str">
            <v>Cobalt</v>
          </cell>
          <cell r="C3257" t="str">
            <v>W&amp;Q Metal Products Co., Limited</v>
          </cell>
          <cell r="D3257" t="str">
            <v>Eligible</v>
          </cell>
          <cell r="E3257" t="str">
            <v>Outreach Required</v>
          </cell>
          <cell r="F3257" t="str">
            <v>Non Conformant</v>
          </cell>
        </row>
        <row r="3258">
          <cell r="A3258" t="str">
            <v>CID003641</v>
          </cell>
          <cell r="B3258" t="str">
            <v>Gold</v>
          </cell>
          <cell r="C3258" t="str">
            <v>Gold by Gold Colombia</v>
          </cell>
          <cell r="D3258" t="str">
            <v>Eligible</v>
          </cell>
          <cell r="E3258" t="str">
            <v>Conformant</v>
          </cell>
          <cell r="F3258"/>
        </row>
        <row r="3259">
          <cell r="A3259" t="str">
            <v>CID003642</v>
          </cell>
          <cell r="B3259" t="str">
            <v>Cobalt</v>
          </cell>
          <cell r="C3259" t="str">
            <v>Kambove</v>
          </cell>
          <cell r="D3259" t="str">
            <v>Alleged</v>
          </cell>
          <cell r="E3259" t="str">
            <v>Not Applicable</v>
          </cell>
          <cell r="F3259" t="str">
            <v>Non Conformant</v>
          </cell>
        </row>
        <row r="3260">
          <cell r="A3260" t="str">
            <v>CID003643</v>
          </cell>
          <cell r="B3260" t="str">
            <v>Tungsten</v>
          </cell>
          <cell r="C3260" t="str">
            <v>LLC Vostok</v>
          </cell>
          <cell r="D3260" t="str">
            <v>Eligible</v>
          </cell>
          <cell r="E3260" t="str">
            <v>RMI Due Diligence Review - Unable to Proceed</v>
          </cell>
          <cell r="F3260" t="str">
            <v>Russian Smelters</v>
          </cell>
        </row>
        <row r="3261">
          <cell r="A3261" t="str">
            <v>CID003644</v>
          </cell>
          <cell r="B3261" t="str">
            <v>Mica</v>
          </cell>
          <cell r="C3261" t="str">
            <v>Alpha International</v>
          </cell>
          <cell r="D3261" t="str">
            <v>Alleged</v>
          </cell>
          <cell r="E3261" t="str">
            <v>Not Applicable</v>
          </cell>
          <cell r="F3261" t="str">
            <v>Non Conformant</v>
          </cell>
        </row>
        <row r="3262">
          <cell r="A3262" t="str">
            <v>CID003645</v>
          </cell>
          <cell r="B3262" t="str">
            <v>Mica</v>
          </cell>
          <cell r="C3262" t="str">
            <v>Shree GR Exports</v>
          </cell>
          <cell r="D3262" t="str">
            <v>Alleged</v>
          </cell>
          <cell r="E3262" t="str">
            <v>Not Applicable</v>
          </cell>
          <cell r="F3262" t="str">
            <v>Non Conformant</v>
          </cell>
        </row>
        <row r="3263">
          <cell r="A3263" t="str">
            <v>CID003646</v>
          </cell>
          <cell r="B3263" t="str">
            <v>Mica</v>
          </cell>
          <cell r="C3263" t="str">
            <v>HitechMica</v>
          </cell>
          <cell r="D3263" t="str">
            <v>Alleged</v>
          </cell>
          <cell r="E3263" t="str">
            <v>Not Applicable</v>
          </cell>
          <cell r="F3263" t="str">
            <v>Non Conformant</v>
          </cell>
        </row>
        <row r="3264">
          <cell r="A3264" t="str">
            <v>CID003647</v>
          </cell>
          <cell r="B3264" t="str">
            <v>Mica</v>
          </cell>
          <cell r="C3264" t="str">
            <v>Kritika Enterprises</v>
          </cell>
          <cell r="D3264" t="str">
            <v>Alleged</v>
          </cell>
          <cell r="E3264" t="str">
            <v>Not Applicable</v>
          </cell>
          <cell r="F3264" t="str">
            <v>Non Conformant</v>
          </cell>
        </row>
        <row r="3265">
          <cell r="A3265" t="str">
            <v>CID003648</v>
          </cell>
          <cell r="B3265" t="str">
            <v>Mica</v>
          </cell>
          <cell r="C3265" t="str">
            <v>Pravin Mica</v>
          </cell>
          <cell r="D3265" t="str">
            <v>Alleged</v>
          </cell>
          <cell r="E3265" t="str">
            <v>Not Applicable</v>
          </cell>
          <cell r="F3265" t="str">
            <v>Non Conformant</v>
          </cell>
        </row>
        <row r="3266">
          <cell r="A3266" t="str">
            <v>CID003649</v>
          </cell>
          <cell r="B3266" t="str">
            <v>Mica</v>
          </cell>
          <cell r="C3266" t="str">
            <v>Premica</v>
          </cell>
          <cell r="D3266" t="str">
            <v>Alleged</v>
          </cell>
          <cell r="E3266" t="str">
            <v>Not Applicable</v>
          </cell>
          <cell r="F3266" t="str">
            <v>Non Conformant</v>
          </cell>
        </row>
        <row r="3267">
          <cell r="A3267" t="str">
            <v>CID003650</v>
          </cell>
          <cell r="B3267" t="str">
            <v>Mica</v>
          </cell>
          <cell r="C3267" t="str">
            <v>Ratan Electronics (India) Pvt., Ltd.</v>
          </cell>
          <cell r="D3267" t="str">
            <v>Alleged</v>
          </cell>
          <cell r="E3267" t="str">
            <v>Not Applicable</v>
          </cell>
          <cell r="F3267" t="str">
            <v>Non Conformant</v>
          </cell>
        </row>
        <row r="3268">
          <cell r="A3268" t="str">
            <v>CID003651</v>
          </cell>
          <cell r="B3268" t="str">
            <v>Mica</v>
          </cell>
          <cell r="C3268" t="str">
            <v>R.P.Tarway Mica</v>
          </cell>
          <cell r="D3268" t="str">
            <v>Alleged</v>
          </cell>
          <cell r="E3268" t="str">
            <v>Not Applicable</v>
          </cell>
          <cell r="F3268" t="str">
            <v>Non Conformant</v>
          </cell>
        </row>
        <row r="3269">
          <cell r="A3269" t="str">
            <v>CID003652</v>
          </cell>
          <cell r="B3269" t="str">
            <v>Mica</v>
          </cell>
          <cell r="C3269" t="str">
            <v>Ruby Mica</v>
          </cell>
          <cell r="D3269" t="str">
            <v>Alleged</v>
          </cell>
          <cell r="E3269" t="str">
            <v>Not Applicable</v>
          </cell>
          <cell r="F3269" t="str">
            <v>Non Conformant</v>
          </cell>
        </row>
        <row r="3270">
          <cell r="A3270" t="str">
            <v>CID003653</v>
          </cell>
          <cell r="B3270" t="str">
            <v>Mica</v>
          </cell>
          <cell r="C3270" t="str">
            <v>Shree Aar Exports</v>
          </cell>
          <cell r="D3270" t="str">
            <v>Alleged</v>
          </cell>
          <cell r="E3270" t="str">
            <v>Not Applicable</v>
          </cell>
          <cell r="F3270" t="str">
            <v>Non Conformant</v>
          </cell>
        </row>
        <row r="3271">
          <cell r="A3271" t="str">
            <v>CID003654</v>
          </cell>
          <cell r="B3271" t="str">
            <v>Mica</v>
          </cell>
          <cell r="C3271" t="str">
            <v>Vei Mica Products</v>
          </cell>
          <cell r="D3271" t="str">
            <v>Alleged</v>
          </cell>
          <cell r="E3271" t="str">
            <v>Not Applicable</v>
          </cell>
          <cell r="F3271" t="str">
            <v>Non Conformant</v>
          </cell>
        </row>
        <row r="3272">
          <cell r="A3272" t="str">
            <v>CID003655</v>
          </cell>
          <cell r="B3272" t="str">
            <v>Gold</v>
          </cell>
          <cell r="C3272" t="str">
            <v>Simba Gold Refinery</v>
          </cell>
          <cell r="D3272" t="str">
            <v>Alleged</v>
          </cell>
          <cell r="E3272" t="str">
            <v>Not Applicable</v>
          </cell>
          <cell r="F3272" t="str">
            <v>Non Conformant</v>
          </cell>
        </row>
        <row r="3273">
          <cell r="A3273" t="str">
            <v>CID003656</v>
          </cell>
          <cell r="B3273" t="str">
            <v>Gold</v>
          </cell>
          <cell r="C3273" t="str">
            <v>Bullion Gold Refinery</v>
          </cell>
          <cell r="D3273" t="str">
            <v>Alleged</v>
          </cell>
          <cell r="E3273" t="str">
            <v>Not Applicable</v>
          </cell>
          <cell r="F3273" t="str">
            <v>Non Conformant</v>
          </cell>
        </row>
        <row r="3274">
          <cell r="A3274" t="str">
            <v>CID003657</v>
          </cell>
          <cell r="B3274" t="str">
            <v>Gold</v>
          </cell>
          <cell r="C3274" t="str">
            <v>Metal Testing and Smelting Company Limited</v>
          </cell>
          <cell r="D3274" t="str">
            <v>Alleged</v>
          </cell>
          <cell r="E3274" t="str">
            <v>Not Applicable</v>
          </cell>
          <cell r="F3274" t="str">
            <v>Non Conformant</v>
          </cell>
        </row>
        <row r="3275">
          <cell r="A3275" t="str">
            <v>CID003658</v>
          </cell>
          <cell r="B3275" t="str">
            <v>Gold</v>
          </cell>
          <cell r="C3275" t="str">
            <v>Aurnish Gold Refinery</v>
          </cell>
          <cell r="D3275" t="str">
            <v>Alleged</v>
          </cell>
          <cell r="E3275" t="str">
            <v>Not Applicable</v>
          </cell>
          <cell r="F3275" t="str">
            <v>Non Conformant</v>
          </cell>
        </row>
        <row r="3276">
          <cell r="A3276" t="str">
            <v>CID003659</v>
          </cell>
          <cell r="B3276" t="str">
            <v>Tungsten</v>
          </cell>
          <cell r="C3276" t="str">
            <v>Anhua Sanwang Tungsten Co., Ltd.</v>
          </cell>
          <cell r="D3276" t="str">
            <v>Alleged</v>
          </cell>
          <cell r="E3276" t="str">
            <v>Not Applicable</v>
          </cell>
          <cell r="F3276" t="str">
            <v>Non Conformant</v>
          </cell>
        </row>
        <row r="3277">
          <cell r="A3277" t="str">
            <v>CID003660</v>
          </cell>
          <cell r="B3277" t="str">
            <v>Tin</v>
          </cell>
          <cell r="C3277" t="str">
            <v>Chongyi Yuansheng Tin Industry Co., Ltd.</v>
          </cell>
          <cell r="D3277" t="str">
            <v>Alleged</v>
          </cell>
          <cell r="E3277" t="str">
            <v>Not Applicable</v>
          </cell>
          <cell r="F3277" t="str">
            <v>Non Conformant</v>
          </cell>
        </row>
        <row r="3278">
          <cell r="A3278" t="str">
            <v>CID003661</v>
          </cell>
          <cell r="B3278" t="str">
            <v>Gold</v>
          </cell>
          <cell r="C3278" t="str">
            <v>24H Gold</v>
          </cell>
          <cell r="D3278" t="str">
            <v>Alleged</v>
          </cell>
          <cell r="E3278" t="str">
            <v>Not Applicable</v>
          </cell>
          <cell r="F3278" t="str">
            <v>Non Conformant</v>
          </cell>
        </row>
        <row r="3279">
          <cell r="A3279" t="str">
            <v>CID003662</v>
          </cell>
          <cell r="B3279" t="str">
            <v>Tungsten</v>
          </cell>
          <cell r="C3279" t="str">
            <v>YUDU ANSHENG TUNGSTEN CO., LTD.</v>
          </cell>
          <cell r="D3279" t="str">
            <v>Eligible</v>
          </cell>
          <cell r="E3279" t="str">
            <v>Outreach Required</v>
          </cell>
          <cell r="F3279" t="str">
            <v>Non Conformant</v>
          </cell>
        </row>
        <row r="3280">
          <cell r="A3280" t="str">
            <v>CID003663</v>
          </cell>
          <cell r="B3280" t="str">
            <v>Gold</v>
          </cell>
          <cell r="C3280" t="str">
            <v>Dongwu Gold Group</v>
          </cell>
          <cell r="D3280" t="str">
            <v>Eligible</v>
          </cell>
          <cell r="E3280" t="str">
            <v>Outreach Required</v>
          </cell>
          <cell r="F3280" t="str">
            <v>Non Conformant</v>
          </cell>
        </row>
        <row r="3281">
          <cell r="A3281" t="str">
            <v>CID003664</v>
          </cell>
          <cell r="B3281" t="str">
            <v>Mica</v>
          </cell>
          <cell r="C3281" t="str">
            <v>JSC “Sludyanaya Fabrika”</v>
          </cell>
          <cell r="D3281" t="str">
            <v>Eligible</v>
          </cell>
          <cell r="E3281" t="str">
            <v>RMI Due Diligence Review - Unable to Proceed</v>
          </cell>
          <cell r="F3281" t="str">
            <v>Non Conformant</v>
          </cell>
        </row>
        <row r="3282">
          <cell r="A3282" t="str">
            <v>CID003665</v>
          </cell>
          <cell r="B3282" t="str">
            <v>Gold</v>
          </cell>
          <cell r="C3282" t="str">
            <v>Viet Nhat Joint Stock Company</v>
          </cell>
          <cell r="D3282" t="str">
            <v>Not Eligible</v>
          </cell>
          <cell r="E3282" t="str">
            <v>Not Applicable</v>
          </cell>
          <cell r="F3282" t="str">
            <v>Not Eligible Smelters</v>
          </cell>
        </row>
        <row r="3283">
          <cell r="A3283" t="str">
            <v>CID003666</v>
          </cell>
          <cell r="B3283" t="str">
            <v>Gold</v>
          </cell>
          <cell r="C3283" t="str">
            <v>Sam Precious Metals</v>
          </cell>
          <cell r="D3283" t="str">
            <v>Eligible</v>
          </cell>
          <cell r="E3283" t="str">
            <v>Outreach required</v>
          </cell>
          <cell r="F3283" t="str">
            <v>Non Conformant</v>
          </cell>
        </row>
        <row r="3284">
          <cell r="A3284" t="str">
            <v>CID003668</v>
          </cell>
          <cell r="B3284" t="str">
            <v>Copper</v>
          </cell>
          <cell r="C3284" t="str">
            <v>Fujhara Refinery</v>
          </cell>
          <cell r="D3284" t="str">
            <v>Alleged</v>
          </cell>
          <cell r="E3284" t="str">
            <v>Not Applicable</v>
          </cell>
          <cell r="F3284" t="str">
            <v>Non Conformant</v>
          </cell>
        </row>
        <row r="3285">
          <cell r="A3285" t="str">
            <v>CID003669</v>
          </cell>
          <cell r="B3285" t="str">
            <v>Aluminum</v>
          </cell>
          <cell r="C3285" t="str">
            <v>Fujhara Refinery</v>
          </cell>
          <cell r="D3285" t="str">
            <v>Alleged</v>
          </cell>
          <cell r="E3285" t="str">
            <v>Not Applicable</v>
          </cell>
          <cell r="F3285" t="str">
            <v>Non Conformant</v>
          </cell>
        </row>
        <row r="3286">
          <cell r="A3286" t="str">
            <v>CID003671</v>
          </cell>
          <cell r="B3286" t="str">
            <v>Cobalt</v>
          </cell>
          <cell r="C3286" t="str">
            <v>Ganzhou Hanrui New Energy Technology Co., Ltd.</v>
          </cell>
          <cell r="D3286" t="str">
            <v>Eligible</v>
          </cell>
          <cell r="E3286" t="str">
            <v>Active</v>
          </cell>
          <cell r="F3286"/>
        </row>
        <row r="3287">
          <cell r="A3287" t="str">
            <v>CID003672</v>
          </cell>
          <cell r="B3287" t="str">
            <v>Cobalt</v>
          </cell>
          <cell r="C3287" t="str">
            <v>Henan Dilong</v>
          </cell>
          <cell r="D3287" t="str">
            <v>Alleged</v>
          </cell>
          <cell r="E3287" t="str">
            <v>Not Applicable</v>
          </cell>
          <cell r="F3287" t="str">
            <v>Non Conformant</v>
          </cell>
        </row>
        <row r="3288">
          <cell r="A3288" t="str">
            <v>CID003673</v>
          </cell>
          <cell r="B3288" t="str">
            <v>Cobalt</v>
          </cell>
          <cell r="C3288" t="str">
            <v>Hunan Zoomwe</v>
          </cell>
          <cell r="D3288" t="str">
            <v>Alleged</v>
          </cell>
          <cell r="E3288" t="str">
            <v>Not Applicable</v>
          </cell>
          <cell r="F3288" t="str">
            <v>Non Conformant</v>
          </cell>
        </row>
        <row r="3289">
          <cell r="A3289" t="str">
            <v>CID003674</v>
          </cell>
          <cell r="B3289" t="str">
            <v>Cobalt</v>
          </cell>
          <cell r="C3289" t="str">
            <v>JHC</v>
          </cell>
          <cell r="D3289" t="str">
            <v>Not Eligible</v>
          </cell>
          <cell r="E3289" t="str">
            <v>Not Applicable</v>
          </cell>
          <cell r="F3289" t="str">
            <v>Not Eligible Smelters</v>
          </cell>
        </row>
        <row r="3290">
          <cell r="A3290" t="str">
            <v>CID003676</v>
          </cell>
          <cell r="B3290" t="str">
            <v>Cobalt</v>
          </cell>
          <cell r="C3290" t="str">
            <v>Jiangxi Ruida New Energy Technology Co., Ltd.</v>
          </cell>
          <cell r="D3290" t="str">
            <v>Eligible</v>
          </cell>
          <cell r="E3290" t="str">
            <v>Outreach required</v>
          </cell>
          <cell r="F3290" t="str">
            <v>Non Conformant</v>
          </cell>
        </row>
        <row r="3291">
          <cell r="A3291" t="str">
            <v>CID003677</v>
          </cell>
          <cell r="B3291" t="str">
            <v>Cobalt</v>
          </cell>
          <cell r="C3291" t="str">
            <v>Jinchi Energy</v>
          </cell>
          <cell r="D3291" t="str">
            <v>Alleged</v>
          </cell>
          <cell r="E3291" t="str">
            <v>Not Applicable</v>
          </cell>
          <cell r="F3291" t="str">
            <v>Non Conformant</v>
          </cell>
        </row>
        <row r="3292">
          <cell r="A3292" t="str">
            <v>CID003678</v>
          </cell>
          <cell r="B3292" t="str">
            <v>Cobalt</v>
          </cell>
          <cell r="C3292" t="str">
            <v>Keyking</v>
          </cell>
          <cell r="D3292" t="str">
            <v>Alleged</v>
          </cell>
          <cell r="E3292" t="str">
            <v>Not Applicable</v>
          </cell>
          <cell r="F3292" t="str">
            <v>Non Conformant</v>
          </cell>
        </row>
        <row r="3293">
          <cell r="A3293" t="str">
            <v>CID003679</v>
          </cell>
          <cell r="B3293" t="str">
            <v>Cobalt</v>
          </cell>
          <cell r="C3293" t="str">
            <v>Nanchang</v>
          </cell>
          <cell r="D3293" t="str">
            <v>Alleged</v>
          </cell>
          <cell r="E3293" t="str">
            <v>Not Applicable</v>
          </cell>
          <cell r="F3293" t="str">
            <v>Non Conformant</v>
          </cell>
        </row>
        <row r="3294">
          <cell r="A3294" t="str">
            <v>CID003680</v>
          </cell>
          <cell r="B3294" t="str">
            <v>Cobalt</v>
          </cell>
          <cell r="C3294" t="str">
            <v>Qidong Bei Xin</v>
          </cell>
          <cell r="D3294" t="str">
            <v>Alleged</v>
          </cell>
          <cell r="E3294" t="str">
            <v>Not Applicable</v>
          </cell>
          <cell r="F3294" t="str">
            <v>Non Conformant</v>
          </cell>
        </row>
        <row r="3295">
          <cell r="A3295" t="str">
            <v>CID003681</v>
          </cell>
          <cell r="B3295" t="str">
            <v>Cobalt</v>
          </cell>
          <cell r="C3295" t="str">
            <v>Shanghai Nian Wei</v>
          </cell>
          <cell r="D3295" t="str">
            <v>Alleged</v>
          </cell>
          <cell r="E3295" t="str">
            <v>Not Applicable</v>
          </cell>
          <cell r="F3295" t="str">
            <v>Non Conformant</v>
          </cell>
        </row>
        <row r="3296">
          <cell r="A3296" t="str">
            <v>CID003682</v>
          </cell>
          <cell r="B3296" t="str">
            <v>Cobalt</v>
          </cell>
          <cell r="C3296" t="str">
            <v>Yulin</v>
          </cell>
          <cell r="D3296" t="str">
            <v>Alleged</v>
          </cell>
          <cell r="E3296" t="str">
            <v>Not Applicable</v>
          </cell>
          <cell r="F3296" t="str">
            <v>Non Conformant</v>
          </cell>
        </row>
        <row r="3297">
          <cell r="A3297" t="str">
            <v>CID003683</v>
          </cell>
          <cell r="B3297" t="str">
            <v>Cobalt</v>
          </cell>
          <cell r="C3297" t="str">
            <v>Zhongkuang Ganzhou</v>
          </cell>
          <cell r="D3297" t="str">
            <v>Alleged</v>
          </cell>
          <cell r="E3297" t="str">
            <v>Not Applicable</v>
          </cell>
          <cell r="F3297" t="str">
            <v>Non Conformant</v>
          </cell>
        </row>
        <row r="3298">
          <cell r="A3298" t="str">
            <v>CID003684</v>
          </cell>
          <cell r="B3298" t="str">
            <v>Aluminum</v>
          </cell>
          <cell r="C3298" t="str">
            <v>Shanghai Zhiye Industry Co., Ltd.</v>
          </cell>
          <cell r="D3298" t="str">
            <v>Alleged</v>
          </cell>
          <cell r="E3298" t="str">
            <v>Not Applicable</v>
          </cell>
          <cell r="F3298" t="str">
            <v>Non Conformant</v>
          </cell>
        </row>
        <row r="3299">
          <cell r="A3299" t="str">
            <v>CID003685</v>
          </cell>
          <cell r="B3299" t="str">
            <v>Gold</v>
          </cell>
          <cell r="C3299" t="str">
            <v>EXPRESS GOLD REFINING, LTD.</v>
          </cell>
          <cell r="D3299" t="str">
            <v>Alleged</v>
          </cell>
          <cell r="E3299" t="str">
            <v>Not Applicable</v>
          </cell>
          <cell r="F3299" t="str">
            <v>Non Conformant</v>
          </cell>
        </row>
        <row r="3300">
          <cell r="A3300" t="str">
            <v>CID003686</v>
          </cell>
          <cell r="B3300" t="str">
            <v>Gold</v>
          </cell>
          <cell r="C3300" t="str">
            <v>THE GOLD CENTER</v>
          </cell>
          <cell r="D3300" t="str">
            <v>Alleged</v>
          </cell>
          <cell r="E3300" t="str">
            <v>Not Applicable</v>
          </cell>
          <cell r="F3300" t="str">
            <v>Non Conformant</v>
          </cell>
        </row>
        <row r="3301">
          <cell r="A3301" t="str">
            <v>CID003687</v>
          </cell>
          <cell r="B3301" t="str">
            <v>Gold</v>
          </cell>
          <cell r="C3301" t="str">
            <v>AMERICAN GOLD &amp; DIAMONDS CORP</v>
          </cell>
          <cell r="D3301" t="str">
            <v>Alleged</v>
          </cell>
          <cell r="E3301" t="str">
            <v>Not Applicable</v>
          </cell>
          <cell r="F3301" t="str">
            <v>Non Conformant</v>
          </cell>
        </row>
        <row r="3302">
          <cell r="A3302" t="str">
            <v>CID003688</v>
          </cell>
          <cell r="B3302" t="str">
            <v>Gold</v>
          </cell>
          <cell r="C3302" t="str">
            <v>NAHIN REFINING, SO ACCURATE GROUP, INC.</v>
          </cell>
          <cell r="D3302" t="str">
            <v>Alleged</v>
          </cell>
          <cell r="E3302" t="str">
            <v>Not Applicable</v>
          </cell>
          <cell r="F3302" t="str">
            <v>Non Conformant</v>
          </cell>
        </row>
        <row r="3303">
          <cell r="A3303" t="str">
            <v>CID003689</v>
          </cell>
          <cell r="B3303" t="str">
            <v>Gold</v>
          </cell>
          <cell r="C3303" t="str">
            <v>GLOBAL BULLION SUPPLIERS CORP</v>
          </cell>
          <cell r="D3303" t="str">
            <v>Alleged</v>
          </cell>
          <cell r="E3303" t="str">
            <v>Not Applicable</v>
          </cell>
          <cell r="F3303" t="str">
            <v>Non Conformant</v>
          </cell>
        </row>
        <row r="3304">
          <cell r="A3304" t="str">
            <v>CID003690</v>
          </cell>
          <cell r="B3304" t="str">
            <v>Gold</v>
          </cell>
          <cell r="C3304" t="str">
            <v>NOBLE METAL SERVICES</v>
          </cell>
          <cell r="D3304" t="str">
            <v>Eligible</v>
          </cell>
          <cell r="E3304" t="str">
            <v>Outreach required</v>
          </cell>
          <cell r="F3304" t="str">
            <v>Non Conformant</v>
          </cell>
        </row>
        <row r="3305">
          <cell r="A3305" t="str">
            <v>CID003691</v>
          </cell>
          <cell r="B3305" t="str">
            <v>Gold</v>
          </cell>
          <cell r="C3305" t="str">
            <v>GOLD 7 OF MIAMI LLC.</v>
          </cell>
          <cell r="D3305" t="str">
            <v>Alleged</v>
          </cell>
          <cell r="E3305" t="str">
            <v>Not Applicable</v>
          </cell>
          <cell r="F3305" t="str">
            <v>Non Conformant</v>
          </cell>
        </row>
        <row r="3306">
          <cell r="A3306" t="str">
            <v>CID003692</v>
          </cell>
          <cell r="B3306" t="str">
            <v>Gold</v>
          </cell>
          <cell r="C3306" t="str">
            <v>BRETT SMITH REFINING, LLC</v>
          </cell>
          <cell r="D3306" t="str">
            <v>Alleged</v>
          </cell>
          <cell r="E3306" t="str">
            <v>Not Applicable</v>
          </cell>
          <cell r="F3306" t="str">
            <v>Non Conformant</v>
          </cell>
        </row>
        <row r="3307">
          <cell r="A3307" t="str">
            <v>CID003693</v>
          </cell>
          <cell r="B3307" t="str">
            <v>Lead</v>
          </cell>
          <cell r="C3307" t="str">
            <v>Monbat Group</v>
          </cell>
          <cell r="D3307" t="str">
            <v>Alleged</v>
          </cell>
          <cell r="E3307" t="str">
            <v>Not Applicable</v>
          </cell>
          <cell r="F3307" t="str">
            <v>Non Conformant</v>
          </cell>
        </row>
        <row r="3308">
          <cell r="A3308" t="str">
            <v>CID003694</v>
          </cell>
          <cell r="B3308" t="str">
            <v>Cobalt</v>
          </cell>
          <cell r="C3308" t="str">
            <v>Hunan Zoomwe Zhengyuan Advanced Material Trade Co., Ltd.</v>
          </cell>
          <cell r="D3308" t="str">
            <v>Alleged</v>
          </cell>
          <cell r="E3308" t="str">
            <v>Not Applicable</v>
          </cell>
          <cell r="F3308" t="str">
            <v>Non Conformant</v>
          </cell>
        </row>
        <row r="3309">
          <cell r="A3309" t="str">
            <v>CID003695</v>
          </cell>
          <cell r="B3309" t="str">
            <v>Cobalt</v>
          </cell>
          <cell r="C3309" t="str">
            <v>Henan Kelong New Energy Co., Ltd.</v>
          </cell>
          <cell r="D3309" t="str">
            <v>Alleged</v>
          </cell>
          <cell r="E3309" t="str">
            <v>Not Applicable</v>
          </cell>
          <cell r="F3309" t="str">
            <v>Non Conformant</v>
          </cell>
        </row>
        <row r="3310">
          <cell r="A3310" t="str">
            <v>CID003696</v>
          </cell>
          <cell r="B3310" t="str">
            <v>Cobalt</v>
          </cell>
          <cell r="C3310" t="str">
            <v>Tanaka Chemical Corporation</v>
          </cell>
          <cell r="D3310" t="str">
            <v>Alleged</v>
          </cell>
          <cell r="E3310" t="str">
            <v>Not Applicable</v>
          </cell>
          <cell r="F3310" t="str">
            <v>Non Conformant</v>
          </cell>
        </row>
        <row r="3311">
          <cell r="A3311" t="str">
            <v>CID003697</v>
          </cell>
          <cell r="B3311" t="str">
            <v>Cobalt</v>
          </cell>
          <cell r="C3311" t="str">
            <v>JH Chemicals Co., Ltd.</v>
          </cell>
          <cell r="D3311" t="str">
            <v>Not Eligible</v>
          </cell>
          <cell r="E3311" t="str">
            <v>Not Applicable</v>
          </cell>
          <cell r="F3311" t="str">
            <v>Not Eligible Smelters</v>
          </cell>
        </row>
        <row r="3312">
          <cell r="A3312" t="str">
            <v>CID003698</v>
          </cell>
          <cell r="B3312" t="str">
            <v>Cobalt</v>
          </cell>
          <cell r="C3312" t="str">
            <v>E&amp;D Co., Ltd.</v>
          </cell>
          <cell r="D3312" t="str">
            <v>Alleged</v>
          </cell>
          <cell r="E3312" t="str">
            <v>Not Applicable</v>
          </cell>
          <cell r="F3312" t="str">
            <v>Non Conformant</v>
          </cell>
        </row>
        <row r="3313">
          <cell r="A3313" t="str">
            <v>CID003699</v>
          </cell>
          <cell r="B3313" t="str">
            <v>Cobalt</v>
          </cell>
          <cell r="C3313" t="str">
            <v>Fujian Changqing New Energy Technology Co., Ltd.</v>
          </cell>
          <cell r="D3313" t="str">
            <v>Alleged</v>
          </cell>
          <cell r="E3313" t="str">
            <v>Not Applicable</v>
          </cell>
          <cell r="F3313" t="str">
            <v>Non Conformant</v>
          </cell>
        </row>
        <row r="3314">
          <cell r="A3314" t="str">
            <v>CID003700</v>
          </cell>
          <cell r="B3314" t="str">
            <v>Cobalt</v>
          </cell>
          <cell r="C3314" t="str">
            <v>Guangdong Fangyuan Environmental Protection Co., Ltd.</v>
          </cell>
          <cell r="D3314" t="str">
            <v>Alleged</v>
          </cell>
          <cell r="E3314" t="str">
            <v>Not Applicable</v>
          </cell>
          <cell r="F3314" t="str">
            <v>Non Conformant</v>
          </cell>
        </row>
        <row r="3315">
          <cell r="A3315" t="str">
            <v>CID003702</v>
          </cell>
          <cell r="B3315" t="str">
            <v>Cobalt</v>
          </cell>
          <cell r="C3315" t="str">
            <v>Zhejiang Power New Energy Materials Co., Ltd.</v>
          </cell>
          <cell r="D3315" t="str">
            <v>Eligible</v>
          </cell>
          <cell r="E3315" t="str">
            <v>Conformant</v>
          </cell>
          <cell r="F3315"/>
        </row>
        <row r="3316">
          <cell r="A3316" t="str">
            <v>CID003703</v>
          </cell>
          <cell r="B3316" t="str">
            <v>Nickel</v>
          </cell>
          <cell r="C3316" t="str">
            <v>Eramet SLN</v>
          </cell>
          <cell r="D3316" t="str">
            <v>Alleged</v>
          </cell>
          <cell r="E3316" t="str">
            <v>Not Applicable</v>
          </cell>
          <cell r="F3316" t="str">
            <v>Non Conformant</v>
          </cell>
        </row>
        <row r="3317">
          <cell r="A3317" t="str">
            <v>CID003704</v>
          </cell>
          <cell r="B3317" t="str">
            <v>Cobalt</v>
          </cell>
          <cell r="C3317" t="str">
            <v>LLC Vostok</v>
          </cell>
          <cell r="D3317" t="str">
            <v>Eligible</v>
          </cell>
          <cell r="E3317" t="str">
            <v>RMI Due Diligence Review - Unable to Proceed</v>
          </cell>
          <cell r="F3317" t="str">
            <v>Non Conformant</v>
          </cell>
        </row>
        <row r="3318">
          <cell r="A3318" t="str">
            <v>CID003705</v>
          </cell>
          <cell r="B3318" t="str">
            <v>Molybdenum</v>
          </cell>
          <cell r="C3318" t="str">
            <v>LLC Vostok</v>
          </cell>
          <cell r="D3318" t="str">
            <v>Alleged</v>
          </cell>
          <cell r="E3318" t="str">
            <v>Not Applicable</v>
          </cell>
          <cell r="F3318" t="str">
            <v>Non Conformant</v>
          </cell>
        </row>
        <row r="3319">
          <cell r="A3319" t="str">
            <v>CID003706</v>
          </cell>
          <cell r="B3319" t="str">
            <v>Tin</v>
          </cell>
          <cell r="C3319" t="str">
            <v>A.L. Royals Metais Eireli</v>
          </cell>
          <cell r="D3319" t="str">
            <v>Alleged</v>
          </cell>
          <cell r="E3319" t="str">
            <v>Not Applicable</v>
          </cell>
          <cell r="F3319" t="str">
            <v>Non Conformant</v>
          </cell>
        </row>
        <row r="3320">
          <cell r="A3320" t="str">
            <v>CID003707</v>
          </cell>
          <cell r="B3320" t="str">
            <v>Nickel</v>
          </cell>
          <cell r="C3320" t="str">
            <v>Angel Nickel</v>
          </cell>
          <cell r="D3320" t="str">
            <v>Alleged</v>
          </cell>
          <cell r="E3320" t="str">
            <v>Not Applicable</v>
          </cell>
          <cell r="F3320" t="str">
            <v>Non Conformant</v>
          </cell>
        </row>
        <row r="3321">
          <cell r="A3321" t="str">
            <v>CID003708</v>
          </cell>
          <cell r="B3321" t="str">
            <v>Lithium</v>
          </cell>
          <cell r="C3321" t="str">
            <v>SQM Salar S.A.</v>
          </cell>
          <cell r="D3321" t="str">
            <v>Group Company</v>
          </cell>
          <cell r="E3321" t="str">
            <v>Not Applicable</v>
          </cell>
          <cell r="F3321" t="str">
            <v>Non Conformant</v>
          </cell>
        </row>
        <row r="3322">
          <cell r="A3322" t="str">
            <v>CID003709</v>
          </cell>
          <cell r="B3322" t="str">
            <v>Lithium</v>
          </cell>
          <cell r="C3322" t="str">
            <v>Abazhou Gaoyuan Lithium Electric Material Co., Ltd.</v>
          </cell>
          <cell r="D3322" t="str">
            <v>Eligible</v>
          </cell>
          <cell r="E3322" t="str">
            <v>Outreach Required</v>
          </cell>
          <cell r="F3322" t="str">
            <v>Non Conformant</v>
          </cell>
        </row>
        <row r="3323">
          <cell r="A3323" t="str">
            <v>CID003710</v>
          </cell>
          <cell r="B3323" t="str">
            <v>Lithium</v>
          </cell>
          <cell r="C3323" t="str">
            <v>General Lithium Corporation</v>
          </cell>
          <cell r="D3323" t="str">
            <v>Eligible</v>
          </cell>
          <cell r="E3323" t="str">
            <v>Outreach required</v>
          </cell>
          <cell r="F3323" t="str">
            <v>Non Conformant</v>
          </cell>
        </row>
        <row r="3324">
          <cell r="A3324" t="str">
            <v>CID003711</v>
          </cell>
          <cell r="B3324" t="str">
            <v>Lithium</v>
          </cell>
          <cell r="C3324" t="str">
            <v>Guizhou Redstar Development Dalong Manganese Industry Co., Ltd.</v>
          </cell>
          <cell r="D3324" t="str">
            <v>Eligible</v>
          </cell>
          <cell r="E3324" t="str">
            <v>Outreach Required</v>
          </cell>
          <cell r="F3324" t="str">
            <v>Non Conformant</v>
          </cell>
        </row>
        <row r="3325">
          <cell r="A3325" t="str">
            <v>CID003712</v>
          </cell>
          <cell r="B3325" t="str">
            <v>Lithium</v>
          </cell>
          <cell r="C3325" t="str">
            <v>Guizhou Red Star Electronic Material Co., Ltd.</v>
          </cell>
          <cell r="D3325" t="str">
            <v>Eligible</v>
          </cell>
          <cell r="E3325" t="str">
            <v>Active</v>
          </cell>
          <cell r="F3325"/>
        </row>
        <row r="3326">
          <cell r="A3326" t="str">
            <v>CID003713</v>
          </cell>
          <cell r="B3326" t="str">
            <v>Lithium</v>
          </cell>
          <cell r="C3326" t="str">
            <v>Hunan Wuchuang Recycling Technology Co., Ltd.</v>
          </cell>
          <cell r="D3326" t="str">
            <v>Eligible</v>
          </cell>
          <cell r="E3326" t="str">
            <v>Outreach Required</v>
          </cell>
          <cell r="F3326" t="str">
            <v>Non Conformant</v>
          </cell>
        </row>
        <row r="3327">
          <cell r="A3327" t="str">
            <v>CID003714</v>
          </cell>
          <cell r="B3327" t="str">
            <v>Lithium</v>
          </cell>
          <cell r="C3327" t="str">
            <v>Jiangxi Ganfeng Lithium Co., Ltd.</v>
          </cell>
          <cell r="D3327" t="str">
            <v>Eligible</v>
          </cell>
          <cell r="E3327" t="str">
            <v>Active</v>
          </cell>
          <cell r="F3327"/>
        </row>
        <row r="3328">
          <cell r="A3328" t="str">
            <v>CID003715</v>
          </cell>
          <cell r="B3328" t="str">
            <v>Lithium</v>
          </cell>
          <cell r="C3328" t="str">
            <v>Ningdu Ganfeng Lithium Co., Ltd.</v>
          </cell>
          <cell r="D3328" t="str">
            <v>Eligible</v>
          </cell>
          <cell r="E3328" t="str">
            <v>Conformant</v>
          </cell>
          <cell r="F3328"/>
        </row>
        <row r="3329">
          <cell r="A3329" t="str">
            <v>CID003717</v>
          </cell>
          <cell r="B3329" t="str">
            <v>Lithium</v>
          </cell>
          <cell r="C3329" t="str">
            <v>Sichuan Zhiyuan Lithium Industries Co., Ltd</v>
          </cell>
          <cell r="D3329" t="str">
            <v>Eligible</v>
          </cell>
          <cell r="E3329" t="str">
            <v>Outreach Required</v>
          </cell>
          <cell r="F3329" t="str">
            <v>Non Conformant</v>
          </cell>
        </row>
        <row r="3330">
          <cell r="A3330" t="str">
            <v>CID003718</v>
          </cell>
          <cell r="B3330" t="str">
            <v>Lithium</v>
          </cell>
          <cell r="C3330" t="str">
            <v>Sichuan Guangxing Lithium Battery Technology Co., Ltd.</v>
          </cell>
          <cell r="D3330" t="str">
            <v>Alleged</v>
          </cell>
          <cell r="E3330" t="str">
            <v>Not Applicable</v>
          </cell>
          <cell r="F3330" t="str">
            <v>Non Conformant</v>
          </cell>
        </row>
        <row r="3331">
          <cell r="A3331" t="str">
            <v>CID003719</v>
          </cell>
          <cell r="B3331" t="str">
            <v>Lithium</v>
          </cell>
          <cell r="C3331" t="str">
            <v>Sichuan Energy Investment Dingsheng Lithium Technology Co., Ltd.</v>
          </cell>
          <cell r="D3331" t="str">
            <v>Alleged</v>
          </cell>
          <cell r="E3331" t="str">
            <v>Not Applicable</v>
          </cell>
          <cell r="F3331" t="str">
            <v>Non Conformant</v>
          </cell>
        </row>
        <row r="3332">
          <cell r="A3332" t="str">
            <v>CID003720</v>
          </cell>
          <cell r="B3332" t="str">
            <v>Lithium</v>
          </cell>
          <cell r="C3332" t="str">
            <v>Tianqi Lithium (Shehong) Co., Ltd.</v>
          </cell>
          <cell r="D3332" t="str">
            <v>Eligible</v>
          </cell>
          <cell r="E3332" t="str">
            <v>Outreach Required</v>
          </cell>
          <cell r="F3332" t="str">
            <v>Non Conformant</v>
          </cell>
        </row>
        <row r="3333">
          <cell r="A3333" t="str">
            <v>CID003721</v>
          </cell>
          <cell r="B3333" t="str">
            <v>Cobalt</v>
          </cell>
          <cell r="C3333" t="str">
            <v>Katanga Mining</v>
          </cell>
          <cell r="D3333" t="str">
            <v>Alleged</v>
          </cell>
          <cell r="E3333" t="str">
            <v>Not Applicable</v>
          </cell>
          <cell r="F3333" t="str">
            <v>Non Conformant</v>
          </cell>
        </row>
        <row r="3334">
          <cell r="A3334" t="str">
            <v>CID003722</v>
          </cell>
          <cell r="B3334" t="str">
            <v>Copper</v>
          </cell>
          <cell r="C3334" t="str">
            <v>Katanga Mining</v>
          </cell>
          <cell r="D3334" t="str">
            <v>Alleged</v>
          </cell>
          <cell r="E3334" t="str">
            <v>Not Applicable</v>
          </cell>
          <cell r="F3334" t="str">
            <v>Non Conformant</v>
          </cell>
        </row>
        <row r="3335">
          <cell r="A3335" t="str">
            <v>CID003723</v>
          </cell>
          <cell r="B3335" t="str">
            <v>Cobalt</v>
          </cell>
          <cell r="C3335" t="str">
            <v>Falconbridge Ltd.</v>
          </cell>
          <cell r="D3335" t="str">
            <v>Alleged</v>
          </cell>
          <cell r="E3335" t="str">
            <v>Not Applicable</v>
          </cell>
          <cell r="F3335" t="str">
            <v>Non Conformant</v>
          </cell>
        </row>
        <row r="3336">
          <cell r="A3336" t="str">
            <v>CID003724</v>
          </cell>
          <cell r="B3336" t="str">
            <v>Cobalt</v>
          </cell>
          <cell r="C3336" t="str">
            <v>Mitsui &amp; Co.</v>
          </cell>
          <cell r="D3336" t="str">
            <v>Alleged</v>
          </cell>
          <cell r="E3336" t="str">
            <v>Not Applicable</v>
          </cell>
          <cell r="F3336" t="str">
            <v>Non Conformant</v>
          </cell>
        </row>
        <row r="3337">
          <cell r="A3337" t="str">
            <v>CID003725</v>
          </cell>
          <cell r="B3337" t="str">
            <v>Cobalt</v>
          </cell>
          <cell r="C3337" t="str">
            <v>Nihon Kagaku Sangyo Co., Ltd.</v>
          </cell>
          <cell r="D3337" t="str">
            <v>Not Eligible</v>
          </cell>
          <cell r="E3337" t="str">
            <v>Not Applicable</v>
          </cell>
          <cell r="F3337" t="str">
            <v>Not Eligible Smelters</v>
          </cell>
        </row>
        <row r="3338">
          <cell r="A3338" t="str">
            <v>CID003726</v>
          </cell>
          <cell r="B3338" t="str">
            <v>Cobalt</v>
          </cell>
          <cell r="C3338" t="str">
            <v>Specialty Metals Resources Ltd.</v>
          </cell>
          <cell r="D3338" t="str">
            <v>Alleged</v>
          </cell>
          <cell r="E3338" t="str">
            <v>Not Applicable</v>
          </cell>
          <cell r="F3338" t="str">
            <v>Non Conformant</v>
          </cell>
        </row>
        <row r="3339">
          <cell r="A3339" t="str">
            <v>CID003730</v>
          </cell>
          <cell r="B3339" t="str">
            <v>Mica</v>
          </cell>
          <cell r="C3339" t="str">
            <v>Lingshou Huajing Mica Co., Ltd.</v>
          </cell>
          <cell r="D3339" t="str">
            <v>Eligible</v>
          </cell>
          <cell r="E3339" t="str">
            <v>Outreach Required</v>
          </cell>
          <cell r="F3339" t="str">
            <v>Non Conformant</v>
          </cell>
        </row>
        <row r="3340">
          <cell r="A3340" t="str">
            <v>CID003733</v>
          </cell>
          <cell r="B3340" t="str">
            <v>Mica</v>
          </cell>
          <cell r="C3340" t="str">
            <v>CQV Co., Ltd.</v>
          </cell>
          <cell r="D3340" t="str">
            <v>Alleged</v>
          </cell>
          <cell r="E3340" t="str">
            <v>Not Applicable</v>
          </cell>
          <cell r="F3340" t="str">
            <v>Non Conformant</v>
          </cell>
        </row>
        <row r="3341">
          <cell r="A3341" t="str">
            <v>CID003734</v>
          </cell>
          <cell r="B3341" t="str">
            <v>Mica</v>
          </cell>
          <cell r="C3341" t="str">
            <v>Tri-H</v>
          </cell>
          <cell r="D3341" t="str">
            <v>Alleged</v>
          </cell>
          <cell r="E3341" t="str">
            <v>Not Applicable</v>
          </cell>
          <cell r="F3341" t="str">
            <v>Non Conformant</v>
          </cell>
        </row>
        <row r="3342">
          <cell r="A3342" t="str">
            <v>CID003735</v>
          </cell>
          <cell r="B3342" t="str">
            <v>Mica</v>
          </cell>
          <cell r="C3342" t="str">
            <v>CMA-CGM</v>
          </cell>
          <cell r="D3342" t="str">
            <v>Alleged</v>
          </cell>
          <cell r="E3342" t="str">
            <v>Not Applicable</v>
          </cell>
          <cell r="F3342" t="str">
            <v>Non Conformant</v>
          </cell>
        </row>
        <row r="3343">
          <cell r="A3343" t="str">
            <v>CID003736</v>
          </cell>
          <cell r="B3343" t="str">
            <v>Mica</v>
          </cell>
          <cell r="C3343" t="str">
            <v>Andranondambo</v>
          </cell>
          <cell r="D3343" t="str">
            <v>Alleged</v>
          </cell>
          <cell r="E3343" t="str">
            <v>Not Applicable</v>
          </cell>
          <cell r="F3343" t="str">
            <v>Non Conformant</v>
          </cell>
        </row>
        <row r="3344">
          <cell r="A3344" t="str">
            <v>CID003737</v>
          </cell>
          <cell r="B3344" t="str">
            <v>Hafnium</v>
          </cell>
          <cell r="C3344" t="str">
            <v>Nanjing Youtian Metal Technology Co., Ltd.</v>
          </cell>
          <cell r="D3344" t="str">
            <v>Alleged</v>
          </cell>
          <cell r="E3344" t="str">
            <v>Not Applicable</v>
          </cell>
          <cell r="F3344" t="str">
            <v>Non Conformant</v>
          </cell>
        </row>
        <row r="3345">
          <cell r="A3345" t="str">
            <v>CID003738</v>
          </cell>
          <cell r="B3345" t="str">
            <v>Gold</v>
          </cell>
          <cell r="C3345" t="str">
            <v>OSRAM Opto Semiconductor</v>
          </cell>
          <cell r="D3345" t="str">
            <v>Not Eligible</v>
          </cell>
          <cell r="E3345" t="str">
            <v>Not Applicable</v>
          </cell>
          <cell r="F3345" t="str">
            <v>Not Eligible Smelters</v>
          </cell>
        </row>
        <row r="3346">
          <cell r="A3346" t="str">
            <v>CID003739</v>
          </cell>
          <cell r="B3346" t="str">
            <v>Tantalum</v>
          </cell>
          <cell r="C3346" t="str">
            <v>OSRAM Opto Semiconductor</v>
          </cell>
          <cell r="D3346" t="str">
            <v>Not Eligible</v>
          </cell>
          <cell r="E3346" t="str">
            <v>Not Applicable</v>
          </cell>
          <cell r="F3346" t="str">
            <v>Not Eligible Smelters</v>
          </cell>
        </row>
        <row r="3347">
          <cell r="A3347" t="str">
            <v>CID003740</v>
          </cell>
          <cell r="B3347" t="str">
            <v>Tin</v>
          </cell>
          <cell r="C3347" t="str">
            <v>OSRAM Opto Semiconductor</v>
          </cell>
          <cell r="D3347" t="str">
            <v>Not Eligible</v>
          </cell>
          <cell r="E3347" t="str">
            <v>Not Applicable</v>
          </cell>
          <cell r="F3347" t="str">
            <v>Not Eligible Smelters</v>
          </cell>
        </row>
        <row r="3348">
          <cell r="A3348" t="str">
            <v>CID003741</v>
          </cell>
          <cell r="B3348" t="str">
            <v>Tungsten</v>
          </cell>
          <cell r="C3348" t="str">
            <v>OSRAM Opto Semiconductor</v>
          </cell>
          <cell r="D3348" t="str">
            <v>Not Eligible</v>
          </cell>
          <cell r="E3348" t="str">
            <v>Not Applicable</v>
          </cell>
          <cell r="F3348" t="str">
            <v>Not Eligible Smelters</v>
          </cell>
        </row>
        <row r="3349">
          <cell r="A3349" t="str">
            <v>CID003742</v>
          </cell>
          <cell r="B3349" t="str">
            <v>Copper</v>
          </cell>
          <cell r="C3349" t="str">
            <v>TSK Pretech</v>
          </cell>
          <cell r="D3349" t="str">
            <v>Alleged</v>
          </cell>
          <cell r="E3349" t="str">
            <v>Not Applicable</v>
          </cell>
          <cell r="F3349" t="str">
            <v>Non Conformant</v>
          </cell>
        </row>
        <row r="3350">
          <cell r="A3350" t="str">
            <v>CID003743</v>
          </cell>
          <cell r="B3350" t="str">
            <v>Tantalum</v>
          </cell>
          <cell r="C3350" t="str">
            <v>Pilgan Plant</v>
          </cell>
          <cell r="D3350" t="str">
            <v>Alleged</v>
          </cell>
          <cell r="E3350" t="str">
            <v>Not Applicable</v>
          </cell>
          <cell r="F3350" t="str">
            <v>Non Conformant</v>
          </cell>
        </row>
        <row r="3351">
          <cell r="A3351" t="str">
            <v>CID003744</v>
          </cell>
          <cell r="B3351" t="str">
            <v>Lithium</v>
          </cell>
          <cell r="C3351" t="str">
            <v>Pilgan Plant</v>
          </cell>
          <cell r="D3351" t="str">
            <v>Alleged</v>
          </cell>
          <cell r="E3351" t="str">
            <v>Not Applicable</v>
          </cell>
          <cell r="F3351" t="str">
            <v>Non Conformant</v>
          </cell>
        </row>
        <row r="3352">
          <cell r="A3352" t="str">
            <v>CID003745</v>
          </cell>
          <cell r="B3352" t="str">
            <v>Lithium</v>
          </cell>
          <cell r="C3352" t="str">
            <v>POSCO</v>
          </cell>
          <cell r="D3352" t="str">
            <v>Alleged</v>
          </cell>
          <cell r="E3352" t="str">
            <v>Not Applicable</v>
          </cell>
          <cell r="F3352" t="str">
            <v>Non Conformant</v>
          </cell>
        </row>
        <row r="3353">
          <cell r="A3353" t="str">
            <v>CID003746</v>
          </cell>
          <cell r="B3353" t="str">
            <v>Lithium</v>
          </cell>
          <cell r="C3353" t="str">
            <v>Zinnwald Lithium</v>
          </cell>
          <cell r="D3353" t="str">
            <v>Alleged</v>
          </cell>
          <cell r="E3353" t="str">
            <v>Not Applicable</v>
          </cell>
          <cell r="F3353" t="str">
            <v>Non Conformant</v>
          </cell>
        </row>
        <row r="3354">
          <cell r="A3354" t="str">
            <v>CID003747</v>
          </cell>
          <cell r="B3354" t="str">
            <v>Copper</v>
          </cell>
          <cell r="C3354" t="str">
            <v>Samsun Smelter and Electrolysis Plant</v>
          </cell>
          <cell r="D3354" t="str">
            <v>Alleged</v>
          </cell>
          <cell r="E3354" t="str">
            <v>Not Applicable</v>
          </cell>
          <cell r="F3354" t="str">
            <v>Non Conformant</v>
          </cell>
        </row>
        <row r="3355">
          <cell r="A3355" t="str">
            <v>CID003748</v>
          </cell>
          <cell r="B3355" t="str">
            <v>Copper</v>
          </cell>
          <cell r="C3355" t="str">
            <v>Kure Plant</v>
          </cell>
          <cell r="D3355" t="str">
            <v>Alleged</v>
          </cell>
          <cell r="E3355" t="str">
            <v>Not Applicable</v>
          </cell>
          <cell r="F3355" t="str">
            <v>Non Conformant</v>
          </cell>
        </row>
        <row r="3356">
          <cell r="A3356" t="str">
            <v>CID003749</v>
          </cell>
          <cell r="B3356" t="str">
            <v>Copper</v>
          </cell>
          <cell r="C3356" t="str">
            <v>Murgul Plant</v>
          </cell>
          <cell r="D3356" t="str">
            <v>Alleged</v>
          </cell>
          <cell r="E3356" t="str">
            <v>Not Applicable</v>
          </cell>
          <cell r="F3356" t="str">
            <v>Non Conformant</v>
          </cell>
        </row>
        <row r="3357">
          <cell r="A3357" t="str">
            <v>CID003750</v>
          </cell>
          <cell r="B3357" t="str">
            <v>Lithium</v>
          </cell>
          <cell r="C3357" t="str">
            <v>Raleigh Lake</v>
          </cell>
          <cell r="D3357" t="str">
            <v>Provisionally Eligible</v>
          </cell>
          <cell r="E3357" t="str">
            <v>Outreach Required</v>
          </cell>
          <cell r="F3357" t="str">
            <v>Non Conformant</v>
          </cell>
        </row>
        <row r="3358">
          <cell r="A3358" t="str">
            <v>CID003752</v>
          </cell>
          <cell r="B3358" t="str">
            <v>Lithium</v>
          </cell>
          <cell r="C3358" t="str">
            <v>Sonora Plant</v>
          </cell>
          <cell r="D3358" t="str">
            <v>Provisionally Eligible</v>
          </cell>
          <cell r="E3358" t="str">
            <v>Outreach Required</v>
          </cell>
          <cell r="F3358" t="str">
            <v>Non Conformant</v>
          </cell>
        </row>
        <row r="3359">
          <cell r="A3359" t="str">
            <v>CID003753</v>
          </cell>
          <cell r="B3359" t="str">
            <v>Nickel</v>
          </cell>
          <cell r="C3359" t="str">
            <v>Atlantic Nickel Santa Rita</v>
          </cell>
          <cell r="D3359" t="str">
            <v>Eligible</v>
          </cell>
          <cell r="E3359" t="str">
            <v>Outreach Required</v>
          </cell>
          <cell r="F3359" t="str">
            <v>Non Conformant</v>
          </cell>
        </row>
        <row r="3360">
          <cell r="A3360" t="str">
            <v>CID003754</v>
          </cell>
          <cell r="B3360" t="str">
            <v>Copper</v>
          </cell>
          <cell r="C3360" t="str">
            <v>Atlantic Nickel Santa Rita</v>
          </cell>
          <cell r="D3360" t="str">
            <v>Eligible</v>
          </cell>
          <cell r="E3360" t="str">
            <v>Outreach Required</v>
          </cell>
          <cell r="F3360" t="str">
            <v>Non Conformant</v>
          </cell>
        </row>
        <row r="3361">
          <cell r="A3361" t="str">
            <v>CID003755</v>
          </cell>
          <cell r="B3361" t="str">
            <v>Cobalt</v>
          </cell>
          <cell r="C3361" t="str">
            <v>Atlantic Nickel Santa Rita</v>
          </cell>
          <cell r="D3361" t="str">
            <v>Eligible</v>
          </cell>
          <cell r="E3361" t="str">
            <v>Outreach Required</v>
          </cell>
          <cell r="F3361" t="str">
            <v>Non Conformant</v>
          </cell>
        </row>
        <row r="3362">
          <cell r="A3362" t="str">
            <v>CID003756</v>
          </cell>
          <cell r="B3362" t="str">
            <v>Iron Ore</v>
          </cell>
          <cell r="C3362" t="str">
            <v>Wonmunna</v>
          </cell>
          <cell r="D3362" t="str">
            <v>Alleged</v>
          </cell>
          <cell r="E3362" t="str">
            <v>Not Applicable</v>
          </cell>
          <cell r="F3362" t="str">
            <v>Non Conformant</v>
          </cell>
        </row>
        <row r="3363">
          <cell r="A3363" t="str">
            <v>CID003757</v>
          </cell>
          <cell r="B3363" t="str">
            <v>Lithium</v>
          </cell>
          <cell r="C3363" t="str">
            <v>Mt Marion Lithium Project</v>
          </cell>
          <cell r="D3363" t="str">
            <v>Eligible</v>
          </cell>
          <cell r="E3363" t="str">
            <v>Outreach Required</v>
          </cell>
          <cell r="F3363" t="str">
            <v>Non Conformant</v>
          </cell>
        </row>
        <row r="3364">
          <cell r="A3364" t="str">
            <v>CID003758</v>
          </cell>
          <cell r="B3364" t="str">
            <v>Lithium</v>
          </cell>
          <cell r="C3364" t="str">
            <v>Wodgina</v>
          </cell>
          <cell r="D3364" t="str">
            <v>Eligible</v>
          </cell>
          <cell r="E3364" t="str">
            <v>Outreach Required</v>
          </cell>
          <cell r="F3364" t="str">
            <v>Non Conformant</v>
          </cell>
        </row>
        <row r="3365">
          <cell r="A3365" t="str">
            <v>CID003759</v>
          </cell>
          <cell r="B3365" t="str">
            <v>Lithium</v>
          </cell>
          <cell r="C3365" t="str">
            <v>Kemerton</v>
          </cell>
          <cell r="D3365" t="str">
            <v>Eligible</v>
          </cell>
          <cell r="E3365" t="str">
            <v>Outreach Required</v>
          </cell>
          <cell r="F3365" t="str">
            <v>Non Conformant</v>
          </cell>
        </row>
        <row r="3366">
          <cell r="A3366" t="str">
            <v>CID003760</v>
          </cell>
          <cell r="B3366" t="str">
            <v>Lithium</v>
          </cell>
          <cell r="C3366" t="str">
            <v>Kwinina</v>
          </cell>
          <cell r="D3366" t="str">
            <v>Alleged</v>
          </cell>
          <cell r="E3366" t="str">
            <v>Not Applicable</v>
          </cell>
          <cell r="F3366" t="str">
            <v>Non Conformant</v>
          </cell>
        </row>
        <row r="3367">
          <cell r="A3367" t="str">
            <v>CID003761</v>
          </cell>
          <cell r="B3367" t="str">
            <v>Tungsten</v>
          </cell>
          <cell r="C3367" t="str">
            <v>Danang Processing Import and Export Joint Stock Company</v>
          </cell>
          <cell r="D3367" t="str">
            <v>Alleged</v>
          </cell>
          <cell r="E3367" t="str">
            <v>Not Applicable</v>
          </cell>
          <cell r="F3367" t="str">
            <v>Non Conformant</v>
          </cell>
        </row>
        <row r="3368">
          <cell r="A3368" t="str">
            <v>CID003762</v>
          </cell>
          <cell r="B3368" t="str">
            <v>Tungsten</v>
          </cell>
          <cell r="C3368" t="str">
            <v>Ganzhou Juxin Mining Co., Ltd.</v>
          </cell>
          <cell r="D3368" t="str">
            <v>Alleged</v>
          </cell>
          <cell r="E3368" t="str">
            <v>Not Applicable</v>
          </cell>
          <cell r="F3368" t="str">
            <v>Non Conformant</v>
          </cell>
        </row>
        <row r="3369">
          <cell r="A3369" t="str">
            <v>CID003765</v>
          </cell>
          <cell r="B3369" t="str">
            <v>Tungsten</v>
          </cell>
          <cell r="C3369" t="str">
            <v>Yudu Hengfeng Mining Co., Ltd.</v>
          </cell>
          <cell r="D3369" t="str">
            <v>Alleged</v>
          </cell>
          <cell r="E3369" t="str">
            <v>Not Applicable</v>
          </cell>
          <cell r="F3369" t="str">
            <v>Non Conformant</v>
          </cell>
        </row>
        <row r="3370">
          <cell r="A3370" t="str">
            <v>CID003766</v>
          </cell>
          <cell r="B3370" t="str">
            <v>Tungsten</v>
          </cell>
          <cell r="C3370" t="str">
            <v>Ganzhou Haisheng Tungsten Molybdenum Group Co., Ltd.</v>
          </cell>
          <cell r="D3370" t="str">
            <v>Alleged</v>
          </cell>
          <cell r="E3370" t="str">
            <v>Not Applicable</v>
          </cell>
          <cell r="F3370" t="str">
            <v>Non Conformant</v>
          </cell>
        </row>
        <row r="3371">
          <cell r="A3371" t="str">
            <v>CID003767</v>
          </cell>
          <cell r="B3371" t="str">
            <v>Tungsten</v>
          </cell>
          <cell r="C3371" t="str">
            <v>Ganzhou Xinda tungsten molybdenum Co., Ltd.</v>
          </cell>
          <cell r="D3371" t="str">
            <v>Alleged</v>
          </cell>
          <cell r="E3371" t="str">
            <v>Not Applicable</v>
          </cell>
          <cell r="F3371" t="str">
            <v>Non Conformant</v>
          </cell>
        </row>
        <row r="3372">
          <cell r="A3372" t="str">
            <v>CID003768</v>
          </cell>
          <cell r="B3372" t="str">
            <v>Tungsten</v>
          </cell>
          <cell r="C3372" t="str">
            <v>Ganzhou Haisheng cemented carbide Co., Ltd.</v>
          </cell>
          <cell r="D3372" t="str">
            <v>Alleged</v>
          </cell>
          <cell r="E3372" t="str">
            <v>Not Applicable</v>
          </cell>
          <cell r="F3372" t="str">
            <v>Non Conformant</v>
          </cell>
        </row>
        <row r="3373">
          <cell r="A3373" t="str">
            <v>CID003769</v>
          </cell>
          <cell r="B3373" t="str">
            <v>Tungsten</v>
          </cell>
          <cell r="C3373" t="str">
            <v>Chongyi Hongzhi Mining Co., Ltd.</v>
          </cell>
          <cell r="D3373" t="str">
            <v>Alleged</v>
          </cell>
          <cell r="E3373" t="str">
            <v>Not Applicable</v>
          </cell>
          <cell r="F3373" t="str">
            <v>Non Conformant</v>
          </cell>
        </row>
        <row r="3374">
          <cell r="A3374" t="str">
            <v>CID003771</v>
          </cell>
          <cell r="B3374" t="str">
            <v>Nickel</v>
          </cell>
          <cell r="C3374" t="str">
            <v>JIANGMEN UMICORE CHANG XIN NEW MATERIALS CO., LTD,</v>
          </cell>
          <cell r="D3374" t="str">
            <v>Alleged</v>
          </cell>
          <cell r="E3374" t="str">
            <v>Not Applicable</v>
          </cell>
          <cell r="F3374" t="str">
            <v>Non Conformant</v>
          </cell>
        </row>
        <row r="3375">
          <cell r="A3375" t="str">
            <v>CID003772</v>
          </cell>
          <cell r="B3375" t="str">
            <v>Tungsten</v>
          </cell>
          <cell r="C3375" t="str">
            <v>Specialty Metals Resources Ltd.</v>
          </cell>
          <cell r="D3375" t="str">
            <v>Alleged</v>
          </cell>
          <cell r="E3375" t="str">
            <v>Not Applicable</v>
          </cell>
          <cell r="F3375" t="str">
            <v>Non Conformant</v>
          </cell>
        </row>
        <row r="3376">
          <cell r="A3376" t="str">
            <v>CID003773</v>
          </cell>
          <cell r="B3376" t="str">
            <v>Cobalt</v>
          </cell>
          <cell r="C3376" t="str">
            <v>Apex Material Technologies</v>
          </cell>
          <cell r="D3376" t="str">
            <v>Alleged</v>
          </cell>
          <cell r="E3376" t="str">
            <v>Not Applicable</v>
          </cell>
          <cell r="F3376" t="str">
            <v>Non Conformant</v>
          </cell>
        </row>
        <row r="3377">
          <cell r="A3377" t="str">
            <v>CID003774</v>
          </cell>
          <cell r="B3377" t="str">
            <v>Copper</v>
          </cell>
          <cell r="C3377" t="str">
            <v>Apex Material Technologies</v>
          </cell>
          <cell r="D3377" t="str">
            <v>Alleged</v>
          </cell>
          <cell r="E3377" t="str">
            <v>Not Applicable</v>
          </cell>
          <cell r="F3377" t="str">
            <v>Non Conformant</v>
          </cell>
        </row>
        <row r="3378">
          <cell r="A3378" t="str">
            <v>CID003775</v>
          </cell>
          <cell r="B3378" t="str">
            <v>Nickel</v>
          </cell>
          <cell r="C3378" t="str">
            <v>Apex Material Technologies</v>
          </cell>
          <cell r="D3378" t="str">
            <v>Alleged</v>
          </cell>
          <cell r="E3378" t="str">
            <v>Not Applicable</v>
          </cell>
          <cell r="F3378" t="str">
            <v>Non Conformant</v>
          </cell>
        </row>
        <row r="3379">
          <cell r="A3379" t="str">
            <v>CID003776</v>
          </cell>
          <cell r="B3379" t="str">
            <v>Cobalt</v>
          </cell>
          <cell r="C3379" t="str">
            <v>SOCIETE MINIERE DE DEZIWA SAS</v>
          </cell>
          <cell r="D3379" t="str">
            <v>Alleged</v>
          </cell>
          <cell r="E3379" t="str">
            <v>Not Applicable</v>
          </cell>
          <cell r="F3379" t="str">
            <v>Non Conformant</v>
          </cell>
        </row>
        <row r="3380">
          <cell r="A3380" t="str">
            <v>CID003777</v>
          </cell>
          <cell r="B3380" t="str">
            <v>Copper</v>
          </cell>
          <cell r="C3380" t="str">
            <v>SOCIETE MINIERE DE DEZIWA SAS</v>
          </cell>
          <cell r="D3380" t="str">
            <v>Alleged</v>
          </cell>
          <cell r="E3380" t="str">
            <v>Not Applicable</v>
          </cell>
          <cell r="F3380" t="str">
            <v>Non Conformant</v>
          </cell>
        </row>
        <row r="3381">
          <cell r="A3381" t="str">
            <v>CID003778</v>
          </cell>
          <cell r="B3381" t="str">
            <v>Cobalt</v>
          </cell>
          <cell r="C3381" t="str">
            <v>Eti Bakir A.S</v>
          </cell>
          <cell r="D3381" t="str">
            <v>Alleged</v>
          </cell>
          <cell r="E3381" t="str">
            <v>Not Applicable</v>
          </cell>
          <cell r="F3381" t="str">
            <v>Non Conformant</v>
          </cell>
        </row>
        <row r="3382">
          <cell r="A3382" t="str">
            <v>CID003780</v>
          </cell>
          <cell r="B3382" t="str">
            <v>Cobalt</v>
          </cell>
          <cell r="C3382" t="str">
            <v>CNMC International Trading Co., Ltd.</v>
          </cell>
          <cell r="D3382" t="str">
            <v>Alleged</v>
          </cell>
          <cell r="E3382" t="str">
            <v>Not Applicable</v>
          </cell>
          <cell r="F3382" t="str">
            <v>Non Conformant</v>
          </cell>
        </row>
        <row r="3383">
          <cell r="A3383" t="str">
            <v>CID003781</v>
          </cell>
          <cell r="B3383" t="str">
            <v>Cobalt</v>
          </cell>
          <cell r="C3383" t="str">
            <v>Wanbao Mining（Hong Kong）Co., Ltd.</v>
          </cell>
          <cell r="D3383" t="str">
            <v>Alleged</v>
          </cell>
          <cell r="E3383" t="str">
            <v>Not Applicable</v>
          </cell>
          <cell r="F3383" t="str">
            <v>Non Conformant</v>
          </cell>
        </row>
        <row r="3384">
          <cell r="A3384" t="str">
            <v>CID003782</v>
          </cell>
          <cell r="B3384" t="str">
            <v>Mica</v>
          </cell>
          <cell r="C3384" t="str">
            <v>Mica Fab India Pvt. Ltd.</v>
          </cell>
          <cell r="D3384" t="str">
            <v>Alleged</v>
          </cell>
          <cell r="E3384" t="str">
            <v>Not Applicable</v>
          </cell>
          <cell r="F3384" t="str">
            <v>Non Conformant</v>
          </cell>
        </row>
        <row r="3385">
          <cell r="A3385" t="str">
            <v>CID003783</v>
          </cell>
          <cell r="B3385" t="str">
            <v>Mica</v>
          </cell>
          <cell r="C3385" t="str">
            <v>Ratan Mica Exports Pvt. Ltd</v>
          </cell>
          <cell r="D3385" t="str">
            <v>Alleged</v>
          </cell>
          <cell r="E3385" t="str">
            <v>Not Applicable</v>
          </cell>
          <cell r="F3385" t="str">
            <v>Non Conformant</v>
          </cell>
        </row>
        <row r="3386">
          <cell r="A3386" t="str">
            <v>CID003784</v>
          </cell>
          <cell r="B3386" t="str">
            <v>Mica</v>
          </cell>
          <cell r="C3386" t="str">
            <v>Raw Mica Mykanite Company</v>
          </cell>
          <cell r="D3386" t="str">
            <v>Alleged</v>
          </cell>
          <cell r="E3386" t="str">
            <v>Not Applicable</v>
          </cell>
          <cell r="F3386" t="str">
            <v>Non Conformant</v>
          </cell>
        </row>
        <row r="3387">
          <cell r="A3387" t="str">
            <v>CID003785</v>
          </cell>
          <cell r="B3387" t="str">
            <v>Mica</v>
          </cell>
          <cell r="C3387" t="str">
            <v>Tarway Pulvarising Works</v>
          </cell>
          <cell r="D3387" t="str">
            <v>Alleged</v>
          </cell>
          <cell r="E3387" t="str">
            <v>Not Applicable</v>
          </cell>
          <cell r="F3387" t="str">
            <v>Non Conformant</v>
          </cell>
        </row>
        <row r="3388">
          <cell r="A3388" t="str">
            <v>CID003786</v>
          </cell>
          <cell r="B3388" t="str">
            <v>Tin</v>
          </cell>
          <cell r="C3388" t="str">
            <v>Jin Zhi Dao Tin Co., Ltd.</v>
          </cell>
          <cell r="D3388" t="str">
            <v>Alleged</v>
          </cell>
          <cell r="E3388" t="str">
            <v>Not Applicable</v>
          </cell>
          <cell r="F3388" t="str">
            <v>Non Conformant</v>
          </cell>
        </row>
        <row r="3389">
          <cell r="A3389" t="str">
            <v>CID003787</v>
          </cell>
          <cell r="B3389" t="str">
            <v>Mica</v>
          </cell>
          <cell r="C3389" t="str">
            <v>Nanjing Jinyun Mica Ltd.</v>
          </cell>
          <cell r="D3389" t="str">
            <v>Eligible</v>
          </cell>
          <cell r="E3389" t="str">
            <v>Outreach Required</v>
          </cell>
          <cell r="F3389" t="str">
            <v>Non Conformant</v>
          </cell>
        </row>
        <row r="3390">
          <cell r="A3390" t="str">
            <v>CID003788</v>
          </cell>
          <cell r="B3390" t="str">
            <v>Cobalt</v>
          </cell>
          <cell r="C3390" t="str">
            <v>Quannan Ruilong Technology Co., Ltd.</v>
          </cell>
          <cell r="D3390" t="str">
            <v>Alleged</v>
          </cell>
          <cell r="E3390" t="str">
            <v>Not Applicable</v>
          </cell>
          <cell r="F3390" t="str">
            <v>Non Conformant</v>
          </cell>
        </row>
        <row r="3391">
          <cell r="A3391" t="str">
            <v>CID003789</v>
          </cell>
          <cell r="B3391" t="str">
            <v>Cobalt</v>
          </cell>
          <cell r="C3391" t="str">
            <v>Kamoya</v>
          </cell>
          <cell r="D3391" t="str">
            <v>Alleged</v>
          </cell>
          <cell r="E3391" t="str">
            <v>Not Applicable</v>
          </cell>
          <cell r="F3391" t="str">
            <v>Non Conformant</v>
          </cell>
        </row>
        <row r="3392">
          <cell r="A3392" t="str">
            <v>CID003790</v>
          </cell>
          <cell r="B3392" t="str">
            <v>Copper</v>
          </cell>
          <cell r="C3392" t="str">
            <v>MJM Sarlu</v>
          </cell>
          <cell r="D3392" t="str">
            <v>Alleged</v>
          </cell>
          <cell r="E3392" t="str">
            <v>Not Applicable</v>
          </cell>
          <cell r="F3392" t="str">
            <v>Non Conformant</v>
          </cell>
        </row>
        <row r="3393">
          <cell r="A3393" t="str">
            <v>CID003791</v>
          </cell>
          <cell r="B3393" t="str">
            <v>Nickel</v>
          </cell>
          <cell r="C3393" t="str">
            <v>Ramu Nickel Mine</v>
          </cell>
          <cell r="D3393" t="str">
            <v>Alleged</v>
          </cell>
          <cell r="E3393" t="str">
            <v>Not Applicable</v>
          </cell>
          <cell r="F3393" t="str">
            <v>Non Conformant</v>
          </cell>
        </row>
        <row r="3394">
          <cell r="A3394" t="str">
            <v>CID003792</v>
          </cell>
          <cell r="B3394" t="str">
            <v>Copper</v>
          </cell>
          <cell r="C3394" t="str">
            <v>Mufulira - Mopani Copper Mines</v>
          </cell>
          <cell r="D3394" t="str">
            <v>Alleged</v>
          </cell>
          <cell r="E3394" t="str">
            <v>Not Applicable</v>
          </cell>
          <cell r="F3394" t="str">
            <v>Non Conformant</v>
          </cell>
        </row>
        <row r="3395">
          <cell r="A3395" t="str">
            <v>CID003793</v>
          </cell>
          <cell r="B3395" t="str">
            <v>Copper</v>
          </cell>
          <cell r="C3395" t="str">
            <v>MKM</v>
          </cell>
          <cell r="D3395" t="str">
            <v>Alleged</v>
          </cell>
          <cell r="E3395" t="str">
            <v>Not Applicable</v>
          </cell>
          <cell r="F3395" t="str">
            <v>Non Conformant</v>
          </cell>
        </row>
        <row r="3396">
          <cell r="A3396" t="str">
            <v>CID003794</v>
          </cell>
          <cell r="B3396" t="str">
            <v>Copper</v>
          </cell>
          <cell r="C3396" t="str">
            <v>KCC</v>
          </cell>
          <cell r="D3396" t="str">
            <v>Alleged</v>
          </cell>
          <cell r="E3396" t="str">
            <v>Not Applicable</v>
          </cell>
          <cell r="F3396" t="str">
            <v>Non Conformant</v>
          </cell>
        </row>
        <row r="3397">
          <cell r="A3397" t="str">
            <v>CID003795</v>
          </cell>
          <cell r="B3397" t="str">
            <v>Copper</v>
          </cell>
          <cell r="C3397" t="str">
            <v>Tenke Fungurume Mining SA</v>
          </cell>
          <cell r="D3397" t="str">
            <v>Eligible</v>
          </cell>
          <cell r="E3397" t="str">
            <v>Conformant</v>
          </cell>
          <cell r="F3397"/>
        </row>
        <row r="3398">
          <cell r="A3398" t="str">
            <v>CID003796</v>
          </cell>
          <cell r="B3398" t="str">
            <v>Copper</v>
          </cell>
          <cell r="C3398" t="str">
            <v>CDM</v>
          </cell>
          <cell r="D3398" t="str">
            <v>Alleged</v>
          </cell>
          <cell r="E3398" t="str">
            <v>Not Applicable</v>
          </cell>
          <cell r="F3398" t="str">
            <v>Non Conformant</v>
          </cell>
        </row>
        <row r="3399">
          <cell r="A3399" t="str">
            <v>CID003797</v>
          </cell>
          <cell r="B3399" t="str">
            <v>Copper</v>
          </cell>
          <cell r="C3399" t="str">
            <v>Somika</v>
          </cell>
          <cell r="D3399" t="str">
            <v>Alleged</v>
          </cell>
          <cell r="E3399" t="str">
            <v>Not Applicable</v>
          </cell>
          <cell r="F3399" t="str">
            <v>Non Conformant</v>
          </cell>
        </row>
        <row r="3400">
          <cell r="A3400" t="str">
            <v>CID003798</v>
          </cell>
          <cell r="B3400" t="str">
            <v>Cobalt</v>
          </cell>
          <cell r="C3400" t="str">
            <v>Ege Kimya</v>
          </cell>
          <cell r="D3400" t="str">
            <v>Alleged</v>
          </cell>
          <cell r="E3400" t="str">
            <v>Not Applicable</v>
          </cell>
          <cell r="F3400" t="str">
            <v>Non Conformant</v>
          </cell>
        </row>
        <row r="3401">
          <cell r="A3401" t="str">
            <v>CID003799</v>
          </cell>
          <cell r="B3401" t="str">
            <v>Nickel</v>
          </cell>
          <cell r="C3401" t="str">
            <v>Ege Kimya</v>
          </cell>
          <cell r="D3401" t="str">
            <v>Alleged</v>
          </cell>
          <cell r="E3401" t="str">
            <v>Not Applicable</v>
          </cell>
          <cell r="F3401" t="str">
            <v>Non Conformant</v>
          </cell>
        </row>
        <row r="3402">
          <cell r="A3402" t="str">
            <v>CID003800</v>
          </cell>
          <cell r="B3402" t="str">
            <v>Zinc</v>
          </cell>
          <cell r="C3402" t="str">
            <v>Ege Kimya</v>
          </cell>
          <cell r="D3402" t="str">
            <v>Alleged</v>
          </cell>
          <cell r="E3402" t="str">
            <v>Not Applicable</v>
          </cell>
          <cell r="F3402" t="str">
            <v>Non Conformant</v>
          </cell>
        </row>
        <row r="3403">
          <cell r="A3403" t="str">
            <v>CID003801</v>
          </cell>
          <cell r="B3403" t="str">
            <v>Mica</v>
          </cell>
          <cell r="C3403" t="str">
            <v>COGEBI a.s., Vozicka</v>
          </cell>
          <cell r="D3403" t="str">
            <v>Alleged</v>
          </cell>
          <cell r="E3403" t="str">
            <v>Not Applicable</v>
          </cell>
          <cell r="F3403" t="str">
            <v>Non Conformant</v>
          </cell>
        </row>
        <row r="3404">
          <cell r="A3404" t="str">
            <v>CID003802</v>
          </cell>
          <cell r="B3404" t="str">
            <v>Cobalt</v>
          </cell>
          <cell r="C3404" t="str">
            <v>Barker Industries</v>
          </cell>
          <cell r="D3404" t="str">
            <v>Alleged</v>
          </cell>
          <cell r="E3404" t="str">
            <v>Not Applicable</v>
          </cell>
          <cell r="F3404" t="str">
            <v>Non Conformant</v>
          </cell>
        </row>
        <row r="3405">
          <cell r="A3405" t="str">
            <v>CID003803</v>
          </cell>
          <cell r="B3405" t="str">
            <v>Cobalt</v>
          </cell>
          <cell r="C3405" t="str">
            <v>Vital Materials Workshop</v>
          </cell>
          <cell r="D3405" t="str">
            <v>Eligible</v>
          </cell>
          <cell r="E3405" t="str">
            <v>Outreach Required</v>
          </cell>
          <cell r="F3405" t="str">
            <v>Non Conformant</v>
          </cell>
        </row>
        <row r="3406">
          <cell r="A3406" t="str">
            <v>CID003804</v>
          </cell>
          <cell r="B3406" t="str">
            <v>Cobalt</v>
          </cell>
          <cell r="C3406" t="str">
            <v>Nanoretech Processing Pty Ltd</v>
          </cell>
          <cell r="D3406" t="str">
            <v>Not Eligible</v>
          </cell>
          <cell r="E3406" t="str">
            <v>Not Applicable</v>
          </cell>
          <cell r="F3406" t="str">
            <v>Not Eligible Smelters</v>
          </cell>
        </row>
        <row r="3407">
          <cell r="A3407" t="str">
            <v>CID003805</v>
          </cell>
          <cell r="B3407" t="str">
            <v>Copper</v>
          </cell>
          <cell r="C3407" t="str">
            <v>Societe pour le Traitment du Terril de Lubumbashi (STL)</v>
          </cell>
          <cell r="D3407" t="str">
            <v>Eligible</v>
          </cell>
          <cell r="E3407" t="str">
            <v>Conformant</v>
          </cell>
          <cell r="F3407"/>
        </row>
        <row r="3408">
          <cell r="A3408" t="str">
            <v>CID003806</v>
          </cell>
          <cell r="B3408" t="str">
            <v>Zinc</v>
          </cell>
          <cell r="C3408" t="str">
            <v>Societe pour le Traitment du Terril de Lubumbashi (STL)</v>
          </cell>
          <cell r="D3408" t="str">
            <v>Eligible</v>
          </cell>
          <cell r="E3408" t="str">
            <v>Conformant</v>
          </cell>
          <cell r="F3408"/>
        </row>
        <row r="3409">
          <cell r="A3409" t="str">
            <v>CID003807</v>
          </cell>
          <cell r="B3409" t="str">
            <v>Gold</v>
          </cell>
          <cell r="C3409" t="str">
            <v>Parker Precious Metal LLP</v>
          </cell>
          <cell r="D3409" t="str">
            <v>Alleged</v>
          </cell>
          <cell r="E3409" t="str">
            <v>Not Applicable</v>
          </cell>
          <cell r="F3409" t="str">
            <v>Non Conformant</v>
          </cell>
        </row>
        <row r="3410">
          <cell r="A3410" t="str">
            <v>CID003808</v>
          </cell>
          <cell r="B3410" t="str">
            <v>Gold</v>
          </cell>
          <cell r="C3410" t="str">
            <v>Zaveri and Company Pvt Ltd.</v>
          </cell>
          <cell r="D3410" t="str">
            <v>Alleged</v>
          </cell>
          <cell r="E3410" t="str">
            <v>Not Applicable</v>
          </cell>
          <cell r="F3410" t="str">
            <v>Non Conformant</v>
          </cell>
        </row>
        <row r="3411">
          <cell r="A3411" t="str">
            <v>CID003809</v>
          </cell>
          <cell r="B3411" t="str">
            <v>Gold</v>
          </cell>
          <cell r="C3411" t="str">
            <v>ABANS Jewels Pvt Ltd</v>
          </cell>
          <cell r="D3411" t="str">
            <v>Alleged</v>
          </cell>
          <cell r="E3411" t="str">
            <v>Not Applicable</v>
          </cell>
          <cell r="F3411" t="str">
            <v>Non Conformant</v>
          </cell>
        </row>
        <row r="3412">
          <cell r="A3412" t="str">
            <v>CID003810</v>
          </cell>
          <cell r="B3412" t="str">
            <v>Silver</v>
          </cell>
          <cell r="C3412" t="str">
            <v>Hindustan Platinum Pvt. Ltd.</v>
          </cell>
          <cell r="D3412" t="str">
            <v>Alleged</v>
          </cell>
          <cell r="E3412" t="str">
            <v>Not Applicable</v>
          </cell>
          <cell r="F3412" t="str">
            <v>Non Conformant</v>
          </cell>
        </row>
        <row r="3413">
          <cell r="A3413" t="str">
            <v>CID003811</v>
          </cell>
          <cell r="B3413" t="str">
            <v>Zinc</v>
          </cell>
          <cell r="C3413" t="str">
            <v>Young Poong Seokpo Smelter</v>
          </cell>
          <cell r="D3413" t="str">
            <v>Alleged</v>
          </cell>
          <cell r="E3413" t="str">
            <v>Not Applicable</v>
          </cell>
          <cell r="F3413" t="str">
            <v>Non Conformant</v>
          </cell>
        </row>
        <row r="3414">
          <cell r="A3414" t="str">
            <v>CID003812</v>
          </cell>
          <cell r="B3414" t="str">
            <v>Copper</v>
          </cell>
          <cell r="C3414" t="str">
            <v>Young Poong Seokpo Smelter</v>
          </cell>
          <cell r="D3414" t="str">
            <v>Alleged</v>
          </cell>
          <cell r="E3414" t="str">
            <v>Not Applicable</v>
          </cell>
          <cell r="F3414" t="str">
            <v>Non Conformant</v>
          </cell>
        </row>
        <row r="3415">
          <cell r="A3415" t="str">
            <v>CID003813</v>
          </cell>
          <cell r="B3415" t="str">
            <v>Sulfuric Acid</v>
          </cell>
          <cell r="C3415" t="str">
            <v>Young Poong Seokpo Smelter</v>
          </cell>
          <cell r="D3415" t="str">
            <v>Alleged</v>
          </cell>
          <cell r="E3415" t="str">
            <v>Not Applicable</v>
          </cell>
          <cell r="F3415" t="str">
            <v>Non Conformant</v>
          </cell>
        </row>
        <row r="3416">
          <cell r="A3416" t="str">
            <v>CID003814</v>
          </cell>
          <cell r="B3416" t="str">
            <v>Silver</v>
          </cell>
          <cell r="C3416" t="str">
            <v>Young Poong Seokpo Smelter</v>
          </cell>
          <cell r="D3416" t="str">
            <v>Alleged</v>
          </cell>
          <cell r="E3416" t="str">
            <v>Not Applicable</v>
          </cell>
          <cell r="F3416" t="str">
            <v>Non Conformant</v>
          </cell>
        </row>
        <row r="3417">
          <cell r="A3417" t="str">
            <v>CID003815</v>
          </cell>
          <cell r="B3417" t="str">
            <v>Indium</v>
          </cell>
          <cell r="C3417" t="str">
            <v>Young Poong Seokpo Smelter</v>
          </cell>
          <cell r="D3417" t="str">
            <v>Alleged</v>
          </cell>
          <cell r="E3417" t="str">
            <v>Not Applicable</v>
          </cell>
          <cell r="F3417" t="str">
            <v>Non Conformant</v>
          </cell>
        </row>
        <row r="3418">
          <cell r="A3418" t="str">
            <v>CID003816</v>
          </cell>
          <cell r="B3418" t="str">
            <v>Lithium</v>
          </cell>
          <cell r="C3418" t="str">
            <v>Mt Cattlin (Galaxy Resources)</v>
          </cell>
          <cell r="D3418" t="str">
            <v>Alleged</v>
          </cell>
          <cell r="E3418" t="str">
            <v>Not Applicable</v>
          </cell>
          <cell r="F3418" t="str">
            <v>Non Conformant</v>
          </cell>
        </row>
        <row r="3419">
          <cell r="A3419" t="str">
            <v>CID003817</v>
          </cell>
          <cell r="B3419" t="str">
            <v>Lithium</v>
          </cell>
          <cell r="C3419" t="str">
            <v>James Bay (Galaxy Resources)</v>
          </cell>
          <cell r="D3419" t="str">
            <v>Provisionally Eligible</v>
          </cell>
          <cell r="E3419" t="str">
            <v>Outreach Required</v>
          </cell>
          <cell r="F3419" t="str">
            <v>Non Conformant</v>
          </cell>
        </row>
        <row r="3420">
          <cell r="A3420" t="str">
            <v>CID003819</v>
          </cell>
          <cell r="B3420" t="str">
            <v>Lithium</v>
          </cell>
          <cell r="C3420" t="str">
            <v>Lithium Americas (Thacker Pass)</v>
          </cell>
          <cell r="D3420" t="str">
            <v>Provisionally Eligible</v>
          </cell>
          <cell r="E3420" t="str">
            <v>Outreach Required</v>
          </cell>
          <cell r="F3420" t="str">
            <v>Non Conformant</v>
          </cell>
        </row>
        <row r="3421">
          <cell r="A3421" t="str">
            <v>CID003820</v>
          </cell>
          <cell r="B3421" t="str">
            <v>Lithium</v>
          </cell>
          <cell r="C3421" t="str">
            <v>Minera Exar</v>
          </cell>
          <cell r="D3421" t="str">
            <v>Provisionally Eligible</v>
          </cell>
          <cell r="E3421" t="str">
            <v>Outreach Required</v>
          </cell>
          <cell r="F3421" t="str">
            <v>Non Conformant</v>
          </cell>
        </row>
        <row r="3422">
          <cell r="A3422" t="str">
            <v>CID003822</v>
          </cell>
          <cell r="B3422" t="str">
            <v>Lithium</v>
          </cell>
          <cell r="C3422" t="str">
            <v>SQM Salar S.A. (De Atacama Plant)</v>
          </cell>
          <cell r="D3422" t="str">
            <v>Alleged</v>
          </cell>
          <cell r="E3422" t="str">
            <v>Not Applicable</v>
          </cell>
          <cell r="F3422" t="str">
            <v>Non Conformant</v>
          </cell>
        </row>
        <row r="3423">
          <cell r="A3423" t="str">
            <v>CID003824</v>
          </cell>
          <cell r="B3423" t="str">
            <v>Lithium</v>
          </cell>
          <cell r="C3423" t="str">
            <v>Albermarle U.S. Inc (King's Mountain)</v>
          </cell>
          <cell r="D3423" t="str">
            <v>Alleged</v>
          </cell>
          <cell r="E3423" t="str">
            <v>Not Applicable</v>
          </cell>
          <cell r="F3423" t="str">
            <v>Non Conformant</v>
          </cell>
        </row>
        <row r="3424">
          <cell r="A3424" t="str">
            <v>CID003826</v>
          </cell>
          <cell r="B3424" t="str">
            <v>Lithium</v>
          </cell>
          <cell r="C3424" t="str">
            <v>FMC</v>
          </cell>
          <cell r="D3424" t="str">
            <v>Alleged</v>
          </cell>
          <cell r="E3424" t="str">
            <v>Not Applicable</v>
          </cell>
          <cell r="F3424" t="str">
            <v>Non Conformant</v>
          </cell>
        </row>
        <row r="3425">
          <cell r="A3425" t="str">
            <v>CID003827</v>
          </cell>
          <cell r="B3425" t="str">
            <v>Lithium</v>
          </cell>
          <cell r="C3425" t="str">
            <v>Canada Lithium</v>
          </cell>
          <cell r="D3425" t="str">
            <v>Alleged</v>
          </cell>
          <cell r="E3425" t="str">
            <v>Not Applicable</v>
          </cell>
          <cell r="F3425" t="str">
            <v>Non Conformant</v>
          </cell>
        </row>
        <row r="3426">
          <cell r="A3426" t="str">
            <v>CID003828</v>
          </cell>
          <cell r="B3426" t="str">
            <v>Lithium</v>
          </cell>
          <cell r="C3426" t="str">
            <v>Sayona Mining</v>
          </cell>
          <cell r="D3426" t="str">
            <v>Alleged</v>
          </cell>
          <cell r="E3426" t="str">
            <v>Not Applicable</v>
          </cell>
          <cell r="F3426" t="str">
            <v>Non Conformant</v>
          </cell>
        </row>
        <row r="3427">
          <cell r="A3427" t="str">
            <v>CID003829</v>
          </cell>
          <cell r="B3427" t="str">
            <v>Copper</v>
          </cell>
          <cell r="C3427" t="str">
            <v>Minera Escondida Limitada</v>
          </cell>
          <cell r="D3427" t="str">
            <v xml:space="preserve">Eligible </v>
          </cell>
          <cell r="E3427" t="str">
            <v>Outreach Required</v>
          </cell>
          <cell r="F3427" t="str">
            <v>Non Conformant</v>
          </cell>
        </row>
        <row r="3428">
          <cell r="A3428" t="str">
            <v>CID003830</v>
          </cell>
          <cell r="B3428" t="str">
            <v>Lithium</v>
          </cell>
          <cell r="C3428" t="str">
            <v>Battery Mineral Resources Limited</v>
          </cell>
          <cell r="D3428" t="str">
            <v>Alleged</v>
          </cell>
          <cell r="E3428" t="str">
            <v>Not Applicable</v>
          </cell>
          <cell r="F3428" t="str">
            <v>Non Conformant</v>
          </cell>
        </row>
        <row r="3429">
          <cell r="A3429" t="str">
            <v>CID003831</v>
          </cell>
          <cell r="B3429" t="str">
            <v>Tin</v>
          </cell>
          <cell r="C3429" t="str">
            <v>DS Myanmar</v>
          </cell>
          <cell r="D3429" t="str">
            <v>Eligible</v>
          </cell>
          <cell r="E3429" t="str">
            <v>Conformant</v>
          </cell>
          <cell r="F3429"/>
        </row>
        <row r="3430">
          <cell r="A3430" t="str">
            <v>CID003832</v>
          </cell>
          <cell r="B3430" t="str">
            <v>Multiple</v>
          </cell>
          <cell r="C3430" t="str">
            <v>STMicroelectronics Srl (Lombardia)</v>
          </cell>
          <cell r="D3430" t="str">
            <v>Eligible</v>
          </cell>
          <cell r="E3430" t="str">
            <v>Conformant</v>
          </cell>
          <cell r="F3430"/>
        </row>
        <row r="3431">
          <cell r="A3431" t="str">
            <v>CID003833</v>
          </cell>
          <cell r="B3431" t="str">
            <v>Multiple</v>
          </cell>
          <cell r="C3431" t="str">
            <v>STMicroelectronics Pte Ltd</v>
          </cell>
          <cell r="D3431" t="str">
            <v>Eligible</v>
          </cell>
          <cell r="E3431" t="str">
            <v>Conformant</v>
          </cell>
          <cell r="F3431"/>
        </row>
        <row r="3432">
          <cell r="A3432" t="str">
            <v>CID003834</v>
          </cell>
          <cell r="B3432" t="str">
            <v>Multiple</v>
          </cell>
          <cell r="C3432" t="str">
            <v>STMicroelectronics, Inc. (Bouskoura)</v>
          </cell>
          <cell r="D3432" t="str">
            <v>Eligible</v>
          </cell>
          <cell r="E3432" t="str">
            <v>Conformant</v>
          </cell>
          <cell r="F3432"/>
        </row>
        <row r="3433">
          <cell r="A3433" t="str">
            <v>CID003835</v>
          </cell>
          <cell r="B3433" t="str">
            <v>Multiple</v>
          </cell>
          <cell r="C3433" t="str">
            <v>STMicroelectronics, Inc. (Laguna)</v>
          </cell>
          <cell r="D3433" t="str">
            <v>Eligible</v>
          </cell>
          <cell r="E3433" t="str">
            <v>Conformant</v>
          </cell>
          <cell r="F3433"/>
        </row>
        <row r="3434">
          <cell r="A3434" t="str">
            <v>CID003836</v>
          </cell>
          <cell r="B3434" t="str">
            <v>Multiple</v>
          </cell>
          <cell r="C3434" t="str">
            <v>STMicroelectronics Srl (Catania)</v>
          </cell>
          <cell r="D3434" t="str">
            <v>Eligible</v>
          </cell>
          <cell r="E3434" t="str">
            <v>Conformant</v>
          </cell>
          <cell r="F3434"/>
        </row>
        <row r="3435">
          <cell r="A3435" t="str">
            <v>CID003837</v>
          </cell>
          <cell r="B3435" t="str">
            <v>Multiple</v>
          </cell>
          <cell r="C3435" t="str">
            <v>STMicroelectronics S.A. - CROLLES 1</v>
          </cell>
          <cell r="D3435" t="str">
            <v>Eligible</v>
          </cell>
          <cell r="E3435" t="str">
            <v>Conformant</v>
          </cell>
          <cell r="F3435"/>
        </row>
        <row r="3436">
          <cell r="A3436" t="str">
            <v>CID003838</v>
          </cell>
          <cell r="B3436" t="str">
            <v>Multiple</v>
          </cell>
          <cell r="C3436" t="str">
            <v>STMicroelectronics (Crolles 2) SAS</v>
          </cell>
          <cell r="D3436" t="str">
            <v>Eligible</v>
          </cell>
          <cell r="E3436" t="str">
            <v>Conformant</v>
          </cell>
          <cell r="F3436"/>
        </row>
        <row r="3437">
          <cell r="A3437" t="str">
            <v>CID003839</v>
          </cell>
          <cell r="B3437" t="str">
            <v>Multiple</v>
          </cell>
          <cell r="C3437" t="str">
            <v>STMicroelectronics (Grenoble 2) SAS</v>
          </cell>
          <cell r="D3437" t="str">
            <v>Eligible</v>
          </cell>
          <cell r="E3437" t="str">
            <v>Conformant</v>
          </cell>
          <cell r="F3437"/>
        </row>
        <row r="3438">
          <cell r="A3438" t="str">
            <v>CID003840</v>
          </cell>
          <cell r="B3438" t="str">
            <v>Multiple</v>
          </cell>
          <cell r="C3438" t="str">
            <v>STMicroelectronics (Malta) Ltd.</v>
          </cell>
          <cell r="D3438" t="str">
            <v>Eligible</v>
          </cell>
          <cell r="E3438" t="str">
            <v>Conformant</v>
          </cell>
          <cell r="F3438"/>
        </row>
        <row r="3439">
          <cell r="A3439" t="str">
            <v>CID003841</v>
          </cell>
          <cell r="B3439" t="str">
            <v>Multiple</v>
          </cell>
          <cell r="C3439" t="str">
            <v>STMicroelectronics Sdn. Bhd.</v>
          </cell>
          <cell r="D3439" t="str">
            <v>Eligible</v>
          </cell>
          <cell r="E3439" t="str">
            <v>Conformant</v>
          </cell>
          <cell r="F3439"/>
        </row>
        <row r="3440">
          <cell r="A3440" t="str">
            <v>CID003842</v>
          </cell>
          <cell r="B3440" t="str">
            <v>Multiple</v>
          </cell>
          <cell r="C3440" t="str">
            <v>STMicroelectronics Tours SAS - Rennes</v>
          </cell>
          <cell r="D3440" t="str">
            <v>Eligible</v>
          </cell>
          <cell r="E3440" t="str">
            <v>Conformant</v>
          </cell>
          <cell r="F3440"/>
        </row>
        <row r="3441">
          <cell r="A3441" t="str">
            <v>CID003843</v>
          </cell>
          <cell r="B3441" t="str">
            <v>Multiple</v>
          </cell>
          <cell r="C3441" t="str">
            <v>STMicroelectronics SAS</v>
          </cell>
          <cell r="D3441" t="str">
            <v>Eligible</v>
          </cell>
          <cell r="E3441" t="str">
            <v>Conformant</v>
          </cell>
          <cell r="F3441"/>
        </row>
        <row r="3442">
          <cell r="A3442" t="str">
            <v>CID003844</v>
          </cell>
          <cell r="B3442" t="str">
            <v>Multiple</v>
          </cell>
          <cell r="C3442" t="str">
            <v>SHENZHEN STS Microelectronics Co. Ltd.</v>
          </cell>
          <cell r="D3442" t="str">
            <v>Eligible</v>
          </cell>
          <cell r="E3442" t="str">
            <v>Conformant</v>
          </cell>
          <cell r="F3442"/>
        </row>
        <row r="3443">
          <cell r="A3443" t="str">
            <v>CID003845</v>
          </cell>
          <cell r="B3443" t="str">
            <v>Multiple</v>
          </cell>
          <cell r="C3443" t="str">
            <v>STMicroelectronics Tours SAS</v>
          </cell>
          <cell r="D3443" t="str">
            <v>Eligible</v>
          </cell>
          <cell r="E3443" t="str">
            <v>Conformant</v>
          </cell>
          <cell r="F3443"/>
        </row>
        <row r="3444">
          <cell r="A3444" t="str">
            <v>CID003846</v>
          </cell>
          <cell r="B3444" t="str">
            <v>Titanium</v>
          </cell>
          <cell r="C3444" t="str">
            <v>Hyperion</v>
          </cell>
          <cell r="D3444" t="str">
            <v>Alleged</v>
          </cell>
          <cell r="E3444" t="str">
            <v>Not Applicable</v>
          </cell>
          <cell r="F3444" t="str">
            <v>Non Conformant</v>
          </cell>
        </row>
        <row r="3445">
          <cell r="A3445" t="str">
            <v>CID003847</v>
          </cell>
          <cell r="B3445" t="str">
            <v>Cobalt</v>
          </cell>
          <cell r="C3445" t="str">
            <v>Avon Specialty Metals Ltd.</v>
          </cell>
          <cell r="D3445" t="str">
            <v>Not Eligible</v>
          </cell>
          <cell r="E3445" t="str">
            <v>Not Applicable</v>
          </cell>
          <cell r="F3445" t="str">
            <v>Not Eligible Smelters</v>
          </cell>
        </row>
        <row r="3446">
          <cell r="A3446" t="str">
            <v>CID003848</v>
          </cell>
          <cell r="B3446" t="str">
            <v>Chromium</v>
          </cell>
          <cell r="C3446" t="str">
            <v>Outokumpu Tornio Ferrochrome Operations</v>
          </cell>
          <cell r="D3446" t="str">
            <v>Alleged</v>
          </cell>
          <cell r="E3446" t="str">
            <v>Not Applicable</v>
          </cell>
          <cell r="F3446" t="str">
            <v>Non Conformant</v>
          </cell>
        </row>
        <row r="3447">
          <cell r="A3447" t="str">
            <v>CID003849</v>
          </cell>
          <cell r="B3447" t="str">
            <v>Chromium</v>
          </cell>
          <cell r="C3447" t="str">
            <v>Outokumpu Kemi Mine</v>
          </cell>
          <cell r="D3447" t="str">
            <v>Alleged</v>
          </cell>
          <cell r="E3447" t="str">
            <v>Not Applicable</v>
          </cell>
          <cell r="F3447" t="str">
            <v>Non Conformant</v>
          </cell>
        </row>
        <row r="3448">
          <cell r="A3448" t="str">
            <v>CID003850</v>
          </cell>
          <cell r="B3448" t="str">
            <v>Chromium</v>
          </cell>
          <cell r="C3448" t="str">
            <v>Outokumpu Avesta Operations</v>
          </cell>
          <cell r="D3448" t="str">
            <v>Alleged</v>
          </cell>
          <cell r="E3448" t="str">
            <v>Not Applicable</v>
          </cell>
          <cell r="F3448" t="str">
            <v>Non Conformant</v>
          </cell>
        </row>
        <row r="3449">
          <cell r="A3449" t="str">
            <v>CID003851</v>
          </cell>
          <cell r="B3449" t="str">
            <v>Chromium</v>
          </cell>
          <cell r="C3449" t="str">
            <v>Outokumpu Dahlerbruck Operations and Sales</v>
          </cell>
          <cell r="D3449" t="str">
            <v>Alleged</v>
          </cell>
          <cell r="E3449" t="str">
            <v>Not Applicable</v>
          </cell>
          <cell r="F3449" t="str">
            <v>Non Conformant</v>
          </cell>
        </row>
        <row r="3450">
          <cell r="A3450" t="str">
            <v>CID003852</v>
          </cell>
          <cell r="B3450" t="str">
            <v>Chromium</v>
          </cell>
          <cell r="C3450" t="str">
            <v>Outokumpu Mexinox S.A. de C.V.</v>
          </cell>
          <cell r="D3450" t="str">
            <v>Alleged</v>
          </cell>
          <cell r="E3450" t="str">
            <v>Not Applicable</v>
          </cell>
          <cell r="F3450" t="str">
            <v>Non Conformant</v>
          </cell>
        </row>
        <row r="3451">
          <cell r="A3451" t="str">
            <v>CID003853</v>
          </cell>
          <cell r="B3451" t="str">
            <v>Chromium</v>
          </cell>
          <cell r="C3451" t="str">
            <v>Outokumpu Dillenburg Operations and Sales</v>
          </cell>
          <cell r="D3451" t="str">
            <v>Alleged</v>
          </cell>
          <cell r="E3451" t="str">
            <v>Not Applicable</v>
          </cell>
          <cell r="F3451" t="str">
            <v>Non Conformant</v>
          </cell>
        </row>
        <row r="3452">
          <cell r="A3452" t="str">
            <v>CID003854</v>
          </cell>
          <cell r="B3452" t="str">
            <v>Chromium</v>
          </cell>
          <cell r="C3452" t="str">
            <v>Outokumpu Krefeld Operations and Sales</v>
          </cell>
          <cell r="D3452" t="str">
            <v>Alleged</v>
          </cell>
          <cell r="E3452" t="str">
            <v>Not Applicable</v>
          </cell>
          <cell r="F3452" t="str">
            <v>Non Conformant</v>
          </cell>
        </row>
        <row r="3453">
          <cell r="A3453" t="str">
            <v>CID003855</v>
          </cell>
          <cell r="B3453" t="str">
            <v>Chromium</v>
          </cell>
          <cell r="C3453" t="str">
            <v>Outokumpu Storfors Operations</v>
          </cell>
          <cell r="D3453" t="str">
            <v>Alleged</v>
          </cell>
          <cell r="E3453" t="str">
            <v>Not Applicable</v>
          </cell>
          <cell r="F3453" t="str">
            <v>Non Conformant</v>
          </cell>
        </row>
        <row r="3454">
          <cell r="A3454" t="str">
            <v>CID003856</v>
          </cell>
          <cell r="B3454" t="str">
            <v>Chromium</v>
          </cell>
          <cell r="C3454" t="str">
            <v>Outokumpu Degerfors Operations</v>
          </cell>
          <cell r="D3454" t="str">
            <v>Alleged</v>
          </cell>
          <cell r="E3454" t="str">
            <v>Not Applicable</v>
          </cell>
          <cell r="F3454" t="str">
            <v>Non Conformant</v>
          </cell>
        </row>
        <row r="3455">
          <cell r="A3455" t="str">
            <v>CID003857</v>
          </cell>
          <cell r="B3455" t="str">
            <v>Chromium</v>
          </cell>
          <cell r="C3455" t="str">
            <v>Outokumpu Degerfors Operations for Long products</v>
          </cell>
          <cell r="D3455" t="str">
            <v>Alleged</v>
          </cell>
          <cell r="E3455" t="str">
            <v>Not Applicable</v>
          </cell>
          <cell r="F3455" t="str">
            <v>Non Conformant</v>
          </cell>
        </row>
        <row r="3456">
          <cell r="A3456" t="str">
            <v>CID003858</v>
          </cell>
          <cell r="B3456" t="str">
            <v>Chromium</v>
          </cell>
          <cell r="C3456" t="str">
            <v>Outokumpu Nyby Operations</v>
          </cell>
          <cell r="D3456" t="str">
            <v>Alleged</v>
          </cell>
          <cell r="E3456" t="str">
            <v>Not Applicable</v>
          </cell>
          <cell r="F3456" t="str">
            <v>Non Conformant</v>
          </cell>
        </row>
        <row r="3457">
          <cell r="A3457" t="str">
            <v>CID003859</v>
          </cell>
          <cell r="B3457" t="str">
            <v>Chromium</v>
          </cell>
          <cell r="C3457" t="str">
            <v>Outokumpu Press Plate AB</v>
          </cell>
          <cell r="D3457" t="str">
            <v>Alleged</v>
          </cell>
          <cell r="E3457" t="str">
            <v>Not Applicable</v>
          </cell>
          <cell r="F3457" t="str">
            <v>Non Conformant</v>
          </cell>
        </row>
        <row r="3458">
          <cell r="A3458" t="str">
            <v>CID003860</v>
          </cell>
          <cell r="B3458" t="str">
            <v>Chromium</v>
          </cell>
          <cell r="C3458" t="str">
            <v>Outokumpu Stainless B.V.</v>
          </cell>
          <cell r="D3458" t="str">
            <v>Alleged</v>
          </cell>
          <cell r="E3458" t="str">
            <v>Not Applicable</v>
          </cell>
          <cell r="F3458" t="str">
            <v>Non Conformant</v>
          </cell>
        </row>
        <row r="3459">
          <cell r="A3459" t="str">
            <v>CID003861</v>
          </cell>
          <cell r="B3459" t="str">
            <v>Chromium</v>
          </cell>
          <cell r="C3459" t="str">
            <v>Outokumpu Stainless Ltd.</v>
          </cell>
          <cell r="D3459" t="str">
            <v>Alleged</v>
          </cell>
          <cell r="E3459" t="str">
            <v>Not Applicable</v>
          </cell>
          <cell r="F3459" t="str">
            <v>Non Conformant</v>
          </cell>
        </row>
        <row r="3460">
          <cell r="A3460" t="str">
            <v>CID003862</v>
          </cell>
          <cell r="B3460" t="str">
            <v>Chromium</v>
          </cell>
          <cell r="C3460" t="str">
            <v>Outokumpu Stainless USA, LLC</v>
          </cell>
          <cell r="D3460" t="str">
            <v>Alleged</v>
          </cell>
          <cell r="E3460" t="str">
            <v>Not Applicable</v>
          </cell>
          <cell r="F3460" t="str">
            <v>Non Conformant</v>
          </cell>
        </row>
        <row r="3461">
          <cell r="A3461" t="str">
            <v>CID003863</v>
          </cell>
          <cell r="B3461" t="str">
            <v>Chromium</v>
          </cell>
          <cell r="C3461" t="str">
            <v>Outokumpu Stainless Bar, LCC</v>
          </cell>
          <cell r="D3461" t="str">
            <v>Alleged</v>
          </cell>
          <cell r="E3461" t="str">
            <v>Not Applicable</v>
          </cell>
          <cell r="F3461" t="str">
            <v>Non Conformant</v>
          </cell>
        </row>
        <row r="3462">
          <cell r="A3462" t="str">
            <v>CID003864</v>
          </cell>
          <cell r="B3462" t="str">
            <v>Chromium</v>
          </cell>
          <cell r="C3462" t="str">
            <v>Outokumpu</v>
          </cell>
          <cell r="D3462" t="str">
            <v>Group Company</v>
          </cell>
          <cell r="E3462" t="str">
            <v>Not Applicable</v>
          </cell>
          <cell r="F3462" t="str">
            <v>Non Conformant</v>
          </cell>
        </row>
        <row r="3463">
          <cell r="A3463" t="str">
            <v>CID003865</v>
          </cell>
          <cell r="B3463" t="str">
            <v>Gold</v>
          </cell>
          <cell r="C3463" t="str">
            <v>Hengxiang Gold</v>
          </cell>
          <cell r="D3463" t="str">
            <v>Alleged</v>
          </cell>
          <cell r="E3463" t="str">
            <v>Not Applicable</v>
          </cell>
          <cell r="F3463" t="str">
            <v>Non Conformant</v>
          </cell>
        </row>
        <row r="3464">
          <cell r="A3464" t="str">
            <v>CID003866</v>
          </cell>
          <cell r="B3464" t="str">
            <v>Rare Earth Elements</v>
          </cell>
          <cell r="C3464" t="str">
            <v>Rainbow Rare Earths – Phalaborwa</v>
          </cell>
          <cell r="D3464" t="str">
            <v>Alleged</v>
          </cell>
          <cell r="E3464" t="str">
            <v>Not Applicable</v>
          </cell>
          <cell r="F3464" t="str">
            <v>Non Conformant</v>
          </cell>
        </row>
        <row r="3465">
          <cell r="A3465" t="str">
            <v>CID003867</v>
          </cell>
          <cell r="B3465" t="str">
            <v>Rare Earth Elements</v>
          </cell>
          <cell r="C3465" t="str">
            <v>Rainbow Rare Earths – Gakara</v>
          </cell>
          <cell r="D3465" t="str">
            <v>Provisionally Eligible</v>
          </cell>
          <cell r="E3465" t="str">
            <v>Outreach Required</v>
          </cell>
          <cell r="F3465" t="str">
            <v>Non Conformant</v>
          </cell>
        </row>
        <row r="3466">
          <cell r="A3466" t="str">
            <v>CID003868</v>
          </cell>
          <cell r="B3466" t="str">
            <v>Tin</v>
          </cell>
          <cell r="C3466" t="str">
            <v>PT Putera Sarana Shakti (PT PSS)</v>
          </cell>
          <cell r="D3466" t="str">
            <v>Not Eligible</v>
          </cell>
          <cell r="E3466" t="str">
            <v>Conformant</v>
          </cell>
          <cell r="F3466" t="str">
            <v>Not Eligible Smelters</v>
          </cell>
        </row>
        <row r="3467">
          <cell r="A3467" t="str">
            <v>CID003869</v>
          </cell>
          <cell r="B3467" t="str">
            <v>Mica</v>
          </cell>
          <cell r="C3467" t="str">
            <v>OTC International</v>
          </cell>
          <cell r="D3467" t="str">
            <v>Alleged</v>
          </cell>
          <cell r="E3467" t="str">
            <v>Not Applicable</v>
          </cell>
          <cell r="F3467" t="str">
            <v>Non Conformant</v>
          </cell>
        </row>
        <row r="3468">
          <cell r="A3468" t="str">
            <v>CID003870</v>
          </cell>
          <cell r="B3468" t="str">
            <v>Mica</v>
          </cell>
          <cell r="C3468" t="str">
            <v>SOCIETE DES MINES D'AMPANDRANDAVA "SOMIA"</v>
          </cell>
          <cell r="D3468" t="str">
            <v>Alleged</v>
          </cell>
          <cell r="E3468" t="str">
            <v>Not Applicable</v>
          </cell>
          <cell r="F3468" t="str">
            <v>Non Conformant</v>
          </cell>
        </row>
        <row r="3469">
          <cell r="A3469" t="str">
            <v>CID003871</v>
          </cell>
          <cell r="B3469" t="str">
            <v>Mica</v>
          </cell>
          <cell r="C3469" t="str">
            <v>Groupe KALETA</v>
          </cell>
          <cell r="D3469" t="str">
            <v>Alleged</v>
          </cell>
          <cell r="E3469" t="str">
            <v>Not Applicable</v>
          </cell>
          <cell r="F3469" t="str">
            <v>Non Conformant</v>
          </cell>
        </row>
        <row r="3470">
          <cell r="A3470" t="str">
            <v>CID003872</v>
          </cell>
          <cell r="B3470" t="str">
            <v>Copper</v>
          </cell>
          <cell r="C3470" t="str">
            <v>Kisanfu Mining (Kimin)</v>
          </cell>
          <cell r="D3470" t="str">
            <v>Eligible</v>
          </cell>
          <cell r="E3470" t="str">
            <v>Conformant</v>
          </cell>
          <cell r="F3470"/>
        </row>
        <row r="3471">
          <cell r="A3471" t="str">
            <v>CID003873</v>
          </cell>
          <cell r="B3471" t="str">
            <v>Copper</v>
          </cell>
          <cell r="C3471" t="str">
            <v>La Miniere de Kalukundi (LAMIKAL)</v>
          </cell>
          <cell r="D3471" t="str">
            <v>Alleged</v>
          </cell>
          <cell r="E3471" t="str">
            <v>Not Applicable</v>
          </cell>
          <cell r="F3471" t="str">
            <v>Non Conformant</v>
          </cell>
        </row>
        <row r="3472">
          <cell r="A3472" t="str">
            <v>CID003874</v>
          </cell>
          <cell r="B3472" t="str">
            <v>Cobalt</v>
          </cell>
          <cell r="C3472" t="str">
            <v>La Miniere de Kalukundi (LAMIKAL)</v>
          </cell>
          <cell r="D3472" t="str">
            <v>Alleged</v>
          </cell>
          <cell r="E3472" t="str">
            <v>Not Applicable</v>
          </cell>
          <cell r="F3472" t="str">
            <v>Non Conformant</v>
          </cell>
        </row>
        <row r="3473">
          <cell r="A3473" t="str">
            <v>CID003875</v>
          </cell>
          <cell r="B3473" t="str">
            <v>Cobalt</v>
          </cell>
          <cell r="C3473" t="str">
            <v>Vital Materials Plant</v>
          </cell>
          <cell r="D3473" t="str">
            <v>Eligible</v>
          </cell>
          <cell r="E3473" t="str">
            <v>Outreach required</v>
          </cell>
          <cell r="F3473" t="str">
            <v>Non Conformant</v>
          </cell>
        </row>
        <row r="3474">
          <cell r="A3474" t="str">
            <v>CID003876</v>
          </cell>
          <cell r="B3474" t="str">
            <v>Copper</v>
          </cell>
          <cell r="C3474" t="str">
            <v>Besshi Copper Mine</v>
          </cell>
          <cell r="D3474" t="str">
            <v>Alleged</v>
          </cell>
          <cell r="E3474" t="str">
            <v>Not Applicable</v>
          </cell>
          <cell r="F3474" t="str">
            <v>Non Conformant</v>
          </cell>
        </row>
        <row r="3475">
          <cell r="A3475" t="str">
            <v>CID003877</v>
          </cell>
          <cell r="B3475" t="str">
            <v>Copper</v>
          </cell>
          <cell r="C3475" t="str">
            <v>Hishikari Mine</v>
          </cell>
          <cell r="D3475" t="str">
            <v>Alleged</v>
          </cell>
          <cell r="E3475" t="str">
            <v>Not Applicable</v>
          </cell>
          <cell r="F3475" t="str">
            <v>Non Conformant</v>
          </cell>
        </row>
        <row r="3476">
          <cell r="A3476" t="str">
            <v>CID003878</v>
          </cell>
          <cell r="B3476" t="str">
            <v>Copper</v>
          </cell>
          <cell r="C3476" t="str">
            <v>Toyo Smelter &amp; Refinery, Sumitomo Metal Mining</v>
          </cell>
          <cell r="D3476" t="str">
            <v>Eligible</v>
          </cell>
          <cell r="E3476" t="str">
            <v>Conformant</v>
          </cell>
          <cell r="F3476"/>
        </row>
        <row r="3477">
          <cell r="A3477" t="str">
            <v>CID003879</v>
          </cell>
          <cell r="B3477" t="str">
            <v>Gold</v>
          </cell>
          <cell r="C3477" t="str">
            <v>Toyo Smelter &amp; Refinery, Sumitomo Metal Mining</v>
          </cell>
          <cell r="D3477" t="str">
            <v>Alleged</v>
          </cell>
          <cell r="E3477" t="str">
            <v>Not Applicable</v>
          </cell>
          <cell r="F3477" t="str">
            <v>Non Conformant</v>
          </cell>
        </row>
        <row r="3478">
          <cell r="A3478" t="str">
            <v>CID003880</v>
          </cell>
          <cell r="B3478" t="str">
            <v>Silver</v>
          </cell>
          <cell r="C3478" t="str">
            <v>Toyo Smelter &amp; Refinery</v>
          </cell>
          <cell r="D3478" t="str">
            <v>Alleged</v>
          </cell>
          <cell r="E3478" t="str">
            <v>Not Applicable</v>
          </cell>
          <cell r="F3478" t="str">
            <v>Non Conformant</v>
          </cell>
        </row>
        <row r="3479">
          <cell r="A3479" t="str">
            <v>CID003881</v>
          </cell>
          <cell r="B3479" t="str">
            <v>Copper</v>
          </cell>
          <cell r="C3479" t="str">
            <v>Niihama Refinery</v>
          </cell>
          <cell r="D3479" t="str">
            <v>Alleged</v>
          </cell>
          <cell r="E3479" t="str">
            <v>Not Applicable</v>
          </cell>
          <cell r="F3479" t="str">
            <v>Non Conformant</v>
          </cell>
        </row>
        <row r="3480">
          <cell r="A3480" t="str">
            <v>CID003882</v>
          </cell>
          <cell r="B3480" t="str">
            <v>Nickel</v>
          </cell>
          <cell r="C3480" t="str">
            <v>Harima Refinery, Sumitomo Metal Mining</v>
          </cell>
          <cell r="D3480" t="str">
            <v>Eligible</v>
          </cell>
          <cell r="E3480" t="str">
            <v>Conformant</v>
          </cell>
          <cell r="F3480"/>
        </row>
        <row r="3481">
          <cell r="A3481" t="str">
            <v>CID003883</v>
          </cell>
          <cell r="B3481" t="str">
            <v>Nickel</v>
          </cell>
          <cell r="C3481" t="str">
            <v>Isoura Plant</v>
          </cell>
          <cell r="D3481" t="str">
            <v>Alleged</v>
          </cell>
          <cell r="E3481" t="str">
            <v>Not Applicable</v>
          </cell>
          <cell r="F3481" t="str">
            <v>Non Conformant</v>
          </cell>
        </row>
        <row r="3482">
          <cell r="A3482" t="str">
            <v>CID003884</v>
          </cell>
          <cell r="B3482" t="str">
            <v>Zinc</v>
          </cell>
          <cell r="C3482" t="str">
            <v>Shisaka Smelting Co., Ltd.</v>
          </cell>
          <cell r="D3482" t="str">
            <v>Alleged</v>
          </cell>
          <cell r="E3482" t="str">
            <v>Not Applicable</v>
          </cell>
          <cell r="F3482" t="str">
            <v>Non Conformant</v>
          </cell>
        </row>
        <row r="3483">
          <cell r="A3483" t="str">
            <v>CID003885</v>
          </cell>
          <cell r="B3483" t="str">
            <v>Iron Ore</v>
          </cell>
          <cell r="C3483" t="str">
            <v>Hyuga Smelting Co., Ltd.</v>
          </cell>
          <cell r="D3483" t="str">
            <v>Alleged</v>
          </cell>
          <cell r="E3483" t="str">
            <v>Not Applicable</v>
          </cell>
          <cell r="F3483" t="str">
            <v>Non Conformant</v>
          </cell>
        </row>
        <row r="3484">
          <cell r="A3484" t="str">
            <v>CID003886</v>
          </cell>
          <cell r="B3484" t="str">
            <v>Nickel</v>
          </cell>
          <cell r="C3484" t="str">
            <v>Hyuga Smelting Co., Ltd.</v>
          </cell>
          <cell r="D3484" t="str">
            <v>Eligible</v>
          </cell>
          <cell r="E3484" t="str">
            <v>Outreach Required</v>
          </cell>
          <cell r="F3484" t="str">
            <v>Non Conformant</v>
          </cell>
        </row>
        <row r="3485">
          <cell r="A3485" t="str">
            <v>CID003887</v>
          </cell>
          <cell r="B3485" t="str">
            <v>Copper</v>
          </cell>
          <cell r="C3485" t="str">
            <v>Mitsui Sumitomo Metal Mining Brass &amp; Copper Co., Ltd.</v>
          </cell>
          <cell r="D3485" t="str">
            <v>Alleged</v>
          </cell>
          <cell r="E3485" t="str">
            <v>Not Applicable</v>
          </cell>
          <cell r="F3485" t="str">
            <v>Non Conformant</v>
          </cell>
        </row>
        <row r="3486">
          <cell r="A3486" t="str">
            <v>CID003888</v>
          </cell>
          <cell r="B3486" t="str">
            <v>Sulfuric Acid</v>
          </cell>
          <cell r="C3486" t="str">
            <v>Acids Co., Ltd.</v>
          </cell>
          <cell r="D3486" t="str">
            <v>Alleged</v>
          </cell>
          <cell r="E3486" t="str">
            <v>Not Applicable</v>
          </cell>
          <cell r="F3486" t="str">
            <v>Non Conformant</v>
          </cell>
        </row>
        <row r="3487">
          <cell r="A3487" t="str">
            <v>CID003889</v>
          </cell>
          <cell r="B3487" t="str">
            <v>Lithium</v>
          </cell>
          <cell r="C3487" t="str">
            <v>Sumiko Kunitomi Electronics Co., Ltd.</v>
          </cell>
          <cell r="D3487" t="str">
            <v>Eligible</v>
          </cell>
          <cell r="E3487" t="str">
            <v>Outreach Required</v>
          </cell>
          <cell r="F3487" t="str">
            <v>Non Conformant</v>
          </cell>
        </row>
        <row r="3488">
          <cell r="A3488" t="str">
            <v>CID003890</v>
          </cell>
          <cell r="B3488" t="str">
            <v>Iron Ore</v>
          </cell>
          <cell r="C3488" t="str">
            <v>Sumiko Kunitomi Electronics Co., Ltd.</v>
          </cell>
          <cell r="D3488" t="str">
            <v>Alleged</v>
          </cell>
          <cell r="E3488" t="str">
            <v>Not Applicable</v>
          </cell>
          <cell r="F3488" t="str">
            <v>Non Conformant</v>
          </cell>
        </row>
        <row r="3489">
          <cell r="A3489" t="str">
            <v>CID003891</v>
          </cell>
          <cell r="B3489" t="str">
            <v>Rare Earth Elements</v>
          </cell>
          <cell r="C3489" t="str">
            <v>Sumiko Kunitomi Electronics Co., Ltd.</v>
          </cell>
          <cell r="D3489" t="str">
            <v>Eligible</v>
          </cell>
          <cell r="E3489" t="str">
            <v>Outreach Required</v>
          </cell>
          <cell r="F3489" t="str">
            <v>Non Conformant</v>
          </cell>
        </row>
        <row r="3490">
          <cell r="A3490" t="str">
            <v>CID003892</v>
          </cell>
          <cell r="B3490" t="str">
            <v>Gold</v>
          </cell>
          <cell r="C3490" t="str">
            <v>Ohkuchi Electronics Co., Ltd.</v>
          </cell>
          <cell r="D3490" t="str">
            <v>Alleged</v>
          </cell>
          <cell r="E3490" t="str">
            <v>Not Applicable</v>
          </cell>
          <cell r="F3490" t="str">
            <v>Non Conformant</v>
          </cell>
        </row>
        <row r="3491">
          <cell r="A3491" t="str">
            <v>CID003893</v>
          </cell>
          <cell r="B3491" t="str">
            <v>Silver</v>
          </cell>
          <cell r="C3491" t="str">
            <v>Ohkuchi Electronics Co., Ltd.</v>
          </cell>
          <cell r="D3491" t="str">
            <v>Alleged</v>
          </cell>
          <cell r="E3491" t="str">
            <v>Not Applicable</v>
          </cell>
          <cell r="F3491" t="str">
            <v>Non Conformant</v>
          </cell>
        </row>
        <row r="3492">
          <cell r="A3492" t="str">
            <v>CID003894</v>
          </cell>
          <cell r="B3492" t="str">
            <v>Rare Earth Elements</v>
          </cell>
          <cell r="C3492" t="str">
            <v>GRANOPT Co., Ltd.</v>
          </cell>
          <cell r="D3492" t="str">
            <v>Alleged</v>
          </cell>
          <cell r="E3492" t="str">
            <v>Not Applicable</v>
          </cell>
          <cell r="F3492" t="str">
            <v>Non Conformant</v>
          </cell>
        </row>
        <row r="3493">
          <cell r="A3493" t="str">
            <v>CID003896</v>
          </cell>
          <cell r="B3493" t="str">
            <v>Lithium</v>
          </cell>
          <cell r="C3493" t="str">
            <v>Niihama Electronics Co., Ltd.</v>
          </cell>
          <cell r="D3493" t="str">
            <v>Alleged</v>
          </cell>
          <cell r="E3493" t="str">
            <v>Not Applicable</v>
          </cell>
          <cell r="F3493" t="str">
            <v>Non Conformant</v>
          </cell>
        </row>
        <row r="3494">
          <cell r="A3494" t="str">
            <v>CID003897</v>
          </cell>
          <cell r="B3494" t="str">
            <v>Nickel</v>
          </cell>
          <cell r="C3494" t="str">
            <v>Sumiko Energy Materials Co., Ltd.</v>
          </cell>
          <cell r="D3494" t="str">
            <v>Alleged</v>
          </cell>
          <cell r="E3494" t="str">
            <v>Not Applicable</v>
          </cell>
          <cell r="F3494" t="str">
            <v>Non Conformant</v>
          </cell>
        </row>
        <row r="3495">
          <cell r="A3495" t="str">
            <v>CID003898</v>
          </cell>
          <cell r="B3495" t="str">
            <v>Copper</v>
          </cell>
          <cell r="C3495" t="str">
            <v>Jinlong Copper Co., Ltd.</v>
          </cell>
          <cell r="D3495" t="str">
            <v>Alleged</v>
          </cell>
          <cell r="E3495" t="str">
            <v>Not Applicable</v>
          </cell>
          <cell r="F3495" t="str">
            <v>Non Conformant</v>
          </cell>
        </row>
        <row r="3496">
          <cell r="A3496" t="str">
            <v>CID003899</v>
          </cell>
          <cell r="B3496" t="str">
            <v>Sulfuric Acid</v>
          </cell>
          <cell r="C3496" t="str">
            <v>Jinlong Copper</v>
          </cell>
          <cell r="D3496" t="str">
            <v>Alleged</v>
          </cell>
          <cell r="E3496" t="str">
            <v>Not Applicable</v>
          </cell>
          <cell r="F3496" t="str">
            <v>Non Conformant</v>
          </cell>
        </row>
        <row r="3497">
          <cell r="A3497" t="str">
            <v>CID003900</v>
          </cell>
          <cell r="B3497" t="str">
            <v>Copper</v>
          </cell>
          <cell r="C3497" t="str">
            <v>Northparkes Mine</v>
          </cell>
          <cell r="D3497" t="str">
            <v>Alleged</v>
          </cell>
          <cell r="E3497" t="str">
            <v>Not Applicable</v>
          </cell>
          <cell r="F3497" t="str">
            <v>Non Conformant</v>
          </cell>
        </row>
        <row r="3498">
          <cell r="A3498" t="str">
            <v>CID003901</v>
          </cell>
          <cell r="B3498" t="str">
            <v>Copper</v>
          </cell>
          <cell r="C3498" t="str">
            <v>Ojos del Salado Copper Mine</v>
          </cell>
          <cell r="D3498" t="str">
            <v>Alleged</v>
          </cell>
          <cell r="E3498" t="str">
            <v>Not Applicable</v>
          </cell>
          <cell r="F3498" t="str">
            <v>Non Conformant</v>
          </cell>
        </row>
        <row r="3499">
          <cell r="A3499" t="str">
            <v>CID003902</v>
          </cell>
          <cell r="B3499" t="str">
            <v>Copper</v>
          </cell>
          <cell r="C3499" t="str">
            <v>Candelaria Mine</v>
          </cell>
          <cell r="D3499" t="str">
            <v xml:space="preserve">Eligible </v>
          </cell>
          <cell r="E3499" t="str">
            <v>Outreach Required</v>
          </cell>
          <cell r="F3499" t="str">
            <v>Non Conformant</v>
          </cell>
        </row>
        <row r="3500">
          <cell r="A3500" t="str">
            <v>CID003903</v>
          </cell>
          <cell r="B3500" t="str">
            <v>Copper</v>
          </cell>
          <cell r="C3500" t="str">
            <v>Sierra Gorda Mine</v>
          </cell>
          <cell r="D3500" t="str">
            <v>Alleged</v>
          </cell>
          <cell r="E3500" t="str">
            <v>Not Applicable</v>
          </cell>
          <cell r="F3500" t="str">
            <v>Non Conformant</v>
          </cell>
        </row>
        <row r="3501">
          <cell r="A3501" t="str">
            <v>CID003904</v>
          </cell>
          <cell r="B3501" t="str">
            <v>Aluminum</v>
          </cell>
          <cell r="C3501" t="str">
            <v>Capral Aluminium (Penrith)</v>
          </cell>
          <cell r="D3501" t="str">
            <v>Alleged</v>
          </cell>
          <cell r="E3501" t="str">
            <v>Not Applicable</v>
          </cell>
          <cell r="F3501" t="str">
            <v>Non Conformant</v>
          </cell>
        </row>
        <row r="3502">
          <cell r="A3502" t="str">
            <v>CID003905</v>
          </cell>
          <cell r="B3502" t="str">
            <v>Aluminum</v>
          </cell>
          <cell r="C3502" t="str">
            <v>Capral Aluminium (Smithfield)</v>
          </cell>
          <cell r="D3502" t="str">
            <v>Alleged</v>
          </cell>
          <cell r="E3502" t="str">
            <v>Not Applicable</v>
          </cell>
          <cell r="F3502" t="str">
            <v>Non Conformant</v>
          </cell>
        </row>
        <row r="3503">
          <cell r="A3503" t="str">
            <v>CID003906</v>
          </cell>
          <cell r="B3503" t="str">
            <v>Graphite</v>
          </cell>
          <cell r="C3503" t="str">
            <v>Balama Graphite Operation</v>
          </cell>
          <cell r="D3503" t="str">
            <v>Alleged</v>
          </cell>
          <cell r="E3503" t="str">
            <v>Not Applicable</v>
          </cell>
          <cell r="F3503" t="str">
            <v>Non Conformant</v>
          </cell>
        </row>
        <row r="3504">
          <cell r="A3504" t="str">
            <v>CID003907</v>
          </cell>
          <cell r="B3504" t="str">
            <v>Cobalt</v>
          </cell>
          <cell r="C3504" t="str">
            <v>Da Fei Mining SARL</v>
          </cell>
          <cell r="D3504" t="str">
            <v>Alleged</v>
          </cell>
          <cell r="E3504" t="str">
            <v>Not Applicable</v>
          </cell>
          <cell r="F3504" t="str">
            <v>Non Conformant</v>
          </cell>
        </row>
        <row r="3505">
          <cell r="A3505" t="str">
            <v>CID003908</v>
          </cell>
          <cell r="B3505" t="str">
            <v>Copper</v>
          </cell>
          <cell r="C3505" t="str">
            <v>Da Fei Mining SARL</v>
          </cell>
          <cell r="D3505" t="str">
            <v>Alleged</v>
          </cell>
          <cell r="E3505" t="str">
            <v>Not Applicable</v>
          </cell>
          <cell r="F3505" t="str">
            <v>Non Conformant</v>
          </cell>
        </row>
        <row r="3506">
          <cell r="A3506" t="str">
            <v>CID003909</v>
          </cell>
          <cell r="B3506" t="str">
            <v>Copper</v>
          </cell>
          <cell r="C3506" t="str">
            <v>Dragon International Mining (DIM) SARL</v>
          </cell>
          <cell r="D3506" t="str">
            <v>Alleged</v>
          </cell>
          <cell r="E3506" t="str">
            <v>Not Applicable</v>
          </cell>
          <cell r="F3506" t="str">
            <v>Non Conformant</v>
          </cell>
        </row>
        <row r="3507">
          <cell r="A3507" t="str">
            <v>CID003910</v>
          </cell>
          <cell r="B3507" t="str">
            <v>Copper</v>
          </cell>
          <cell r="C3507" t="str">
            <v>Jinshan Africa Mines SPRL</v>
          </cell>
          <cell r="D3507" t="str">
            <v>Alleged</v>
          </cell>
          <cell r="E3507" t="str">
            <v>Not Applicable</v>
          </cell>
          <cell r="F3507" t="str">
            <v>Non Conformant</v>
          </cell>
        </row>
        <row r="3508">
          <cell r="A3508" t="str">
            <v>CID003911</v>
          </cell>
          <cell r="B3508" t="str">
            <v>Cobalt</v>
          </cell>
          <cell r="C3508" t="str">
            <v>Jinshan Africa Mines SPRL</v>
          </cell>
          <cell r="D3508" t="str">
            <v>Alleged</v>
          </cell>
          <cell r="E3508" t="str">
            <v>Not Applicable</v>
          </cell>
          <cell r="F3508" t="str">
            <v>Non Conformant</v>
          </cell>
        </row>
        <row r="3509">
          <cell r="A3509" t="str">
            <v>CID003912</v>
          </cell>
          <cell r="B3509" t="str">
            <v>Cobalt</v>
          </cell>
          <cell r="C3509" t="str">
            <v>Jinxin Mining SA</v>
          </cell>
          <cell r="D3509" t="str">
            <v>Alleged</v>
          </cell>
          <cell r="E3509" t="str">
            <v>Not Applicable</v>
          </cell>
          <cell r="F3509" t="str">
            <v>Non Conformant</v>
          </cell>
        </row>
        <row r="3510">
          <cell r="A3510" t="str">
            <v>CID003913</v>
          </cell>
          <cell r="B3510" t="str">
            <v>Cobalt</v>
          </cell>
          <cell r="C3510" t="str">
            <v>Kun Tai Congo Mining</v>
          </cell>
          <cell r="D3510" t="str">
            <v>Alleged</v>
          </cell>
          <cell r="E3510" t="str">
            <v>Not Applicable</v>
          </cell>
          <cell r="F3510" t="str">
            <v>Non Conformant</v>
          </cell>
        </row>
        <row r="3511">
          <cell r="A3511" t="str">
            <v>CID003914</v>
          </cell>
          <cell r="B3511" t="str">
            <v>Tin</v>
          </cell>
          <cell r="C3511" t="str">
            <v>EM Huanuni</v>
          </cell>
          <cell r="D3511" t="str">
            <v>Alleged</v>
          </cell>
          <cell r="E3511" t="str">
            <v>Not Applicable</v>
          </cell>
          <cell r="F3511" t="str">
            <v>Non Conformant</v>
          </cell>
        </row>
        <row r="3512">
          <cell r="A3512" t="str">
            <v>CID003916</v>
          </cell>
          <cell r="B3512" t="str">
            <v>Copper</v>
          </cell>
          <cell r="C3512" t="str">
            <v>Ganzhou Hanrui New Energy Technology Co., Ltd.</v>
          </cell>
          <cell r="D3512" t="str">
            <v>Alleged</v>
          </cell>
          <cell r="E3512" t="str">
            <v>Not Applicable</v>
          </cell>
          <cell r="F3512" t="str">
            <v>Non Conformant</v>
          </cell>
        </row>
        <row r="3513">
          <cell r="A3513" t="str">
            <v>CID003917</v>
          </cell>
          <cell r="B3513" t="str">
            <v>Cobalt</v>
          </cell>
          <cell r="C3513" t="str">
            <v>Hanrui Metal (Congo) Co., Ltd. - Ore Processing</v>
          </cell>
          <cell r="D3513" t="str">
            <v>Alleged</v>
          </cell>
          <cell r="E3513" t="str">
            <v>Not Applicable</v>
          </cell>
          <cell r="F3513" t="str">
            <v>Non Conformant</v>
          </cell>
        </row>
        <row r="3514">
          <cell r="A3514" t="str">
            <v>CID003918</v>
          </cell>
          <cell r="B3514" t="str">
            <v>Copper</v>
          </cell>
          <cell r="C3514" t="str">
            <v>Hanrui Metal (Congo) Co., Ltd. - Ore Processing</v>
          </cell>
          <cell r="D3514" t="str">
            <v>Alleged</v>
          </cell>
          <cell r="E3514" t="str">
            <v>Not Applicable</v>
          </cell>
          <cell r="F3514" t="str">
            <v>Non Conformant</v>
          </cell>
        </row>
        <row r="3515">
          <cell r="A3515" t="str">
            <v>CID003919</v>
          </cell>
          <cell r="B3515" t="str">
            <v>Lithium</v>
          </cell>
          <cell r="C3515" t="str">
            <v>Jiangmen Fangyuan Lithium Energy Technology Co., Ltd.</v>
          </cell>
          <cell r="D3515" t="str">
            <v>Alleged</v>
          </cell>
          <cell r="E3515" t="str">
            <v>Not Applicable</v>
          </cell>
          <cell r="F3515" t="str">
            <v>Non Conformant</v>
          </cell>
        </row>
        <row r="3516">
          <cell r="A3516" t="str">
            <v>CID003920</v>
          </cell>
          <cell r="B3516" t="str">
            <v>Lithium</v>
          </cell>
          <cell r="C3516" t="str">
            <v>Jiangmen Fangyuan Cycle Technology Co., Ltd.</v>
          </cell>
          <cell r="D3516" t="str">
            <v>Alleged</v>
          </cell>
          <cell r="E3516" t="str">
            <v>Not Applicable</v>
          </cell>
          <cell r="F3516" t="str">
            <v>Non Conformant</v>
          </cell>
        </row>
        <row r="3517">
          <cell r="A3517" t="str">
            <v>CID003921</v>
          </cell>
          <cell r="B3517" t="str">
            <v>Copper</v>
          </cell>
          <cell r="C3517" t="str">
            <v>Jiangmen Fangyuan Cycle Technology Co., Ltd.</v>
          </cell>
          <cell r="D3517" t="str">
            <v>Alleged</v>
          </cell>
          <cell r="E3517" t="str">
            <v>Not Applicable</v>
          </cell>
          <cell r="F3517" t="str">
            <v>Non Conformant</v>
          </cell>
        </row>
        <row r="3518">
          <cell r="A3518" t="str">
            <v>CID003922</v>
          </cell>
          <cell r="B3518" t="str">
            <v>Cobalt</v>
          </cell>
          <cell r="C3518" t="str">
            <v>Jiangmen Fangyuan Cycle Technology Co., Ltd.</v>
          </cell>
          <cell r="D3518" t="str">
            <v>Alleged</v>
          </cell>
          <cell r="E3518" t="str">
            <v>Not Applicable</v>
          </cell>
          <cell r="F3518" t="str">
            <v>Non Conformant</v>
          </cell>
        </row>
        <row r="3519">
          <cell r="A3519" t="str">
            <v>CID003923</v>
          </cell>
          <cell r="B3519" t="str">
            <v>Nickel</v>
          </cell>
          <cell r="C3519" t="str">
            <v>Jiangmen Fangyuan Cycle Technology Co., Ltd.</v>
          </cell>
          <cell r="D3519" t="str">
            <v>Alleged</v>
          </cell>
          <cell r="E3519" t="str">
            <v>Not Applicable</v>
          </cell>
          <cell r="F3519" t="str">
            <v>Non Conformant</v>
          </cell>
        </row>
        <row r="3520">
          <cell r="A3520" t="str">
            <v>CID003924</v>
          </cell>
          <cell r="B3520" t="str">
            <v>Lithium</v>
          </cell>
          <cell r="C3520" t="str">
            <v>Jiangmen Fangyuan New Energy Materials Co., Ltd.</v>
          </cell>
          <cell r="D3520" t="str">
            <v>Alleged</v>
          </cell>
          <cell r="E3520" t="str">
            <v>Not Applicable</v>
          </cell>
          <cell r="F3520" t="str">
            <v>Non Conformant</v>
          </cell>
        </row>
        <row r="3521">
          <cell r="A3521" t="str">
            <v>CID003925</v>
          </cell>
          <cell r="B3521" t="str">
            <v>Nickel</v>
          </cell>
          <cell r="C3521" t="str">
            <v>Jiangmen Fangyuan New Energy Materials Co., Ltd.</v>
          </cell>
          <cell r="D3521" t="str">
            <v>Alleged</v>
          </cell>
          <cell r="E3521" t="str">
            <v>Not Applicable</v>
          </cell>
          <cell r="F3521" t="str">
            <v>Non Conformant</v>
          </cell>
        </row>
        <row r="3522">
          <cell r="A3522" t="str">
            <v>CID003926</v>
          </cell>
          <cell r="B3522" t="str">
            <v>Tantalum</v>
          </cell>
          <cell r="C3522" t="str">
            <v>5D Production OU</v>
          </cell>
          <cell r="D3522" t="str">
            <v>Eligible</v>
          </cell>
          <cell r="E3522" t="str">
            <v>Outreach Required</v>
          </cell>
          <cell r="F3522" t="str">
            <v>Non Conformant</v>
          </cell>
        </row>
        <row r="3523">
          <cell r="A3523" t="str">
            <v>CID003927</v>
          </cell>
          <cell r="B3523" t="str">
            <v>Cobalt</v>
          </cell>
          <cell r="C3523" t="str">
            <v>Anhui Hanrui New Material Co., Ltd.</v>
          </cell>
          <cell r="D3523" t="str">
            <v>Eligible</v>
          </cell>
          <cell r="E3523" t="str">
            <v>Conformant</v>
          </cell>
          <cell r="F3523"/>
        </row>
        <row r="3524">
          <cell r="A3524" t="str">
            <v>CID003928</v>
          </cell>
          <cell r="B3524" t="str">
            <v>Nickel</v>
          </cell>
          <cell r="C3524" t="str">
            <v>Murrin Murrin Nickel Cobalt Plant</v>
          </cell>
          <cell r="D3524" t="str">
            <v>Eligible</v>
          </cell>
          <cell r="E3524" t="str">
            <v>Conformant</v>
          </cell>
          <cell r="F3524"/>
        </row>
        <row r="3525">
          <cell r="A3525" t="str">
            <v>CID003929</v>
          </cell>
          <cell r="B3525" t="str">
            <v>Lead</v>
          </cell>
          <cell r="C3525" t="str">
            <v>MCC Non Ferrous Trading Inc.</v>
          </cell>
          <cell r="D3525" t="str">
            <v>Alleged</v>
          </cell>
          <cell r="E3525" t="str">
            <v>Not Applicable</v>
          </cell>
          <cell r="F3525" t="str">
            <v>Non Conformant</v>
          </cell>
        </row>
        <row r="3526">
          <cell r="A3526" t="str">
            <v>CID003930</v>
          </cell>
          <cell r="B3526" t="str">
            <v>Zinc</v>
          </cell>
          <cell r="C3526" t="str">
            <v>MCC Non Ferrous Trading Inc.</v>
          </cell>
          <cell r="D3526" t="str">
            <v>Alleged</v>
          </cell>
          <cell r="E3526" t="str">
            <v>Not Applicable</v>
          </cell>
          <cell r="F3526" t="str">
            <v>Non Conformant</v>
          </cell>
        </row>
        <row r="3527">
          <cell r="A3527" t="str">
            <v>CID003931</v>
          </cell>
          <cell r="B3527" t="str">
            <v>Copper</v>
          </cell>
          <cell r="C3527" t="str">
            <v>MCC Non Ferrous Trading Inc.</v>
          </cell>
          <cell r="D3527" t="str">
            <v>Alleged</v>
          </cell>
          <cell r="E3527" t="str">
            <v>Not Applicable</v>
          </cell>
          <cell r="F3527" t="str">
            <v>Non Conformant</v>
          </cell>
        </row>
        <row r="3528">
          <cell r="A3528" t="str">
            <v>CID003932</v>
          </cell>
          <cell r="B3528" t="str">
            <v>Multiple</v>
          </cell>
          <cell r="C3528" t="str">
            <v>ICD Alloys and Metals LLC</v>
          </cell>
          <cell r="D3528" t="str">
            <v>Eligible</v>
          </cell>
          <cell r="E3528" t="str">
            <v>Outreach Required</v>
          </cell>
          <cell r="F3528" t="str">
            <v>Non Conformant</v>
          </cell>
        </row>
        <row r="3529">
          <cell r="A3529" t="str">
            <v>CID003934</v>
          </cell>
          <cell r="B3529" t="str">
            <v>Multiple</v>
          </cell>
          <cell r="C3529" t="str">
            <v>Yinbin Original Light Lithium Electronic Material</v>
          </cell>
          <cell r="D3529" t="str">
            <v>Eligible</v>
          </cell>
          <cell r="E3529" t="str">
            <v>Outreach Required</v>
          </cell>
          <cell r="F3529" t="str">
            <v>Non Conformant</v>
          </cell>
        </row>
        <row r="3530">
          <cell r="A3530" t="str">
            <v>CID003938</v>
          </cell>
          <cell r="B3530" t="str">
            <v>Multiple</v>
          </cell>
          <cell r="C3530" t="str">
            <v>Advanced Connectek (Kun Shan) Ltd.</v>
          </cell>
          <cell r="D3530" t="str">
            <v>Eligible</v>
          </cell>
          <cell r="E3530" t="str">
            <v>Outreach Required</v>
          </cell>
          <cell r="F3530" t="str">
            <v>Non Conformant</v>
          </cell>
        </row>
        <row r="3531">
          <cell r="A3531" t="str">
            <v>CID003940</v>
          </cell>
          <cell r="B3531" t="str">
            <v>Cobalt</v>
          </cell>
          <cell r="C3531" t="str">
            <v>Guangdong Fangyuan New Materials Group Co., Ltd.</v>
          </cell>
          <cell r="D3531" t="str">
            <v>Eligible</v>
          </cell>
          <cell r="E3531" t="str">
            <v>Active</v>
          </cell>
          <cell r="F3531"/>
        </row>
        <row r="3532">
          <cell r="A3532" t="str">
            <v>CID003941</v>
          </cell>
          <cell r="B3532" t="str">
            <v>Copper</v>
          </cell>
          <cell r="C3532" t="str">
            <v>Guangdong Fangyuan Environment Co., Ltd.</v>
          </cell>
          <cell r="D3532" t="str">
            <v>Alleged</v>
          </cell>
          <cell r="E3532" t="str">
            <v>Not Applicable</v>
          </cell>
          <cell r="F3532" t="str">
            <v>Non Conformant</v>
          </cell>
        </row>
        <row r="3533">
          <cell r="A3533" t="str">
            <v>CID003942</v>
          </cell>
          <cell r="B3533" t="str">
            <v>Lithium</v>
          </cell>
          <cell r="C3533" t="str">
            <v>Guangdong Fangyuan Environment Co., Ltd.</v>
          </cell>
          <cell r="D3533" t="str">
            <v>Alleged</v>
          </cell>
          <cell r="E3533" t="str">
            <v>Not Applicable</v>
          </cell>
          <cell r="F3533" t="str">
            <v>Non Conformant</v>
          </cell>
        </row>
        <row r="3534">
          <cell r="A3534" t="str">
            <v>CID003943</v>
          </cell>
          <cell r="B3534" t="str">
            <v>Nickel</v>
          </cell>
          <cell r="C3534" t="str">
            <v>Guangdong Fangyuan New Materials Group Co., Ltd.</v>
          </cell>
          <cell r="D3534" t="str">
            <v>Eligible</v>
          </cell>
          <cell r="E3534" t="str">
            <v>Active</v>
          </cell>
          <cell r="F3534"/>
        </row>
        <row r="3535">
          <cell r="A3535" t="str">
            <v>CID003945</v>
          </cell>
          <cell r="B3535" t="str">
            <v>Cobalt</v>
          </cell>
          <cell r="C3535" t="str">
            <v>Ganzhou Youshun Rare Metal Material Co., Ltd.</v>
          </cell>
          <cell r="D3535" t="str">
            <v>Alleged</v>
          </cell>
          <cell r="E3535" t="str">
            <v>Not Applicable</v>
          </cell>
          <cell r="F3535" t="str">
            <v>Non Conformant</v>
          </cell>
        </row>
        <row r="3536">
          <cell r="A3536" t="str">
            <v>CID003946</v>
          </cell>
          <cell r="B3536" t="str">
            <v>Cobalt</v>
          </cell>
          <cell r="C3536" t="str">
            <v>Baotou Jielang Nickel Salt Co., Ltd.</v>
          </cell>
          <cell r="D3536" t="str">
            <v>Alleged</v>
          </cell>
          <cell r="E3536" t="str">
            <v>Not Applicable</v>
          </cell>
          <cell r="F3536" t="str">
            <v>Non Conformant</v>
          </cell>
        </row>
        <row r="3537">
          <cell r="A3537" t="str">
            <v>CID003947</v>
          </cell>
          <cell r="B3537" t="str">
            <v>Nickel</v>
          </cell>
          <cell r="C3537" t="str">
            <v>Baotou Jielang Nickel Salt Co., Ltd.</v>
          </cell>
          <cell r="D3537" t="str">
            <v>Alleged</v>
          </cell>
          <cell r="E3537" t="str">
            <v>Not Applicable</v>
          </cell>
          <cell r="F3537" t="str">
            <v>Non Conformant</v>
          </cell>
        </row>
        <row r="3538">
          <cell r="A3538" t="str">
            <v>CID003948</v>
          </cell>
          <cell r="B3538" t="str">
            <v>Copper</v>
          </cell>
          <cell r="C3538" t="str">
            <v>La Compagnie de Traitement des Rejets de Kingamyambo S.A. (Metalkol S.A.)</v>
          </cell>
          <cell r="D3538" t="str">
            <v>Eligible</v>
          </cell>
          <cell r="E3538" t="str">
            <v>Conformant</v>
          </cell>
          <cell r="F3538"/>
        </row>
        <row r="3539">
          <cell r="A3539" t="str">
            <v>CID003949</v>
          </cell>
          <cell r="B3539" t="str">
            <v>Multiple</v>
          </cell>
          <cell r="C3539" t="str">
            <v>ICD Europe</v>
          </cell>
          <cell r="D3539" t="str">
            <v>Eligible</v>
          </cell>
          <cell r="E3539" t="str">
            <v>Outreach Required</v>
          </cell>
          <cell r="F3539" t="str">
            <v>Non Conformant</v>
          </cell>
        </row>
        <row r="3540">
          <cell r="A3540" t="str">
            <v>CID003950</v>
          </cell>
          <cell r="B3540" t="str">
            <v>Lithium</v>
          </cell>
          <cell r="C3540" t="str">
            <v>Qinghai Jinaier Lithium Resources Co., Ltd.</v>
          </cell>
          <cell r="D3540" t="str">
            <v>Eligible</v>
          </cell>
          <cell r="E3540" t="str">
            <v>Outreach Required</v>
          </cell>
          <cell r="F3540" t="str">
            <v>Non Conformant</v>
          </cell>
        </row>
        <row r="3541">
          <cell r="A3541" t="str">
            <v>CID003952</v>
          </cell>
          <cell r="B3541" t="str">
            <v>Cobalt</v>
          </cell>
          <cell r="C3541" t="str">
            <v>Yibin Guangyuan Lithium Battery Material Co., Ltd.</v>
          </cell>
          <cell r="D3541" t="str">
            <v>Alleged</v>
          </cell>
          <cell r="E3541" t="str">
            <v>Not Applicable</v>
          </cell>
          <cell r="F3541" t="str">
            <v>Non Conformant</v>
          </cell>
        </row>
        <row r="3542">
          <cell r="A3542" t="str">
            <v>CID003953</v>
          </cell>
          <cell r="B3542" t="str">
            <v>Nickel</v>
          </cell>
          <cell r="C3542" t="str">
            <v>Yibin Guangyuan Lithium Battery Material Co., Ltd.</v>
          </cell>
          <cell r="D3542" t="str">
            <v>Alleged</v>
          </cell>
          <cell r="E3542" t="str">
            <v>Not Applicable</v>
          </cell>
          <cell r="F3542" t="str">
            <v>Non Conformant</v>
          </cell>
        </row>
        <row r="3543">
          <cell r="A3543" t="str">
            <v>CID003954</v>
          </cell>
          <cell r="B3543" t="str">
            <v>Lithium</v>
          </cell>
          <cell r="C3543" t="str">
            <v>SQM Salar S.A. (Del Carmen Plant)</v>
          </cell>
          <cell r="D3543" t="str">
            <v>Eligible</v>
          </cell>
          <cell r="E3543" t="str">
            <v>Outreach Required</v>
          </cell>
          <cell r="F3543" t="str">
            <v>Non Conformant</v>
          </cell>
        </row>
        <row r="3544">
          <cell r="A3544" t="str">
            <v>CID003955</v>
          </cell>
          <cell r="B3544" t="str">
            <v>Multiple</v>
          </cell>
          <cell r="C3544" t="str">
            <v>Sumitomo Metal Mining</v>
          </cell>
          <cell r="D3544" t="str">
            <v>Group Company</v>
          </cell>
          <cell r="E3544" t="str">
            <v>Not Applicable</v>
          </cell>
          <cell r="F3544" t="str">
            <v>Non Conformant</v>
          </cell>
        </row>
        <row r="3545">
          <cell r="A3545" t="str">
            <v>CID003956</v>
          </cell>
          <cell r="B3545" t="str">
            <v>Cobalt</v>
          </cell>
          <cell r="C3545" t="str">
            <v>Cronimet Specialty Metals</v>
          </cell>
          <cell r="D3545" t="str">
            <v>Alleged</v>
          </cell>
          <cell r="E3545" t="str">
            <v>Not Applicable</v>
          </cell>
          <cell r="F3545" t="str">
            <v>Non Conformant</v>
          </cell>
        </row>
        <row r="3546">
          <cell r="A3546" t="str">
            <v>CID003957</v>
          </cell>
          <cell r="B3546" t="str">
            <v>Nickel</v>
          </cell>
          <cell r="C3546" t="str">
            <v>Cronimet Specialty Metals</v>
          </cell>
          <cell r="D3546" t="str">
            <v>Alleged</v>
          </cell>
          <cell r="E3546" t="str">
            <v>Not Applicable</v>
          </cell>
          <cell r="F3546" t="str">
            <v>Non Conformant</v>
          </cell>
        </row>
        <row r="3547">
          <cell r="A3547" t="str">
            <v>CID003958</v>
          </cell>
          <cell r="B3547" t="str">
            <v>Nickel</v>
          </cell>
          <cell r="C3547" t="str">
            <v>Joint-Stock Company Kola Mining and Metallurgical Company (JSC Kola MMC)</v>
          </cell>
          <cell r="D3547" t="str">
            <v>Eligible</v>
          </cell>
          <cell r="E3547" t="str">
            <v>RMI Due Diligence Review - Unable to Proceed</v>
          </cell>
          <cell r="F3547" t="str">
            <v>Non Conformant</v>
          </cell>
        </row>
        <row r="3548">
          <cell r="A3548" t="str">
            <v>CID003959</v>
          </cell>
          <cell r="B3548" t="str">
            <v>Multiple</v>
          </cell>
          <cell r="C3548" t="str">
            <v>Hi-P Thailand</v>
          </cell>
          <cell r="D3548" t="str">
            <v>Eligible</v>
          </cell>
          <cell r="E3548" t="str">
            <v>Outreach Required</v>
          </cell>
          <cell r="F3548" t="str">
            <v>Non Conformant</v>
          </cell>
        </row>
        <row r="3549">
          <cell r="A3549" t="str">
            <v>CID003960</v>
          </cell>
          <cell r="B3549" t="str">
            <v>Multiple</v>
          </cell>
          <cell r="C3549" t="str">
            <v>Hi-P Xiamen</v>
          </cell>
          <cell r="D3549" t="str">
            <v>Eligible</v>
          </cell>
          <cell r="E3549" t="str">
            <v>Non Conformant</v>
          </cell>
          <cell r="F3549" t="str">
            <v>Non Conformant</v>
          </cell>
        </row>
        <row r="3550">
          <cell r="A3550" t="str">
            <v>CID003961</v>
          </cell>
          <cell r="B3550" t="str">
            <v>Multiple</v>
          </cell>
          <cell r="C3550" t="str">
            <v>VS Industry</v>
          </cell>
          <cell r="D3550" t="str">
            <v>Eligible</v>
          </cell>
          <cell r="E3550" t="str">
            <v>Outreach Required</v>
          </cell>
          <cell r="F3550" t="str">
            <v>Non Conformant</v>
          </cell>
        </row>
        <row r="3551">
          <cell r="A3551" t="str">
            <v>CID003962</v>
          </cell>
          <cell r="B3551" t="str">
            <v>Multiple</v>
          </cell>
          <cell r="C3551" t="str">
            <v>VS Technology</v>
          </cell>
          <cell r="D3551" t="str">
            <v>Eligible</v>
          </cell>
          <cell r="E3551" t="str">
            <v>Outreach Required</v>
          </cell>
          <cell r="F3551" t="str">
            <v>Non Conformant</v>
          </cell>
        </row>
        <row r="3552">
          <cell r="A3552" t="str">
            <v>CID003963</v>
          </cell>
          <cell r="B3552" t="str">
            <v>Multiple</v>
          </cell>
          <cell r="C3552" t="str">
            <v>VS Plus</v>
          </cell>
          <cell r="D3552" t="str">
            <v>Eligible</v>
          </cell>
          <cell r="E3552" t="str">
            <v>Outreach Required</v>
          </cell>
          <cell r="F3552" t="str">
            <v>Non Conformant</v>
          </cell>
        </row>
        <row r="3553">
          <cell r="A3553" t="str">
            <v>CID003964</v>
          </cell>
          <cell r="B3553" t="str">
            <v>Multiple</v>
          </cell>
          <cell r="C3553" t="str">
            <v>VS Electronics</v>
          </cell>
          <cell r="D3553" t="str">
            <v>Eligible</v>
          </cell>
          <cell r="E3553" t="str">
            <v>Outreach Required</v>
          </cell>
          <cell r="F3553" t="str">
            <v>Non Conformant</v>
          </cell>
        </row>
        <row r="3554">
          <cell r="A3554" t="str">
            <v>CID003965</v>
          </cell>
          <cell r="B3554" t="str">
            <v>Multiple</v>
          </cell>
          <cell r="C3554" t="str">
            <v>Simatelex Batam</v>
          </cell>
          <cell r="D3554" t="str">
            <v>Eligible</v>
          </cell>
          <cell r="E3554" t="str">
            <v>Outreach Required</v>
          </cell>
          <cell r="F3554" t="str">
            <v>Non Conformant</v>
          </cell>
        </row>
        <row r="3555">
          <cell r="A3555" t="str">
            <v>CID003966</v>
          </cell>
          <cell r="B3555" t="str">
            <v>Multiple</v>
          </cell>
          <cell r="C3555" t="str">
            <v>Simatelex Simatech</v>
          </cell>
          <cell r="D3555" t="str">
            <v>Eligible</v>
          </cell>
          <cell r="E3555" t="str">
            <v>Outreach Required</v>
          </cell>
          <cell r="F3555" t="str">
            <v>Non Conformant</v>
          </cell>
        </row>
        <row r="3556">
          <cell r="A3556" t="str">
            <v>CID003967</v>
          </cell>
          <cell r="B3556" t="str">
            <v>Multiple</v>
          </cell>
          <cell r="C3556" t="str">
            <v>Simatelex Xin An</v>
          </cell>
          <cell r="D3556" t="str">
            <v>Eligible</v>
          </cell>
          <cell r="E3556" t="str">
            <v>Outreach Required</v>
          </cell>
          <cell r="F3556" t="str">
            <v>Non Conformant</v>
          </cell>
        </row>
        <row r="3557">
          <cell r="A3557" t="str">
            <v>CID003968</v>
          </cell>
          <cell r="B3557" t="str">
            <v>Nickel</v>
          </cell>
          <cell r="C3557" t="str">
            <v>Dynatec Madagascar Company</v>
          </cell>
          <cell r="D3557" t="str">
            <v>Eligible</v>
          </cell>
          <cell r="E3557" t="str">
            <v>Conformant</v>
          </cell>
          <cell r="F3557"/>
        </row>
        <row r="3558">
          <cell r="A3558" t="str">
            <v>CID003969</v>
          </cell>
          <cell r="B3558" t="str">
            <v>Multiple</v>
          </cell>
          <cell r="C3558" t="str">
            <v>Shenzhen Naxin Keji Co., Ltd.</v>
          </cell>
          <cell r="D3558" t="str">
            <v>Eligible</v>
          </cell>
          <cell r="E3558" t="str">
            <v>Outreach Required</v>
          </cell>
          <cell r="F3558" t="str">
            <v>Non Conformant</v>
          </cell>
        </row>
        <row r="3559">
          <cell r="A3559" t="str">
            <v>CID003970</v>
          </cell>
          <cell r="B3559" t="str">
            <v>Mica</v>
          </cell>
          <cell r="C3559" t="str">
            <v>Yamaguchi Mica Co., Ltd. Toyohashi Factory</v>
          </cell>
          <cell r="D3559" t="str">
            <v>Eligible</v>
          </cell>
          <cell r="E3559" t="str">
            <v>Active</v>
          </cell>
          <cell r="F3559"/>
        </row>
        <row r="3560">
          <cell r="A3560" t="str">
            <v>CID003971</v>
          </cell>
          <cell r="B3560" t="str">
            <v>Mica</v>
          </cell>
          <cell r="C3560" t="str">
            <v>Yamaguchi Mica Co., Ltd. Shinshiro Factory</v>
          </cell>
          <cell r="D3560" t="str">
            <v>Eligible</v>
          </cell>
          <cell r="E3560" t="str">
            <v>Active</v>
          </cell>
          <cell r="F3560"/>
        </row>
        <row r="3561">
          <cell r="A3561" t="str">
            <v>CID003972</v>
          </cell>
          <cell r="B3561" t="str">
            <v>Tantalum</v>
          </cell>
          <cell r="C3561" t="str">
            <v>Baoji Towin Rare Metals Co., Ltd.</v>
          </cell>
          <cell r="D3561" t="str">
            <v>Eligible</v>
          </cell>
          <cell r="E3561" t="str">
            <v>Outreach Required</v>
          </cell>
          <cell r="F3561" t="str">
            <v>Non Conformant</v>
          </cell>
        </row>
        <row r="3562">
          <cell r="A3562" t="str">
            <v>CID003973</v>
          </cell>
          <cell r="B3562" t="str">
            <v>Tantalum</v>
          </cell>
          <cell r="C3562" t="str">
            <v>XIMEI RESOURCES(GUIZHOU) TECHNOLOGY CO., LTD.</v>
          </cell>
          <cell r="D3562" t="str">
            <v>Eligible</v>
          </cell>
          <cell r="E3562" t="str">
            <v>Conformant</v>
          </cell>
          <cell r="F3562"/>
        </row>
        <row r="3563">
          <cell r="A3563" t="str">
            <v>CID003974</v>
          </cell>
          <cell r="B3563" t="str">
            <v>Cobalt</v>
          </cell>
          <cell r="C3563" t="str">
            <v>Fujian Evergreen New Energy Technology Co.</v>
          </cell>
          <cell r="D3563" t="str">
            <v>Eligible</v>
          </cell>
          <cell r="E3563" t="str">
            <v>Active</v>
          </cell>
          <cell r="F3563"/>
        </row>
        <row r="3564">
          <cell r="A3564" t="str">
            <v>CID003975</v>
          </cell>
          <cell r="B3564" t="str">
            <v>Nickel</v>
          </cell>
          <cell r="C3564" t="str">
            <v>Hunan Brunp Recycling Technology Co., Ltd.</v>
          </cell>
          <cell r="D3564" t="str">
            <v>Eligible</v>
          </cell>
          <cell r="E3564" t="str">
            <v>In Communication</v>
          </cell>
          <cell r="F3564"/>
        </row>
        <row r="3565">
          <cell r="A3565" t="str">
            <v>CID003976</v>
          </cell>
          <cell r="B3565" t="str">
            <v>Nickel</v>
          </cell>
          <cell r="C3565" t="str">
            <v>Jinchuan Group Co., Ltd.</v>
          </cell>
          <cell r="D3565" t="str">
            <v>Alleged</v>
          </cell>
          <cell r="E3565" t="str">
            <v>Not Applicable</v>
          </cell>
          <cell r="F3565" t="str">
            <v>Non Conformant</v>
          </cell>
        </row>
        <row r="3566">
          <cell r="A3566" t="str">
            <v>CID003977</v>
          </cell>
          <cell r="B3566" t="str">
            <v>Multiple</v>
          </cell>
          <cell r="C3566" t="str">
            <v>Cirrus Logic</v>
          </cell>
          <cell r="D3566" t="str">
            <v>Eligible</v>
          </cell>
          <cell r="E3566" t="str">
            <v>Outreach Required</v>
          </cell>
          <cell r="F3566" t="str">
            <v>Non Conformant</v>
          </cell>
        </row>
        <row r="3567">
          <cell r="A3567" t="str">
            <v>CID003978</v>
          </cell>
          <cell r="B3567" t="str">
            <v>Tungsten</v>
          </cell>
          <cell r="C3567" t="str">
            <v>HANNAE FOR T Co., Ltd.</v>
          </cell>
          <cell r="D3567" t="str">
            <v>Eligible</v>
          </cell>
          <cell r="E3567" t="str">
            <v>Outreach Required</v>
          </cell>
          <cell r="F3567" t="str">
            <v>Non Conformant</v>
          </cell>
        </row>
        <row r="3568">
          <cell r="A3568" t="str">
            <v>CID003979</v>
          </cell>
          <cell r="B3568" t="str">
            <v>Mica</v>
          </cell>
          <cell r="C3568" t="str">
            <v>HEBEI LINGSHOU COUNTY ZHONGKE MINERAL POWDER CO., LTD.</v>
          </cell>
          <cell r="D3568" t="str">
            <v>Eligible</v>
          </cell>
          <cell r="E3568" t="str">
            <v>Outreach required</v>
          </cell>
          <cell r="F3568" t="str">
            <v>Non Conformant</v>
          </cell>
        </row>
        <row r="3569">
          <cell r="A3569" t="str">
            <v>CID003980</v>
          </cell>
          <cell r="B3569" t="str">
            <v>Mica</v>
          </cell>
          <cell r="C3569" t="str">
            <v>Hunan Rongtai New Material Co., Ltd.</v>
          </cell>
          <cell r="D3569" t="str">
            <v>Eligible</v>
          </cell>
          <cell r="E3569" t="str">
            <v>Outreach Required</v>
          </cell>
          <cell r="F3569" t="str">
            <v>Non Conformant</v>
          </cell>
        </row>
        <row r="3570">
          <cell r="A3570" t="str">
            <v>CID003981</v>
          </cell>
          <cell r="B3570" t="str">
            <v>Cobalt</v>
          </cell>
          <cell r="C3570" t="str">
            <v>Africo Resources/Rubicon Minerals</v>
          </cell>
          <cell r="D3570" t="str">
            <v>Alleged</v>
          </cell>
          <cell r="E3570" t="str">
            <v>Not Applicable</v>
          </cell>
          <cell r="F3570" t="str">
            <v>Non Conformant</v>
          </cell>
        </row>
        <row r="3571">
          <cell r="A3571" t="str">
            <v>CID003982</v>
          </cell>
          <cell r="B3571" t="str">
            <v>Copper</v>
          </cell>
          <cell r="C3571" t="str">
            <v>Africo Resources/Rubicon Minerals</v>
          </cell>
          <cell r="D3571" t="str">
            <v>Alleged</v>
          </cell>
          <cell r="E3571" t="str">
            <v>Not Applicable</v>
          </cell>
          <cell r="F3571" t="str">
            <v>Non Conformant</v>
          </cell>
        </row>
        <row r="3572">
          <cell r="A3572" t="str">
            <v>CID003983</v>
          </cell>
          <cell r="B3572" t="str">
            <v>Mica</v>
          </cell>
          <cell r="C3572" t="str">
            <v>Zhejiang Rongtai Electric Material Co., Ltd.</v>
          </cell>
          <cell r="D3572" t="str">
            <v>Not Eligible</v>
          </cell>
          <cell r="E3572" t="str">
            <v>Not Applicable</v>
          </cell>
          <cell r="F3572" t="str">
            <v>Not Eligible Smelters</v>
          </cell>
        </row>
        <row r="3573">
          <cell r="A3573" t="str">
            <v>CID003984</v>
          </cell>
          <cell r="B3573" t="str">
            <v>Mica</v>
          </cell>
          <cell r="C3573" t="str">
            <v>Glory Mica Group</v>
          </cell>
          <cell r="D3573" t="str">
            <v>Group Company</v>
          </cell>
          <cell r="E3573" t="str">
            <v>Not Applicable</v>
          </cell>
          <cell r="F3573" t="str">
            <v>Non Conformant</v>
          </cell>
        </row>
        <row r="3574">
          <cell r="A3574" t="str">
            <v>CID003985</v>
          </cell>
          <cell r="B3574" t="str">
            <v>Mica</v>
          </cell>
          <cell r="C3574" t="str">
            <v>Minerals i Derivats, S.A.</v>
          </cell>
          <cell r="D3574" t="str">
            <v>Eligible</v>
          </cell>
          <cell r="E3574" t="str">
            <v>Outreach Required</v>
          </cell>
          <cell r="F3574" t="str">
            <v>Non Conformant</v>
          </cell>
        </row>
        <row r="3575">
          <cell r="A3575" t="str">
            <v>CID003986</v>
          </cell>
          <cell r="B3575" t="str">
            <v>Lithium</v>
          </cell>
          <cell r="C3575" t="str">
            <v>Sichuan Changhong Runtian Energy Technology Co., Ltd.</v>
          </cell>
          <cell r="D3575" t="str">
            <v>Not Eligible</v>
          </cell>
          <cell r="E3575" t="str">
            <v>Not Applicable</v>
          </cell>
          <cell r="F3575" t="str">
            <v>Not Eligible Smelters</v>
          </cell>
        </row>
        <row r="3576">
          <cell r="A3576" t="str">
            <v>CID003987</v>
          </cell>
          <cell r="B3576" t="str">
            <v>Mica</v>
          </cell>
          <cell r="C3576" t="str">
            <v>Mica Electrical Material (Luhe) Co., Ltd.</v>
          </cell>
          <cell r="D3576" t="str">
            <v>Eligible</v>
          </cell>
          <cell r="E3576" t="str">
            <v>Active</v>
          </cell>
          <cell r="F3576"/>
        </row>
        <row r="3577">
          <cell r="A3577" t="str">
            <v>CID003988</v>
          </cell>
          <cell r="B3577" t="str">
            <v>Tin</v>
          </cell>
          <cell r="C3577" t="str">
            <v>Batten Minerals</v>
          </cell>
          <cell r="D3577" t="str">
            <v>Eligible</v>
          </cell>
          <cell r="E3577" t="str">
            <v>Outreach Required</v>
          </cell>
          <cell r="F3577" t="str">
            <v>Non Conformant</v>
          </cell>
        </row>
        <row r="3578">
          <cell r="A3578" t="str">
            <v>CID003989</v>
          </cell>
          <cell r="B3578" t="str">
            <v>Cobalt</v>
          </cell>
          <cell r="C3578" t="str">
            <v>Yuchen New Energy Material Technology Wuxi Co., Ltd.</v>
          </cell>
          <cell r="D3578" t="str">
            <v>Alleged</v>
          </cell>
          <cell r="E3578" t="str">
            <v>Not Applicable</v>
          </cell>
          <cell r="F3578" t="str">
            <v>Non Conformant</v>
          </cell>
        </row>
        <row r="3579">
          <cell r="A3579" t="str">
            <v>CID003992</v>
          </cell>
          <cell r="B3579" t="str">
            <v>Copper</v>
          </cell>
          <cell r="C3579" t="str">
            <v>Compagnie Miniere de Musonoie Global SAS</v>
          </cell>
          <cell r="D3579" t="str">
            <v>Eligible</v>
          </cell>
          <cell r="E3579" t="str">
            <v>Outreach Required</v>
          </cell>
          <cell r="F3579" t="str">
            <v>Non Conformant</v>
          </cell>
        </row>
        <row r="3580">
          <cell r="A3580" t="str">
            <v>CID003993</v>
          </cell>
          <cell r="B3580" t="str">
            <v>Tungsten</v>
          </cell>
          <cell r="C3580" t="str">
            <v>Tungsten Vietnam Joint Stock Company</v>
          </cell>
          <cell r="D3580" t="str">
            <v>Eligible</v>
          </cell>
          <cell r="E3580" t="str">
            <v>Conformant</v>
          </cell>
          <cell r="F3580"/>
        </row>
        <row r="3581">
          <cell r="A3581" t="str">
            <v>CID003994</v>
          </cell>
          <cell r="B3581" t="str">
            <v>Multiple</v>
          </cell>
          <cell r="C3581" t="str">
            <v>Lumileds</v>
          </cell>
          <cell r="D3581" t="str">
            <v>Not Eligible</v>
          </cell>
          <cell r="E3581" t="str">
            <v>Not Applicable</v>
          </cell>
          <cell r="F3581" t="str">
            <v>Not Eligible Smelters</v>
          </cell>
        </row>
        <row r="3582">
          <cell r="A3582" t="str">
            <v>CID003995</v>
          </cell>
          <cell r="B3582" t="str">
            <v>Copper</v>
          </cell>
          <cell r="C3582" t="str">
            <v>JX Nippon Mining &amp; Metals Co., Ltd.</v>
          </cell>
          <cell r="D3582" t="str">
            <v>Alleged</v>
          </cell>
          <cell r="E3582" t="str">
            <v>Not Applicable</v>
          </cell>
          <cell r="F3582" t="str">
            <v>Non Conformant</v>
          </cell>
        </row>
        <row r="3583">
          <cell r="A3583" t="str">
            <v>CID003996</v>
          </cell>
          <cell r="B3583" t="str">
            <v>Copper</v>
          </cell>
          <cell r="C3583" t="str">
            <v>JX Nippon Mining &amp; Metals Co., Ltd. Hitachi</v>
          </cell>
          <cell r="D3583" t="str">
            <v xml:space="preserve">Eligible </v>
          </cell>
          <cell r="E3583" t="str">
            <v>Outreach Required</v>
          </cell>
          <cell r="F3583" t="str">
            <v>Non Conformant</v>
          </cell>
        </row>
        <row r="3584">
          <cell r="A3584" t="str">
            <v>CID003997</v>
          </cell>
          <cell r="B3584" t="str">
            <v>Palladium</v>
          </cell>
          <cell r="C3584" t="str">
            <v>JX Nippon Mining &amp; Metals Co., Ltd.</v>
          </cell>
          <cell r="D3584" t="str">
            <v>Alleged</v>
          </cell>
          <cell r="E3584" t="str">
            <v>Not Applicable</v>
          </cell>
          <cell r="F3584" t="str">
            <v>Non Conformant</v>
          </cell>
        </row>
        <row r="3585">
          <cell r="A3585" t="str">
            <v>CID003998</v>
          </cell>
          <cell r="B3585" t="str">
            <v>Platinum</v>
          </cell>
          <cell r="C3585" t="str">
            <v>JX Nippon Mining &amp; Metals Co., Ltd.</v>
          </cell>
          <cell r="D3585" t="str">
            <v>Alleged</v>
          </cell>
          <cell r="E3585" t="str">
            <v>Not Applicable</v>
          </cell>
          <cell r="F3585" t="str">
            <v>Non Conformant</v>
          </cell>
        </row>
        <row r="3586">
          <cell r="A3586" t="str">
            <v>CID003999</v>
          </cell>
          <cell r="B3586" t="str">
            <v>Silver</v>
          </cell>
          <cell r="C3586" t="str">
            <v>JX Nippon Mining &amp; Metals Co., Ltd.</v>
          </cell>
          <cell r="D3586" t="str">
            <v>Alleged</v>
          </cell>
          <cell r="E3586" t="str">
            <v>Not Applicable</v>
          </cell>
          <cell r="F3586" t="str">
            <v>Non Conformant</v>
          </cell>
        </row>
        <row r="3587">
          <cell r="A3587" t="str">
            <v>CID004000</v>
          </cell>
          <cell r="B3587" t="str">
            <v>Tellurium</v>
          </cell>
          <cell r="C3587" t="str">
            <v>JX Nippon Mining &amp; Metals Co., Ltd.</v>
          </cell>
          <cell r="D3587" t="str">
            <v>Alleged</v>
          </cell>
          <cell r="E3587" t="str">
            <v>Not Applicable</v>
          </cell>
          <cell r="F3587" t="str">
            <v>Non Conformant</v>
          </cell>
        </row>
        <row r="3588">
          <cell r="A3588" t="str">
            <v>CID004001</v>
          </cell>
          <cell r="B3588" t="str">
            <v>Mica</v>
          </cell>
          <cell r="C3588" t="str">
            <v>DARUKA MINCHEM PVT.LTD</v>
          </cell>
          <cell r="D3588" t="str">
            <v>Eligible</v>
          </cell>
          <cell r="E3588" t="str">
            <v>Active</v>
          </cell>
          <cell r="F3588"/>
        </row>
        <row r="3589">
          <cell r="A3589" t="str">
            <v>CID004002</v>
          </cell>
          <cell r="B3589" t="str">
            <v>Iron</v>
          </cell>
          <cell r="C3589" t="str">
            <v>ArcelorMittal Mining</v>
          </cell>
          <cell r="D3589" t="str">
            <v>Alleged</v>
          </cell>
          <cell r="E3589" t="str">
            <v>Not Applicable</v>
          </cell>
          <cell r="F3589" t="str">
            <v>Non Conformant</v>
          </cell>
        </row>
        <row r="3590">
          <cell r="A3590" t="str">
            <v>CID004003</v>
          </cell>
          <cell r="B3590" t="str">
            <v>Cobalt</v>
          </cell>
          <cell r="C3590" t="str">
            <v>Jiangxi Miracle Golden Tiger Cobalt Co. Ltd.</v>
          </cell>
          <cell r="D3590" t="str">
            <v>Eligible</v>
          </cell>
          <cell r="E3590" t="str">
            <v>Conformant</v>
          </cell>
          <cell r="F3590"/>
        </row>
        <row r="3591">
          <cell r="A3591" t="str">
            <v>CID004004</v>
          </cell>
          <cell r="B3591" t="str">
            <v>Nickel</v>
          </cell>
          <cell r="C3591" t="str">
            <v>PT HUAYUE NICKEL COBALT</v>
          </cell>
          <cell r="D3591" t="str">
            <v>Eligible</v>
          </cell>
          <cell r="E3591" t="str">
            <v>Active</v>
          </cell>
          <cell r="F3591"/>
        </row>
        <row r="3592">
          <cell r="A3592" t="str">
            <v>CID004005</v>
          </cell>
          <cell r="B3592" t="str">
            <v>Nickel</v>
          </cell>
          <cell r="C3592" t="str">
            <v>PT Smelter Nickel Indonesia</v>
          </cell>
          <cell r="D3592" t="str">
            <v>Alleged</v>
          </cell>
          <cell r="E3592" t="str">
            <v>Not Applicable</v>
          </cell>
          <cell r="F3592" t="str">
            <v>Non Conformant</v>
          </cell>
        </row>
        <row r="3593">
          <cell r="A3593" t="str">
            <v>CID004006</v>
          </cell>
          <cell r="B3593" t="str">
            <v>Nickel</v>
          </cell>
          <cell r="C3593" t="str">
            <v>PT Cahaya Modern Metal Industri</v>
          </cell>
          <cell r="D3593" t="str">
            <v>Alleged</v>
          </cell>
          <cell r="E3593" t="str">
            <v>Not Applicable</v>
          </cell>
          <cell r="F3593" t="str">
            <v>Non Conformant</v>
          </cell>
        </row>
        <row r="3594">
          <cell r="A3594" t="str">
            <v>CID004007</v>
          </cell>
          <cell r="B3594" t="str">
            <v>Nickel</v>
          </cell>
          <cell r="C3594" t="str">
            <v>PT Aneka Tambang Tbk (Antam)</v>
          </cell>
          <cell r="D3594" t="str">
            <v>Alleged</v>
          </cell>
          <cell r="E3594" t="str">
            <v>Not Applicable</v>
          </cell>
          <cell r="F3594" t="str">
            <v>Non Conformant</v>
          </cell>
        </row>
        <row r="3595">
          <cell r="A3595" t="str">
            <v>CID004008</v>
          </cell>
          <cell r="B3595" t="str">
            <v>Nickel</v>
          </cell>
          <cell r="C3595" t="str">
            <v>NORILSK NICKEL HARJAVALTA OY</v>
          </cell>
          <cell r="D3595" t="str">
            <v>Eligible</v>
          </cell>
          <cell r="E3595" t="str">
            <v>Conformant</v>
          </cell>
          <cell r="F3595"/>
        </row>
        <row r="3596">
          <cell r="A3596" t="str">
            <v>CID004009</v>
          </cell>
          <cell r="B3596" t="str">
            <v>Copper</v>
          </cell>
          <cell r="C3596" t="str">
            <v>Copper Plant Polar Division of MMC Norilsk Nickel</v>
          </cell>
          <cell r="D3596" t="str">
            <v>Eligible</v>
          </cell>
          <cell r="E3596" t="str">
            <v>RMI Due Diligence Review - Unable to Proceed</v>
          </cell>
          <cell r="F3596" t="str">
            <v>Non Conformant</v>
          </cell>
        </row>
        <row r="3597">
          <cell r="A3597" t="str">
            <v>CID004010</v>
          </cell>
          <cell r="B3597" t="str">
            <v>Gold</v>
          </cell>
          <cell r="C3597" t="str">
            <v>Coimpa Industrial LTDA</v>
          </cell>
          <cell r="D3597" t="str">
            <v>Eligible</v>
          </cell>
          <cell r="E3597" t="str">
            <v>Conformant</v>
          </cell>
          <cell r="F3597"/>
        </row>
        <row r="3598">
          <cell r="A3598" t="str">
            <v>CID004011</v>
          </cell>
          <cell r="B3598" t="str">
            <v>Cobalt</v>
          </cell>
          <cell r="C3598" t="str">
            <v>Nadezhda Metallurgical Plant of MMC Norilsk Nickel's Polar Division</v>
          </cell>
          <cell r="D3598" t="str">
            <v>Eligible</v>
          </cell>
          <cell r="E3598" t="str">
            <v>RMI Due Diligence Review - Unable to Proceed</v>
          </cell>
          <cell r="F3598" t="str">
            <v>Non Conformant</v>
          </cell>
        </row>
        <row r="3599">
          <cell r="A3599" t="str">
            <v>CID004012</v>
          </cell>
          <cell r="B3599" t="str">
            <v>Nickel</v>
          </cell>
          <cell r="C3599" t="str">
            <v>Nadezhda Metallurgical Plant of MMC Norilsk Nickel's Polar Division</v>
          </cell>
          <cell r="D3599" t="str">
            <v>Eligible</v>
          </cell>
          <cell r="E3599" t="str">
            <v>RMI Due Diligence Review - Unable to Proceed</v>
          </cell>
          <cell r="F3599" t="str">
            <v>Non Conformant</v>
          </cell>
        </row>
        <row r="3600">
          <cell r="A3600" t="str">
            <v>CID004013</v>
          </cell>
          <cell r="B3600" t="str">
            <v>Lithium</v>
          </cell>
          <cell r="C3600" t="str">
            <v>Jingmen GEM Co., Ltd.</v>
          </cell>
          <cell r="D3600" t="str">
            <v>Eligible</v>
          </cell>
          <cell r="E3600" t="str">
            <v>Outreach Required</v>
          </cell>
          <cell r="F3600" t="str">
            <v>Non Conformant</v>
          </cell>
        </row>
        <row r="3601">
          <cell r="A3601" t="str">
            <v>CID004014</v>
          </cell>
          <cell r="B3601" t="str">
            <v>Lithium</v>
          </cell>
          <cell r="C3601" t="str">
            <v>Jiangxi Nanshi Lithium Power New Materials Co., Ltd.</v>
          </cell>
          <cell r="D3601" t="str">
            <v>Eligible</v>
          </cell>
          <cell r="E3601" t="str">
            <v>Outreach required</v>
          </cell>
          <cell r="F3601" t="str">
            <v>Non Conformant</v>
          </cell>
        </row>
        <row r="3602">
          <cell r="A3602" t="str">
            <v>CID004015</v>
          </cell>
          <cell r="B3602" t="str">
            <v>Lithium</v>
          </cell>
          <cell r="C3602" t="str">
            <v>ChiZhou CN New Materials and Technology Co., Ltd.</v>
          </cell>
          <cell r="D3602" t="str">
            <v>Eligible</v>
          </cell>
          <cell r="E3602" t="str">
            <v>Active</v>
          </cell>
          <cell r="F3602"/>
        </row>
        <row r="3603">
          <cell r="A3603" t="str">
            <v>CID004016</v>
          </cell>
          <cell r="B3603" t="str">
            <v>Multiple</v>
          </cell>
          <cell r="C3603" t="str">
            <v>Lumentum Operations LLC</v>
          </cell>
          <cell r="D3603" t="str">
            <v>Not Eligible</v>
          </cell>
          <cell r="E3603" t="str">
            <v>Not Applicable</v>
          </cell>
          <cell r="F3603" t="str">
            <v>Not Eligible Smelters</v>
          </cell>
        </row>
        <row r="3604">
          <cell r="A3604" t="str">
            <v>CID004017</v>
          </cell>
          <cell r="B3604" t="str">
            <v>Lithium</v>
          </cell>
          <cell r="C3604" t="str">
            <v>Guizhou Ronbay Lithium Battery Material Co., Ltd.</v>
          </cell>
          <cell r="D3604" t="str">
            <v>Eligible</v>
          </cell>
          <cell r="E3604" t="str">
            <v>Outreach Required</v>
          </cell>
          <cell r="F3604" t="str">
            <v>Non Conformant</v>
          </cell>
        </row>
        <row r="3605">
          <cell r="A3605" t="str">
            <v>CID004018</v>
          </cell>
          <cell r="B3605" t="str">
            <v>Lithium</v>
          </cell>
          <cell r="C3605" t="str">
            <v>Hubei Ronbay Lithium Battery Material Co., Ltd.</v>
          </cell>
          <cell r="D3605" t="str">
            <v>Eligible</v>
          </cell>
          <cell r="E3605" t="str">
            <v>Outreach Required</v>
          </cell>
          <cell r="F3605" t="str">
            <v>Non Conformant</v>
          </cell>
        </row>
        <row r="3606">
          <cell r="A3606" t="str">
            <v>CID004019</v>
          </cell>
          <cell r="B3606" t="str">
            <v>Copper</v>
          </cell>
          <cell r="C3606" t="str">
            <v>Nadezhda Metallurgical Plant of MMC Norilsk Nickel's Polar Division</v>
          </cell>
          <cell r="D3606" t="str">
            <v>Eligible</v>
          </cell>
          <cell r="E3606" t="str">
            <v>RMI Due Diligence Review - Unable to Proceed</v>
          </cell>
          <cell r="F3606" t="str">
            <v>Non Conformant</v>
          </cell>
        </row>
        <row r="3607">
          <cell r="A3607" t="str">
            <v>CID004020</v>
          </cell>
          <cell r="B3607" t="str">
            <v>Silver</v>
          </cell>
          <cell r="C3607" t="str">
            <v>Empresa Minera Manquiri S.A.</v>
          </cell>
          <cell r="D3607" t="str">
            <v>Eligible</v>
          </cell>
          <cell r="E3607" t="str">
            <v>Conformant</v>
          </cell>
          <cell r="F3607"/>
        </row>
        <row r="3608">
          <cell r="A3608" t="str">
            <v>CID004021</v>
          </cell>
          <cell r="B3608" t="str">
            <v>Lithium</v>
          </cell>
          <cell r="C3608" t="str">
            <v>Sichuan Siterui Lithium Industry Co., Ltd.</v>
          </cell>
          <cell r="D3608" t="str">
            <v>Eligible</v>
          </cell>
          <cell r="E3608" t="str">
            <v>Outreach Required</v>
          </cell>
          <cell r="F3608" t="str">
            <v>Non Conformant</v>
          </cell>
        </row>
        <row r="3609">
          <cell r="A3609" t="str">
            <v>CID004022</v>
          </cell>
          <cell r="B3609" t="str">
            <v>Lithium</v>
          </cell>
          <cell r="C3609" t="str">
            <v>Ganzhou Miracle Lithium Industrial Co., Ltd.</v>
          </cell>
          <cell r="D3609" t="str">
            <v>Eligible</v>
          </cell>
          <cell r="E3609" t="str">
            <v>Outreach required</v>
          </cell>
          <cell r="F3609" t="str">
            <v>Non Conformant</v>
          </cell>
        </row>
        <row r="3610">
          <cell r="A3610" t="str">
            <v>CID004023</v>
          </cell>
          <cell r="B3610" t="str">
            <v>Lithium</v>
          </cell>
          <cell r="C3610" t="str">
            <v>Hunan Brunp Recycling Technology Co., Ltd.</v>
          </cell>
          <cell r="D3610" t="str">
            <v>Eligible</v>
          </cell>
          <cell r="E3610" t="str">
            <v>In Communication</v>
          </cell>
          <cell r="F3610"/>
        </row>
        <row r="3611">
          <cell r="A3611" t="str">
            <v>CID004024</v>
          </cell>
          <cell r="B3611" t="str">
            <v>Nickel</v>
          </cell>
          <cell r="C3611" t="str">
            <v>Zhejiang Power New Energy Materials Co., Ltd.</v>
          </cell>
          <cell r="D3611" t="str">
            <v>Eligible</v>
          </cell>
          <cell r="E3611" t="str">
            <v>In Communication</v>
          </cell>
          <cell r="F3611"/>
        </row>
        <row r="3612">
          <cell r="A3612" t="str">
            <v>CID004025</v>
          </cell>
          <cell r="B3612" t="str">
            <v>Multiple</v>
          </cell>
          <cell r="C3612" t="str">
            <v>Universal Scientific Industrial (Shanghai) Co., Ltd.</v>
          </cell>
          <cell r="D3612" t="str">
            <v>Not Eligible</v>
          </cell>
          <cell r="E3612" t="str">
            <v>Not Applicable</v>
          </cell>
          <cell r="F3612" t="str">
            <v>Not Eligible Smelters</v>
          </cell>
        </row>
        <row r="3613">
          <cell r="A3613" t="str">
            <v>CID004026</v>
          </cell>
          <cell r="B3613" t="str">
            <v>Multiple</v>
          </cell>
          <cell r="C3613" t="str">
            <v>Lumileds Germany GmbH</v>
          </cell>
          <cell r="D3613" t="str">
            <v>Eligible</v>
          </cell>
          <cell r="E3613" t="str">
            <v>Conformant</v>
          </cell>
          <cell r="F3613"/>
        </row>
        <row r="3614">
          <cell r="A3614" t="str">
            <v>CID004027</v>
          </cell>
          <cell r="B3614" t="str">
            <v>Multiple</v>
          </cell>
          <cell r="C3614" t="str">
            <v>Lumileds (Jiaxing) Technology Co., Ltd.</v>
          </cell>
          <cell r="D3614" t="str">
            <v>Eligible</v>
          </cell>
          <cell r="E3614" t="str">
            <v>Conformant</v>
          </cell>
          <cell r="F3614"/>
        </row>
        <row r="3615">
          <cell r="A3615" t="str">
            <v>CID004028</v>
          </cell>
          <cell r="B3615" t="str">
            <v>Multiple</v>
          </cell>
          <cell r="C3615" t="str">
            <v>Lumileds Poland S.A.</v>
          </cell>
          <cell r="D3615" t="str">
            <v>Eligible</v>
          </cell>
          <cell r="E3615" t="str">
            <v>Conformant</v>
          </cell>
          <cell r="F3615"/>
        </row>
        <row r="3616">
          <cell r="A3616" t="str">
            <v>CID004029</v>
          </cell>
          <cell r="B3616" t="str">
            <v>Multiple</v>
          </cell>
          <cell r="C3616" t="str">
            <v>Lumileds Malaysia Sdn. Bhd.</v>
          </cell>
          <cell r="D3616" t="str">
            <v>Eligible</v>
          </cell>
          <cell r="E3616" t="str">
            <v>Conformant</v>
          </cell>
          <cell r="F3616"/>
        </row>
        <row r="3617">
          <cell r="A3617" t="str">
            <v>CID004030</v>
          </cell>
          <cell r="B3617" t="str">
            <v>Multiple</v>
          </cell>
          <cell r="C3617" t="str">
            <v>Lumileds LLC</v>
          </cell>
          <cell r="D3617" t="str">
            <v>Eligible</v>
          </cell>
          <cell r="E3617" t="str">
            <v>Conformant</v>
          </cell>
          <cell r="F3617"/>
        </row>
        <row r="3618">
          <cell r="A3618" t="str">
            <v>CID004031</v>
          </cell>
          <cell r="B3618" t="str">
            <v>Multiple</v>
          </cell>
          <cell r="C3618" t="str">
            <v>Lumileds Singapore Ptd Ltd</v>
          </cell>
          <cell r="D3618" t="str">
            <v>Eligible</v>
          </cell>
          <cell r="E3618" t="str">
            <v>Conformant</v>
          </cell>
          <cell r="F3618"/>
        </row>
        <row r="3619">
          <cell r="A3619" t="str">
            <v>CID004032</v>
          </cell>
          <cell r="B3619" t="str">
            <v>Multiple</v>
          </cell>
          <cell r="C3619" t="str">
            <v>Lumileds Technology Hubei Co. Ltd.</v>
          </cell>
          <cell r="D3619" t="str">
            <v>Eligible</v>
          </cell>
          <cell r="E3619" t="str">
            <v>Conformant</v>
          </cell>
          <cell r="F3619"/>
        </row>
        <row r="3620">
          <cell r="A3620" t="str">
            <v>CID004033</v>
          </cell>
          <cell r="B3620" t="str">
            <v>Cobalt</v>
          </cell>
          <cell r="C3620" t="str">
            <v>Nam Viet Cromit Joint Stock Company</v>
          </cell>
          <cell r="D3620" t="str">
            <v>Eligible</v>
          </cell>
          <cell r="E3620" t="str">
            <v>Outreach Required</v>
          </cell>
          <cell r="F3620" t="str">
            <v>Non Conformant</v>
          </cell>
        </row>
        <row r="3621">
          <cell r="A3621" t="str">
            <v>CID004034</v>
          </cell>
          <cell r="B3621" t="str">
            <v>Tungsten</v>
          </cell>
          <cell r="C3621" t="str">
            <v>Nam Viet Cromit Joint Stock Company</v>
          </cell>
          <cell r="D3621" t="str">
            <v>Eligible</v>
          </cell>
          <cell r="E3621" t="str">
            <v>Outreach Required</v>
          </cell>
          <cell r="F3621" t="str">
            <v>Non Conformant</v>
          </cell>
        </row>
        <row r="3622">
          <cell r="A3622" t="str">
            <v>CID004035</v>
          </cell>
          <cell r="B3622" t="str">
            <v>Copper</v>
          </cell>
          <cell r="C3622" t="str">
            <v>Concentration Plant, GRK Bystrinskoye</v>
          </cell>
          <cell r="D3622" t="str">
            <v>Eligible</v>
          </cell>
          <cell r="E3622" t="str">
            <v>Outreach Required</v>
          </cell>
          <cell r="F3622" t="str">
            <v>Non Conformant</v>
          </cell>
        </row>
        <row r="3623">
          <cell r="A3623" t="str">
            <v>CID004036</v>
          </cell>
          <cell r="B3623" t="str">
            <v>Gold</v>
          </cell>
          <cell r="C3623" t="str">
            <v>Concentration Plant, GRK Bystrinskoye</v>
          </cell>
          <cell r="D3623" t="str">
            <v>Eligible</v>
          </cell>
          <cell r="E3623" t="str">
            <v>Outreach Required</v>
          </cell>
          <cell r="F3623" t="str">
            <v>Russian Smelters</v>
          </cell>
        </row>
        <row r="3624">
          <cell r="A3624" t="str">
            <v>CID004037</v>
          </cell>
          <cell r="B3624" t="str">
            <v>Gold</v>
          </cell>
          <cell r="C3624" t="str">
            <v>North Star Refino S.A.</v>
          </cell>
          <cell r="D3624" t="str">
            <v>Alleged</v>
          </cell>
          <cell r="E3624" t="str">
            <v>Not Applicable</v>
          </cell>
          <cell r="F3624" t="str">
            <v>Non Conformant</v>
          </cell>
        </row>
        <row r="3625">
          <cell r="A3625" t="str">
            <v>CID004038</v>
          </cell>
          <cell r="B3625" t="str">
            <v>Lithium</v>
          </cell>
          <cell r="C3625" t="str">
            <v>Yibin Tianyi Lithium Industry Co., Ltd.</v>
          </cell>
          <cell r="D3625" t="str">
            <v>Eligible</v>
          </cell>
          <cell r="E3625" t="str">
            <v>Conformant</v>
          </cell>
          <cell r="F3625"/>
        </row>
        <row r="3626">
          <cell r="A3626" t="str">
            <v>CID004039</v>
          </cell>
          <cell r="B3626" t="str">
            <v>Cobalt</v>
          </cell>
          <cell r="C3626" t="str">
            <v>Chengtun Congo Resources SARL</v>
          </cell>
          <cell r="D3626" t="str">
            <v>Alleged</v>
          </cell>
          <cell r="E3626" t="str">
            <v>Not Applicable</v>
          </cell>
          <cell r="F3626" t="str">
            <v>Non Conformant</v>
          </cell>
        </row>
        <row r="3627">
          <cell r="A3627" t="str">
            <v>CID004040</v>
          </cell>
          <cell r="B3627" t="str">
            <v>Cobalt</v>
          </cell>
          <cell r="C3627" t="str">
            <v>Comika Mining SAS</v>
          </cell>
          <cell r="D3627" t="str">
            <v>Alleged</v>
          </cell>
          <cell r="E3627" t="str">
            <v>Not Applicable</v>
          </cell>
          <cell r="F3627" t="str">
            <v>Non Conformant</v>
          </cell>
        </row>
        <row r="3628">
          <cell r="A3628" t="str">
            <v>CID004041</v>
          </cell>
          <cell r="B3628" t="str">
            <v>Gold</v>
          </cell>
          <cell r="C3628" t="str">
            <v>CAURUM SRL</v>
          </cell>
          <cell r="D3628" t="str">
            <v>Alleged</v>
          </cell>
          <cell r="E3628" t="str">
            <v>Not Applicable</v>
          </cell>
          <cell r="F3628" t="str">
            <v>Non Conformant</v>
          </cell>
        </row>
        <row r="3629">
          <cell r="A3629" t="str">
            <v>CID004042</v>
          </cell>
          <cell r="B3629" t="str">
            <v>Tungsten</v>
          </cell>
          <cell r="C3629" t="str">
            <v>Ganzhou 801 Tungsten Industry Co., Ltd.</v>
          </cell>
          <cell r="D3629" t="str">
            <v>Alleged</v>
          </cell>
          <cell r="E3629" t="str">
            <v>Not Applicable</v>
          </cell>
          <cell r="F3629" t="str">
            <v>Non Conformant</v>
          </cell>
        </row>
        <row r="3630">
          <cell r="A3630" t="str">
            <v>CID004043</v>
          </cell>
          <cell r="B3630" t="str">
            <v>Tungsten</v>
          </cell>
          <cell r="C3630" t="str">
            <v>Shaoguan Xinzhong Tungsten Industry Co., Ltd.</v>
          </cell>
          <cell r="D3630" t="str">
            <v>Alleged</v>
          </cell>
          <cell r="E3630" t="str">
            <v>Not Applicable</v>
          </cell>
          <cell r="F3630" t="str">
            <v>Non Conformant</v>
          </cell>
        </row>
        <row r="3631">
          <cell r="A3631" t="str">
            <v>CID004044</v>
          </cell>
          <cell r="B3631" t="str">
            <v>Multiple</v>
          </cell>
          <cell r="C3631" t="str">
            <v>Nantong Jintong Energy Storage Power New Materials Co., Ltd.</v>
          </cell>
          <cell r="D3631" t="str">
            <v>Eligible</v>
          </cell>
          <cell r="E3631" t="str">
            <v>Outreach Required</v>
          </cell>
          <cell r="F3631" t="str">
            <v>Non Conformant</v>
          </cell>
        </row>
        <row r="3632">
          <cell r="A3632" t="str">
            <v>CID004045</v>
          </cell>
          <cell r="B3632" t="str">
            <v>Multiple</v>
          </cell>
          <cell r="C3632" t="str">
            <v>Universal Scientific Industrial S.A. de C.V.</v>
          </cell>
          <cell r="D3632" t="str">
            <v>Eligible</v>
          </cell>
          <cell r="E3632" t="str">
            <v>Outreach Required</v>
          </cell>
          <cell r="F3632" t="str">
            <v>Non Conformant</v>
          </cell>
        </row>
        <row r="3633">
          <cell r="A3633" t="str">
            <v>CID004046</v>
          </cell>
          <cell r="B3633" t="str">
            <v>Multiple</v>
          </cell>
          <cell r="C3633" t="str">
            <v>Universal Scientific Industrial Vietnam Co., Ltd.</v>
          </cell>
          <cell r="D3633" t="str">
            <v>Eligible</v>
          </cell>
          <cell r="E3633" t="str">
            <v>Outreach Required</v>
          </cell>
          <cell r="F3633" t="str">
            <v>Non Conformant</v>
          </cell>
        </row>
        <row r="3634">
          <cell r="A3634" t="str">
            <v>CID004047</v>
          </cell>
          <cell r="B3634" t="str">
            <v>Multiple</v>
          </cell>
          <cell r="C3634" t="str">
            <v>Universal Global Technology (Huizhou) Co., Ltd.</v>
          </cell>
          <cell r="D3634" t="str">
            <v>Eligible</v>
          </cell>
          <cell r="E3634" t="str">
            <v>Outreach Required</v>
          </cell>
          <cell r="F3634" t="str">
            <v>Non Conformant</v>
          </cell>
        </row>
        <row r="3635">
          <cell r="A3635" t="str">
            <v>CID004048</v>
          </cell>
          <cell r="B3635" t="str">
            <v>Multiple</v>
          </cell>
          <cell r="C3635" t="str">
            <v>Universal Global Technology (Shanghai) Co., Ltd.</v>
          </cell>
          <cell r="D3635" t="str">
            <v>Eligible</v>
          </cell>
          <cell r="E3635" t="str">
            <v>Outreach Required</v>
          </cell>
          <cell r="F3635" t="str">
            <v>Non Conformant</v>
          </cell>
        </row>
        <row r="3636">
          <cell r="A3636" t="str">
            <v>CID004049</v>
          </cell>
          <cell r="B3636" t="str">
            <v>Multiple</v>
          </cell>
          <cell r="C3636" t="str">
            <v>Universal Global Technology (Kunshan) Co., Ltd.</v>
          </cell>
          <cell r="D3636" t="str">
            <v>Eligible</v>
          </cell>
          <cell r="E3636" t="str">
            <v>Outreach Required</v>
          </cell>
          <cell r="F3636" t="str">
            <v>Non Conformant</v>
          </cell>
        </row>
        <row r="3637">
          <cell r="A3637" t="str">
            <v>CID004050</v>
          </cell>
          <cell r="B3637" t="str">
            <v>Multiple</v>
          </cell>
          <cell r="C3637" t="str">
            <v>Universal Scientific Industrial Poland Sp. z o.o.</v>
          </cell>
          <cell r="D3637" t="str">
            <v>Eligible</v>
          </cell>
          <cell r="E3637" t="str">
            <v>Outreach Required</v>
          </cell>
          <cell r="F3637" t="str">
            <v>Non Conformant</v>
          </cell>
        </row>
        <row r="3638">
          <cell r="A3638" t="str">
            <v>CID004051</v>
          </cell>
          <cell r="B3638" t="str">
            <v>Multiple</v>
          </cell>
          <cell r="C3638" t="str">
            <v>Universal Scientific Industrial (Shanghai) Co., Ltd. Shengxia Road Branch</v>
          </cell>
          <cell r="D3638" t="str">
            <v>Eligible</v>
          </cell>
          <cell r="E3638" t="str">
            <v>Outreach Required</v>
          </cell>
          <cell r="F3638" t="str">
            <v>Non Conformant</v>
          </cell>
        </row>
        <row r="3639">
          <cell r="A3639" t="str">
            <v>CID004052</v>
          </cell>
          <cell r="B3639" t="str">
            <v>Multiple</v>
          </cell>
          <cell r="C3639" t="str">
            <v>USI Electronics (Shenzhen) Co., Ltd.</v>
          </cell>
          <cell r="D3639" t="str">
            <v>Eligible</v>
          </cell>
          <cell r="E3639" t="str">
            <v>Outreach Required</v>
          </cell>
          <cell r="F3639" t="str">
            <v>Non Conformant</v>
          </cell>
        </row>
        <row r="3640">
          <cell r="A3640" t="str">
            <v>CID004053</v>
          </cell>
          <cell r="B3640" t="str">
            <v>Multiple</v>
          </cell>
          <cell r="C3640" t="str">
            <v>Universal Global Scientific Industrial Co., Ltd.</v>
          </cell>
          <cell r="D3640" t="str">
            <v>Eligible</v>
          </cell>
          <cell r="E3640" t="str">
            <v>Conformant</v>
          </cell>
          <cell r="F3640"/>
        </row>
        <row r="3641">
          <cell r="A3641" t="str">
            <v>CID004054</v>
          </cell>
          <cell r="B3641" t="str">
            <v>Tantalum</v>
          </cell>
          <cell r="C3641" t="str">
            <v>PowerX Ltd.</v>
          </cell>
          <cell r="D3641" t="str">
            <v>Eligible</v>
          </cell>
          <cell r="E3641" t="str">
            <v>Conformant</v>
          </cell>
          <cell r="F3641"/>
        </row>
        <row r="3642">
          <cell r="A3642" t="str">
            <v>CID004055</v>
          </cell>
          <cell r="B3642" t="str">
            <v>Nickel</v>
          </cell>
          <cell r="C3642" t="str">
            <v>Niihama Nickel Refinery, Sumitomo Metal Mining</v>
          </cell>
          <cell r="D3642" t="str">
            <v>Eligible</v>
          </cell>
          <cell r="E3642" t="str">
            <v>Conformant</v>
          </cell>
          <cell r="F3642"/>
        </row>
        <row r="3643">
          <cell r="A3643" t="str">
            <v>CID004056</v>
          </cell>
          <cell r="B3643" t="str">
            <v>Tungsten</v>
          </cell>
          <cell r="C3643" t="str">
            <v>MALAMET SMELTING SDN. BHD.</v>
          </cell>
          <cell r="D3643" t="str">
            <v>Eligible</v>
          </cell>
          <cell r="E3643" t="str">
            <v>Outreach Required</v>
          </cell>
          <cell r="F3643" t="str">
            <v>Non Conformant</v>
          </cell>
        </row>
        <row r="3644">
          <cell r="A3644" t="str">
            <v>CID004057</v>
          </cell>
          <cell r="B3644" t="str">
            <v>Cobalt</v>
          </cell>
          <cell r="C3644" t="str">
            <v>Eti Bakir A.S</v>
          </cell>
          <cell r="D3644" t="str">
            <v>Eligible</v>
          </cell>
          <cell r="E3644" t="str">
            <v>Conformant</v>
          </cell>
          <cell r="F3644"/>
        </row>
        <row r="3645">
          <cell r="A3645" t="str">
            <v>CID004058</v>
          </cell>
          <cell r="B3645" t="str">
            <v>Copper</v>
          </cell>
          <cell r="C3645" t="str">
            <v>Eti Bakir A.S</v>
          </cell>
          <cell r="D3645" t="str">
            <v>Eligible</v>
          </cell>
          <cell r="E3645" t="str">
            <v>Conformant</v>
          </cell>
          <cell r="F3645"/>
        </row>
        <row r="3646">
          <cell r="A3646" t="str">
            <v>CID004059</v>
          </cell>
          <cell r="B3646" t="str">
            <v>Zinc</v>
          </cell>
          <cell r="C3646" t="str">
            <v>Eti Bakir A.S</v>
          </cell>
          <cell r="D3646" t="str">
            <v>Eligible</v>
          </cell>
          <cell r="E3646" t="str">
            <v>Conformant</v>
          </cell>
          <cell r="F3646"/>
        </row>
        <row r="3647">
          <cell r="A3647" t="str">
            <v>CID004060</v>
          </cell>
          <cell r="B3647" t="str">
            <v>Tungsten</v>
          </cell>
          <cell r="C3647" t="str">
            <v>DONGKUK INDUSTRIES CO., LTD.</v>
          </cell>
          <cell r="D3647" t="str">
            <v>Eligible</v>
          </cell>
          <cell r="E3647" t="str">
            <v>Outreach Required</v>
          </cell>
          <cell r="F3647" t="str">
            <v>Non Conformant</v>
          </cell>
        </row>
        <row r="3648">
          <cell r="A3648" t="str">
            <v>CID004061</v>
          </cell>
          <cell r="B3648" t="str">
            <v>Multiple</v>
          </cell>
          <cell r="C3648" t="str">
            <v>CTIA GROUP LTD (China Tungsten Intelligent Manufacturing (Xiamen) Technology Co., Ltd)</v>
          </cell>
          <cell r="D3648" t="str">
            <v>Eligible</v>
          </cell>
          <cell r="E3648" t="str">
            <v>Conformant</v>
          </cell>
          <cell r="F3648"/>
        </row>
        <row r="3649">
          <cell r="A3649" t="str">
            <v>CID004062</v>
          </cell>
          <cell r="B3649" t="str">
            <v>Multiple</v>
          </cell>
          <cell r="C3649" t="str">
            <v>RFH Yancheng Jinmei New Materials. Co. Ltd.</v>
          </cell>
          <cell r="D3649" t="str">
            <v>Eligible</v>
          </cell>
          <cell r="E3649" t="str">
            <v>Conformant</v>
          </cell>
          <cell r="F3649"/>
        </row>
        <row r="3650">
          <cell r="A3650" t="str">
            <v>CID004063</v>
          </cell>
          <cell r="B3650" t="str">
            <v>Lithium</v>
          </cell>
          <cell r="C3650" t="str">
            <v>Longnan Ruihong Technology Co., Ltd.</v>
          </cell>
          <cell r="D3650" t="str">
            <v>Eligible</v>
          </cell>
          <cell r="E3650" t="str">
            <v>Outreach Required</v>
          </cell>
          <cell r="F3650" t="str">
            <v>Non Conformant</v>
          </cell>
        </row>
        <row r="3651">
          <cell r="A3651" t="str">
            <v>CID004064</v>
          </cell>
          <cell r="B3651" t="str">
            <v>Lithium</v>
          </cell>
          <cell r="C3651" t="str">
            <v>Quannan Ruilong Technology Co., Ltd.</v>
          </cell>
          <cell r="D3651" t="str">
            <v>Eligible</v>
          </cell>
          <cell r="E3651" t="str">
            <v>Outreach Required</v>
          </cell>
          <cell r="F3651" t="str">
            <v>Non Conformant</v>
          </cell>
        </row>
        <row r="3652">
          <cell r="A3652" t="str">
            <v>CID004065</v>
          </cell>
          <cell r="B3652" t="str">
            <v>Tin</v>
          </cell>
          <cell r="C3652" t="str">
            <v>Mining Minerals Resources SARL</v>
          </cell>
          <cell r="D3652" t="str">
            <v>Not Eligible</v>
          </cell>
          <cell r="E3652" t="str">
            <v>Conformant</v>
          </cell>
          <cell r="F3652" t="str">
            <v>Not Eligible Smelters</v>
          </cell>
        </row>
        <row r="3653">
          <cell r="A3653" t="str">
            <v>CID004066</v>
          </cell>
          <cell r="B3653" t="str">
            <v>Lithium</v>
          </cell>
          <cell r="C3653" t="str">
            <v>Zhejiang New Era Zhongneng Technology Co., Ltd.</v>
          </cell>
          <cell r="D3653" t="str">
            <v>Eligible</v>
          </cell>
          <cell r="E3653" t="str">
            <v>Outreach Required</v>
          </cell>
          <cell r="F3653" t="str">
            <v>Non Conformant</v>
          </cell>
        </row>
        <row r="3654">
          <cell r="A3654" t="str">
            <v>CID004067</v>
          </cell>
          <cell r="B3654" t="str">
            <v>Mica</v>
          </cell>
          <cell r="C3654" t="str">
            <v>The Jai Mica Supply Co., PVT Ltd.</v>
          </cell>
          <cell r="D3654" t="str">
            <v>Eligible</v>
          </cell>
          <cell r="E3654" t="str">
            <v>Outreach Required</v>
          </cell>
          <cell r="F3654" t="str">
            <v>Non Conformant</v>
          </cell>
        </row>
        <row r="3655">
          <cell r="A3655" t="str">
            <v>CID004068</v>
          </cell>
          <cell r="B3655" t="str">
            <v>Tungsten</v>
          </cell>
          <cell r="C3655" t="str">
            <v>Plansee Composite Materials GmbH</v>
          </cell>
          <cell r="D3655" t="str">
            <v>Eligible</v>
          </cell>
          <cell r="E3655" t="str">
            <v>Conformant</v>
          </cell>
          <cell r="F3655"/>
        </row>
        <row r="3656">
          <cell r="A3656" t="str">
            <v>CID004069</v>
          </cell>
          <cell r="B3656" t="str">
            <v>Copper</v>
          </cell>
          <cell r="C3656" t="str">
            <v>Coro Mining Corp.</v>
          </cell>
          <cell r="D3656" t="str">
            <v>Alleged</v>
          </cell>
          <cell r="E3656" t="str">
            <v>Not Applicable</v>
          </cell>
          <cell r="F3656" t="str">
            <v>Non Conformant</v>
          </cell>
        </row>
        <row r="3657">
          <cell r="A3657" t="str">
            <v>CID004070</v>
          </cell>
          <cell r="B3657" t="str">
            <v>Copper</v>
          </cell>
          <cell r="C3657" t="str">
            <v>Mt Cuthbert &amp; Mt Watson Project</v>
          </cell>
          <cell r="D3657" t="str">
            <v>Alleged</v>
          </cell>
          <cell r="E3657" t="str">
            <v>Not Applicable</v>
          </cell>
          <cell r="F3657" t="str">
            <v>Non Conformant</v>
          </cell>
        </row>
        <row r="3658">
          <cell r="A3658" t="str">
            <v>CID004071</v>
          </cell>
          <cell r="B3658" t="str">
            <v>Copper</v>
          </cell>
          <cell r="C3658" t="str">
            <v>Olympic Dam</v>
          </cell>
          <cell r="D3658" t="str">
            <v xml:space="preserve">Eligible </v>
          </cell>
          <cell r="E3658" t="str">
            <v>Outreach Required</v>
          </cell>
          <cell r="F3658" t="str">
            <v>Non Conformant</v>
          </cell>
        </row>
        <row r="3659">
          <cell r="A3659" t="str">
            <v>CID004072</v>
          </cell>
          <cell r="B3659" t="str">
            <v>Copper</v>
          </cell>
          <cell r="C3659" t="str">
            <v>Port Kembla</v>
          </cell>
          <cell r="D3659" t="str">
            <v>Alleged</v>
          </cell>
          <cell r="E3659" t="str">
            <v>Not Applicable</v>
          </cell>
          <cell r="F3659" t="str">
            <v>Non Conformant</v>
          </cell>
        </row>
        <row r="3660">
          <cell r="A3660" t="str">
            <v>CID004073</v>
          </cell>
          <cell r="B3660" t="str">
            <v>Copper</v>
          </cell>
          <cell r="C3660" t="str">
            <v>Port Pirie</v>
          </cell>
          <cell r="D3660" t="str">
            <v>Alleged</v>
          </cell>
          <cell r="E3660" t="str">
            <v>Not Applicable</v>
          </cell>
          <cell r="F3660" t="str">
            <v>Non Conformant</v>
          </cell>
        </row>
        <row r="3661">
          <cell r="A3661" t="str">
            <v>CID004074</v>
          </cell>
          <cell r="B3661" t="str">
            <v>Copper</v>
          </cell>
          <cell r="C3661" t="str">
            <v>Mutanda Mining SPRL</v>
          </cell>
          <cell r="D3661" t="str">
            <v>Eligible</v>
          </cell>
          <cell r="E3661" t="str">
            <v>Conformant</v>
          </cell>
          <cell r="F3661"/>
        </row>
        <row r="3662">
          <cell r="A3662" t="str">
            <v>CID004075</v>
          </cell>
          <cell r="B3662" t="str">
            <v>Copper</v>
          </cell>
          <cell r="C3662" t="str">
            <v>Townsville</v>
          </cell>
          <cell r="D3662" t="str">
            <v>Alleged</v>
          </cell>
          <cell r="E3662" t="str">
            <v>Not Applicable</v>
          </cell>
          <cell r="F3662" t="str">
            <v>Non Conformant</v>
          </cell>
        </row>
        <row r="3663">
          <cell r="A3663" t="str">
            <v>CID004076</v>
          </cell>
          <cell r="B3663" t="str">
            <v>Copper</v>
          </cell>
          <cell r="C3663" t="str">
            <v>Whim Creek</v>
          </cell>
          <cell r="D3663" t="str">
            <v>Alleged</v>
          </cell>
          <cell r="E3663" t="str">
            <v>Not Applicable</v>
          </cell>
          <cell r="F3663" t="str">
            <v>Non Conformant</v>
          </cell>
        </row>
        <row r="3664">
          <cell r="A3664" t="str">
            <v>CID004077</v>
          </cell>
          <cell r="B3664" t="str">
            <v>Copper</v>
          </cell>
          <cell r="C3664" t="str">
            <v>White Range Project</v>
          </cell>
          <cell r="D3664" t="str">
            <v>Alleged</v>
          </cell>
          <cell r="E3664" t="str">
            <v>Not Applicable</v>
          </cell>
          <cell r="F3664" t="str">
            <v>Non Conformant</v>
          </cell>
        </row>
        <row r="3665">
          <cell r="A3665" t="str">
            <v>CID004078</v>
          </cell>
          <cell r="B3665" t="str">
            <v>Copper</v>
          </cell>
          <cell r="C3665" t="str">
            <v>Metallo  (Aurubis)</v>
          </cell>
          <cell r="D3665" t="str">
            <v xml:space="preserve">Eligible </v>
          </cell>
          <cell r="E3665" t="str">
            <v>Outreach Required</v>
          </cell>
          <cell r="F3665" t="str">
            <v>Non Conformant</v>
          </cell>
        </row>
        <row r="3666">
          <cell r="A3666" t="str">
            <v>CID004080</v>
          </cell>
          <cell r="B3666" t="str">
            <v>Copper</v>
          </cell>
          <cell r="C3666" t="str">
            <v>Aurubis Olen nv</v>
          </cell>
          <cell r="D3666" t="str">
            <v xml:space="preserve">Eligible </v>
          </cell>
          <cell r="E3666" t="str">
            <v>Outreach Required</v>
          </cell>
          <cell r="F3666" t="str">
            <v>Non Conformant</v>
          </cell>
        </row>
        <row r="3667">
          <cell r="A3667" t="str">
            <v>CID004081</v>
          </cell>
          <cell r="B3667" t="str">
            <v>Copper</v>
          </cell>
          <cell r="C3667" t="str">
            <v>Corocoro</v>
          </cell>
          <cell r="D3667" t="str">
            <v>Alleged</v>
          </cell>
          <cell r="E3667" t="str">
            <v>Not Applicable</v>
          </cell>
          <cell r="F3667" t="str">
            <v>Non Conformant</v>
          </cell>
        </row>
        <row r="3668">
          <cell r="A3668" t="str">
            <v>CID004082</v>
          </cell>
          <cell r="B3668" t="str">
            <v>Copper</v>
          </cell>
          <cell r="C3668" t="str">
            <v>118 Project</v>
          </cell>
          <cell r="D3668" t="str">
            <v>Alleged</v>
          </cell>
          <cell r="E3668" t="str">
            <v>Not Applicable</v>
          </cell>
          <cell r="F3668" t="str">
            <v>Non Conformant</v>
          </cell>
        </row>
        <row r="3669">
          <cell r="A3669" t="str">
            <v>CID004083</v>
          </cell>
          <cell r="B3669" t="str">
            <v>Copper</v>
          </cell>
          <cell r="C3669" t="str">
            <v>Caraíba Metais S.A. (Paranapanema S.A.)</v>
          </cell>
          <cell r="D3669" t="str">
            <v>Alleged</v>
          </cell>
          <cell r="E3669" t="str">
            <v>Not Applicable</v>
          </cell>
          <cell r="F3669" t="str">
            <v>Non Conformant</v>
          </cell>
        </row>
        <row r="3670">
          <cell r="A3670" t="str">
            <v>CID004084</v>
          </cell>
          <cell r="B3670" t="str">
            <v>Copper</v>
          </cell>
          <cell r="C3670" t="str">
            <v>Vale UHC</v>
          </cell>
          <cell r="D3670" t="str">
            <v>Alleged</v>
          </cell>
          <cell r="E3670" t="str">
            <v>Not Applicable</v>
          </cell>
          <cell r="F3670" t="str">
            <v>Non Conformant</v>
          </cell>
        </row>
        <row r="3671">
          <cell r="A3671" t="str">
            <v>CID004085</v>
          </cell>
          <cell r="B3671" t="str">
            <v>Copper</v>
          </cell>
          <cell r="C3671" t="str">
            <v>Aurubis Bulgaria</v>
          </cell>
          <cell r="D3671" t="str">
            <v xml:space="preserve">Eligible </v>
          </cell>
          <cell r="E3671" t="str">
            <v>Outreach Required</v>
          </cell>
          <cell r="F3671" t="str">
            <v>Non Conformant</v>
          </cell>
        </row>
        <row r="3672">
          <cell r="A3672" t="str">
            <v>CID004086</v>
          </cell>
          <cell r="B3672" t="str">
            <v>Copper</v>
          </cell>
          <cell r="C3672" t="str">
            <v>Granite Creek Copper</v>
          </cell>
          <cell r="D3672" t="str">
            <v>Alleged</v>
          </cell>
          <cell r="E3672" t="str">
            <v>Not Applicable</v>
          </cell>
          <cell r="F3672" t="str">
            <v>Non Conformant</v>
          </cell>
        </row>
        <row r="3673">
          <cell r="A3673" t="str">
            <v>CID004087</v>
          </cell>
          <cell r="B3673" t="str">
            <v>Copper</v>
          </cell>
          <cell r="C3673" t="str">
            <v>CCR Refinery - Glencore Canada Corporation</v>
          </cell>
          <cell r="D3673" t="str">
            <v>Eligible</v>
          </cell>
          <cell r="E3673" t="str">
            <v>Outreach Required</v>
          </cell>
          <cell r="F3673" t="str">
            <v>Non Conformant</v>
          </cell>
        </row>
        <row r="3674">
          <cell r="A3674" t="str">
            <v>CID004088</v>
          </cell>
          <cell r="B3674" t="str">
            <v>Copper</v>
          </cell>
          <cell r="C3674" t="str">
            <v>The Metals Company</v>
          </cell>
          <cell r="D3674" t="str">
            <v>Alleged</v>
          </cell>
          <cell r="E3674" t="str">
            <v>Not Applicable</v>
          </cell>
          <cell r="F3674" t="str">
            <v>Non Conformant</v>
          </cell>
        </row>
        <row r="3675">
          <cell r="A3675" t="str">
            <v>CID004089</v>
          </cell>
          <cell r="B3675" t="str">
            <v>Copper</v>
          </cell>
          <cell r="C3675" t="str">
            <v>Gibraltar</v>
          </cell>
          <cell r="D3675" t="str">
            <v>Alleged</v>
          </cell>
          <cell r="E3675" t="str">
            <v>Not Applicable</v>
          </cell>
          <cell r="F3675" t="str">
            <v>Non Conformant</v>
          </cell>
        </row>
        <row r="3676">
          <cell r="A3676" t="str">
            <v>CID004090</v>
          </cell>
          <cell r="B3676" t="str">
            <v>Copper</v>
          </cell>
          <cell r="C3676" t="str">
            <v>Glencore Kidd Creek</v>
          </cell>
          <cell r="D3676" t="str">
            <v>Alleged</v>
          </cell>
          <cell r="E3676" t="str">
            <v>Not Applicable</v>
          </cell>
          <cell r="F3676" t="str">
            <v>Non Conformant</v>
          </cell>
        </row>
        <row r="3677">
          <cell r="A3677" t="str">
            <v>CID004091</v>
          </cell>
          <cell r="B3677" t="str">
            <v>Copper</v>
          </cell>
          <cell r="C3677" t="str">
            <v>Vale Inco Ltd.</v>
          </cell>
          <cell r="D3677" t="str">
            <v>Alleged</v>
          </cell>
          <cell r="E3677" t="str">
            <v>Not Applicable</v>
          </cell>
          <cell r="F3677" t="str">
            <v>Non Conformant</v>
          </cell>
        </row>
        <row r="3678">
          <cell r="A3678" t="str">
            <v>CID004092</v>
          </cell>
          <cell r="B3678" t="str">
            <v>Copper</v>
          </cell>
          <cell r="C3678" t="str">
            <v>CEMIN</v>
          </cell>
          <cell r="D3678" t="str">
            <v>Alleged</v>
          </cell>
          <cell r="E3678" t="str">
            <v>Not Applicable</v>
          </cell>
          <cell r="F3678" t="str">
            <v>Non Conformant</v>
          </cell>
        </row>
        <row r="3679">
          <cell r="A3679" t="str">
            <v>CID004093</v>
          </cell>
          <cell r="B3679" t="str">
            <v>Copper</v>
          </cell>
          <cell r="C3679" t="str">
            <v>Andacollo</v>
          </cell>
          <cell r="D3679" t="str">
            <v>Alleged</v>
          </cell>
          <cell r="E3679" t="str">
            <v>Not Applicable</v>
          </cell>
          <cell r="F3679" t="str">
            <v>Non Conformant</v>
          </cell>
        </row>
        <row r="3680">
          <cell r="A3680" t="str">
            <v>CID004094</v>
          </cell>
          <cell r="B3680" t="str">
            <v>Copper</v>
          </cell>
          <cell r="C3680" t="str">
            <v>Antucoya</v>
          </cell>
          <cell r="D3680" t="str">
            <v xml:space="preserve">Eligible </v>
          </cell>
          <cell r="E3680" t="str">
            <v>Outreach Required</v>
          </cell>
          <cell r="F3680" t="str">
            <v>Non Conformant</v>
          </cell>
        </row>
        <row r="3681">
          <cell r="A3681" t="str">
            <v>CID004095</v>
          </cell>
          <cell r="B3681" t="str">
            <v>Copper</v>
          </cell>
          <cell r="C3681" t="str">
            <v>Berta</v>
          </cell>
          <cell r="D3681" t="str">
            <v>Alleged</v>
          </cell>
          <cell r="E3681" t="str">
            <v>Not Applicable</v>
          </cell>
          <cell r="F3681" t="str">
            <v>Non Conformant</v>
          </cell>
        </row>
        <row r="3682">
          <cell r="A3682" t="str">
            <v>CID004096</v>
          </cell>
          <cell r="B3682" t="str">
            <v>Copper</v>
          </cell>
          <cell r="C3682" t="str">
            <v>Caserones</v>
          </cell>
          <cell r="D3682" t="str">
            <v xml:space="preserve">Eligible </v>
          </cell>
          <cell r="E3682" t="str">
            <v>Outreach Required</v>
          </cell>
          <cell r="F3682" t="str">
            <v>Non Conformant</v>
          </cell>
        </row>
        <row r="3683">
          <cell r="A3683" t="str">
            <v>CID004097</v>
          </cell>
          <cell r="B3683" t="str">
            <v>Copper</v>
          </cell>
          <cell r="C3683" t="str">
            <v>Cerro Colorado</v>
          </cell>
          <cell r="D3683" t="str">
            <v>Alleged</v>
          </cell>
          <cell r="E3683" t="str">
            <v>Not Applicable</v>
          </cell>
          <cell r="F3683" t="str">
            <v>Non Conformant</v>
          </cell>
        </row>
        <row r="3684">
          <cell r="A3684" t="str">
            <v>CID004098</v>
          </cell>
          <cell r="B3684" t="str">
            <v>Copper</v>
          </cell>
          <cell r="C3684" t="str">
            <v>Cerro Dominador</v>
          </cell>
          <cell r="D3684" t="str">
            <v>Alleged</v>
          </cell>
          <cell r="E3684" t="str">
            <v>Not Applicable</v>
          </cell>
          <cell r="F3684" t="str">
            <v>Non Conformant</v>
          </cell>
        </row>
        <row r="3685">
          <cell r="A3685" t="str">
            <v>CID004099</v>
          </cell>
          <cell r="B3685" t="str">
            <v>Copper</v>
          </cell>
          <cell r="C3685" t="str">
            <v>Cerro Negro</v>
          </cell>
          <cell r="D3685" t="str">
            <v>Alleged</v>
          </cell>
          <cell r="E3685" t="str">
            <v>Not Applicable</v>
          </cell>
          <cell r="F3685" t="str">
            <v>Non Conformant</v>
          </cell>
        </row>
        <row r="3686">
          <cell r="A3686" t="str">
            <v>CID004100</v>
          </cell>
          <cell r="B3686" t="str">
            <v>Copper</v>
          </cell>
          <cell r="C3686" t="str">
            <v>Chañaral Bay</v>
          </cell>
          <cell r="D3686" t="str">
            <v>Alleged</v>
          </cell>
          <cell r="E3686" t="str">
            <v>Not Applicable</v>
          </cell>
          <cell r="F3686" t="str">
            <v>Non Conformant</v>
          </cell>
        </row>
        <row r="3687">
          <cell r="A3687" t="str">
            <v>CID004101</v>
          </cell>
          <cell r="B3687" t="str">
            <v>Copper</v>
          </cell>
          <cell r="C3687" t="str">
            <v>Chuquicamata Refinery</v>
          </cell>
          <cell r="D3687" t="str">
            <v xml:space="preserve">Eligible </v>
          </cell>
          <cell r="E3687" t="str">
            <v>Outreach Required</v>
          </cell>
          <cell r="F3687" t="str">
            <v>Non Conformant</v>
          </cell>
        </row>
        <row r="3688">
          <cell r="A3688" t="str">
            <v>CID004103</v>
          </cell>
          <cell r="B3688" t="str">
            <v>Copper</v>
          </cell>
          <cell r="C3688" t="str">
            <v>Collahuasi</v>
          </cell>
          <cell r="D3688" t="str">
            <v>Alleged</v>
          </cell>
          <cell r="E3688" t="str">
            <v>Not Applicable</v>
          </cell>
          <cell r="F3688" t="str">
            <v>Non Conformant</v>
          </cell>
        </row>
        <row r="3689">
          <cell r="A3689" t="str">
            <v>CID004104</v>
          </cell>
          <cell r="B3689" t="str">
            <v>Copper</v>
          </cell>
          <cell r="C3689" t="str">
            <v>Diego de Almagro</v>
          </cell>
          <cell r="D3689" t="str">
            <v>Alleged</v>
          </cell>
          <cell r="E3689" t="str">
            <v>Not Applicable</v>
          </cell>
          <cell r="F3689" t="str">
            <v>Non Conformant</v>
          </cell>
        </row>
        <row r="3690">
          <cell r="A3690" t="str">
            <v>CID004105</v>
          </cell>
          <cell r="B3690" t="str">
            <v>Copper</v>
          </cell>
          <cell r="C3690" t="str">
            <v>Dos Amigos</v>
          </cell>
          <cell r="D3690" t="str">
            <v>Alleged</v>
          </cell>
          <cell r="E3690" t="str">
            <v>Not Applicable</v>
          </cell>
          <cell r="F3690" t="str">
            <v>Non Conformant</v>
          </cell>
        </row>
        <row r="3691">
          <cell r="A3691" t="str">
            <v>CID004106</v>
          </cell>
          <cell r="B3691" t="str">
            <v>Copper</v>
          </cell>
          <cell r="C3691" t="str">
            <v>El Abra</v>
          </cell>
          <cell r="D3691" t="str">
            <v>Alleged</v>
          </cell>
          <cell r="E3691" t="str">
            <v>Not Applicable</v>
          </cell>
          <cell r="F3691" t="str">
            <v>Non Conformant</v>
          </cell>
        </row>
        <row r="3692">
          <cell r="A3692" t="str">
            <v>CID004107</v>
          </cell>
          <cell r="B3692" t="str">
            <v>Copper</v>
          </cell>
          <cell r="C3692" t="str">
            <v>El Espino</v>
          </cell>
          <cell r="D3692" t="str">
            <v>Alleged</v>
          </cell>
          <cell r="E3692" t="str">
            <v>Not Applicable</v>
          </cell>
          <cell r="F3692" t="str">
            <v>Non Conformant</v>
          </cell>
        </row>
        <row r="3693">
          <cell r="A3693" t="str">
            <v>CID004108</v>
          </cell>
          <cell r="B3693" t="str">
            <v>Copper</v>
          </cell>
          <cell r="C3693" t="str">
            <v>El Soldado</v>
          </cell>
          <cell r="D3693" t="str">
            <v xml:space="preserve">Eligible </v>
          </cell>
          <cell r="E3693" t="str">
            <v>Outreach Required</v>
          </cell>
          <cell r="F3693" t="str">
            <v>Non Conformant</v>
          </cell>
        </row>
        <row r="3694">
          <cell r="A3694" t="str">
            <v>CID004109</v>
          </cell>
          <cell r="B3694" t="str">
            <v>Copper</v>
          </cell>
          <cell r="C3694" t="str">
            <v>El Teniente</v>
          </cell>
          <cell r="D3694" t="str">
            <v xml:space="preserve">Eligible </v>
          </cell>
          <cell r="E3694" t="str">
            <v>Outreach Required</v>
          </cell>
          <cell r="F3694" t="str">
            <v>Non Conformant</v>
          </cell>
        </row>
        <row r="3695">
          <cell r="A3695" t="str">
            <v>CID004111</v>
          </cell>
          <cell r="B3695" t="str">
            <v>Copper</v>
          </cell>
          <cell r="C3695" t="str">
            <v>El Tesoro / Encuentro Oxides</v>
          </cell>
          <cell r="D3695" t="str">
            <v>Alleged</v>
          </cell>
          <cell r="E3695" t="str">
            <v>Not Applicable</v>
          </cell>
          <cell r="F3695" t="str">
            <v>Non Conformant</v>
          </cell>
        </row>
        <row r="3696">
          <cell r="A3696" t="str">
            <v>CID004112</v>
          </cell>
          <cell r="B3696" t="str">
            <v>Copper</v>
          </cell>
          <cell r="C3696" t="str">
            <v>Escondida</v>
          </cell>
          <cell r="D3696" t="str">
            <v>Alleged</v>
          </cell>
          <cell r="E3696" t="str">
            <v>Not Applicable</v>
          </cell>
          <cell r="F3696" t="str">
            <v>Non Conformant</v>
          </cell>
        </row>
        <row r="3697">
          <cell r="A3697" t="str">
            <v>CID004113</v>
          </cell>
          <cell r="B3697" t="str">
            <v>Copper</v>
          </cell>
          <cell r="C3697" t="str">
            <v>Filo del Sol</v>
          </cell>
          <cell r="D3697" t="str">
            <v>Alleged</v>
          </cell>
          <cell r="E3697" t="str">
            <v>Not Applicable</v>
          </cell>
          <cell r="F3697" t="str">
            <v>Non Conformant</v>
          </cell>
        </row>
        <row r="3698">
          <cell r="A3698" t="str">
            <v>CID004114</v>
          </cell>
          <cell r="B3698" t="str">
            <v>Copper</v>
          </cell>
          <cell r="C3698" t="str">
            <v>Franke</v>
          </cell>
          <cell r="D3698" t="str">
            <v>Alleged</v>
          </cell>
          <cell r="E3698" t="str">
            <v>Not Applicable</v>
          </cell>
          <cell r="F3698" t="str">
            <v>Non Conformant</v>
          </cell>
        </row>
        <row r="3699">
          <cell r="A3699" t="str">
            <v>CID004115</v>
          </cell>
          <cell r="B3699" t="str">
            <v>Copper</v>
          </cell>
          <cell r="C3699" t="str">
            <v>Gabriela Mistral (Gaby)</v>
          </cell>
          <cell r="D3699" t="str">
            <v xml:space="preserve">Eligible </v>
          </cell>
          <cell r="E3699" t="str">
            <v>Outreach Required</v>
          </cell>
          <cell r="F3699" t="str">
            <v>Non Conformant</v>
          </cell>
        </row>
        <row r="3700">
          <cell r="A3700" t="str">
            <v>CID004116</v>
          </cell>
          <cell r="B3700" t="str">
            <v>Copper</v>
          </cell>
          <cell r="C3700" t="str">
            <v>Ivan/Zar</v>
          </cell>
          <cell r="D3700" t="str">
            <v>Alleged</v>
          </cell>
          <cell r="E3700" t="str">
            <v>Not Applicable</v>
          </cell>
          <cell r="F3700" t="str">
            <v>Non Conformant</v>
          </cell>
        </row>
        <row r="3701">
          <cell r="A3701" t="str">
            <v>CID004117</v>
          </cell>
          <cell r="B3701" t="str">
            <v>Copper</v>
          </cell>
          <cell r="C3701" t="str">
            <v>La Cascada (Sagasca)</v>
          </cell>
          <cell r="D3701" t="str">
            <v>Alleged</v>
          </cell>
          <cell r="E3701" t="str">
            <v>Not Applicable</v>
          </cell>
          <cell r="F3701" t="str">
            <v>Non Conformant</v>
          </cell>
        </row>
        <row r="3702">
          <cell r="A3702" t="str">
            <v>CID004118</v>
          </cell>
          <cell r="B3702" t="str">
            <v>Copper</v>
          </cell>
          <cell r="C3702" t="str">
            <v>Las Ventanas</v>
          </cell>
          <cell r="D3702" t="str">
            <v>Eligible</v>
          </cell>
          <cell r="E3702" t="str">
            <v>Outreach Required</v>
          </cell>
          <cell r="F3702" t="str">
            <v>Non Conformant</v>
          </cell>
        </row>
        <row r="3703">
          <cell r="A3703" t="str">
            <v>CID004119</v>
          </cell>
          <cell r="B3703" t="str">
            <v>Copper</v>
          </cell>
          <cell r="C3703" t="str">
            <v>Lomas Bayas</v>
          </cell>
          <cell r="D3703" t="str">
            <v>Alleged</v>
          </cell>
          <cell r="E3703" t="str">
            <v>Not Applicable</v>
          </cell>
          <cell r="F3703" t="str">
            <v>Non Conformant</v>
          </cell>
        </row>
        <row r="3704">
          <cell r="A3704" t="str">
            <v>CID004120</v>
          </cell>
          <cell r="B3704" t="str">
            <v>Copper</v>
          </cell>
          <cell r="C3704" t="str">
            <v>Los Bronces</v>
          </cell>
          <cell r="D3704" t="str">
            <v xml:space="preserve">Eligible </v>
          </cell>
          <cell r="E3704" t="str">
            <v>Outreach Required</v>
          </cell>
          <cell r="F3704" t="str">
            <v>Non Conformant</v>
          </cell>
        </row>
        <row r="3705">
          <cell r="A3705" t="str">
            <v>CID004121</v>
          </cell>
          <cell r="B3705" t="str">
            <v>Copper</v>
          </cell>
          <cell r="C3705" t="str">
            <v>Mantos Blancos</v>
          </cell>
          <cell r="D3705" t="str">
            <v xml:space="preserve">Eligible </v>
          </cell>
          <cell r="E3705" t="str">
            <v>Outreach Required</v>
          </cell>
          <cell r="F3705" t="str">
            <v>Non Conformant</v>
          </cell>
        </row>
        <row r="3706">
          <cell r="A3706" t="str">
            <v>CID004122</v>
          </cell>
          <cell r="B3706" t="str">
            <v>Copper</v>
          </cell>
          <cell r="C3706" t="str">
            <v>Mantos de la Luna</v>
          </cell>
          <cell r="D3706" t="str">
            <v>Alleged</v>
          </cell>
          <cell r="E3706" t="str">
            <v>Not Applicable</v>
          </cell>
          <cell r="F3706" t="str">
            <v>Non Conformant</v>
          </cell>
        </row>
        <row r="3707">
          <cell r="A3707" t="str">
            <v>CID004123</v>
          </cell>
          <cell r="B3707" t="str">
            <v>Copper</v>
          </cell>
          <cell r="C3707" t="str">
            <v>Mantoverde</v>
          </cell>
          <cell r="D3707" t="str">
            <v xml:space="preserve">Eligible </v>
          </cell>
          <cell r="E3707" t="str">
            <v>Outreach Required</v>
          </cell>
          <cell r="F3707" t="str">
            <v>Non Conformant</v>
          </cell>
        </row>
        <row r="3708">
          <cell r="A3708" t="str">
            <v>CID004124</v>
          </cell>
          <cell r="B3708" t="str">
            <v>Copper</v>
          </cell>
          <cell r="C3708" t="str">
            <v>Marimaca</v>
          </cell>
          <cell r="D3708" t="str">
            <v>Alleged</v>
          </cell>
          <cell r="E3708" t="str">
            <v>Not Applicable</v>
          </cell>
          <cell r="F3708" t="str">
            <v>Non Conformant</v>
          </cell>
        </row>
        <row r="3709">
          <cell r="A3709" t="str">
            <v>CID004125</v>
          </cell>
          <cell r="B3709" t="str">
            <v>Copper</v>
          </cell>
          <cell r="C3709" t="str">
            <v>Michilla</v>
          </cell>
          <cell r="D3709" t="str">
            <v xml:space="preserve">Eligible </v>
          </cell>
          <cell r="E3709" t="str">
            <v>Outreach Required</v>
          </cell>
          <cell r="F3709" t="str">
            <v>Non Conformant</v>
          </cell>
        </row>
        <row r="3710">
          <cell r="A3710" t="str">
            <v>CID004126</v>
          </cell>
          <cell r="B3710" t="str">
            <v>Copper</v>
          </cell>
          <cell r="C3710" t="str">
            <v>Puquios</v>
          </cell>
          <cell r="D3710" t="str">
            <v>Alleged</v>
          </cell>
          <cell r="E3710" t="str">
            <v>Not Applicable</v>
          </cell>
          <cell r="F3710" t="str">
            <v>Non Conformant</v>
          </cell>
        </row>
        <row r="3711">
          <cell r="A3711" t="str">
            <v>CID004127</v>
          </cell>
          <cell r="B3711" t="str">
            <v>Copper</v>
          </cell>
          <cell r="C3711" t="str">
            <v>Quebrada Blanca</v>
          </cell>
          <cell r="D3711" t="str">
            <v>Alleged</v>
          </cell>
          <cell r="E3711" t="str">
            <v>Not Applicable</v>
          </cell>
          <cell r="F3711" t="str">
            <v>Non Conformant</v>
          </cell>
        </row>
        <row r="3712">
          <cell r="A3712" t="str">
            <v>CID004128</v>
          </cell>
          <cell r="B3712" t="str">
            <v>Copper</v>
          </cell>
          <cell r="C3712" t="str">
            <v>Radomiro Tomic</v>
          </cell>
          <cell r="D3712" t="str">
            <v xml:space="preserve">Eligible </v>
          </cell>
          <cell r="E3712" t="str">
            <v>Outreach Required</v>
          </cell>
          <cell r="F3712" t="str">
            <v>Non Conformant</v>
          </cell>
        </row>
        <row r="3713">
          <cell r="A3713" t="str">
            <v>CID004129</v>
          </cell>
          <cell r="B3713" t="str">
            <v>Copper</v>
          </cell>
          <cell r="C3713" t="str">
            <v>Salamanqueja</v>
          </cell>
          <cell r="D3713" t="str">
            <v>Alleged</v>
          </cell>
          <cell r="E3713" t="str">
            <v>Not Applicable</v>
          </cell>
          <cell r="F3713" t="str">
            <v>Non Conformant</v>
          </cell>
        </row>
        <row r="3714">
          <cell r="A3714" t="str">
            <v>CID004130</v>
          </cell>
          <cell r="B3714" t="str">
            <v>Copper</v>
          </cell>
          <cell r="C3714" t="str">
            <v>Salvador (Potrerillos)</v>
          </cell>
          <cell r="D3714" t="str">
            <v>Alleged</v>
          </cell>
          <cell r="E3714" t="str">
            <v>Not Applicable</v>
          </cell>
          <cell r="F3714" t="str">
            <v>Non Conformant</v>
          </cell>
        </row>
        <row r="3715">
          <cell r="A3715" t="str">
            <v>CID004131</v>
          </cell>
          <cell r="B3715" t="str">
            <v>Copper</v>
          </cell>
          <cell r="C3715" t="str">
            <v>Salvador</v>
          </cell>
          <cell r="D3715" t="str">
            <v xml:space="preserve">Eligible </v>
          </cell>
          <cell r="E3715" t="str">
            <v>Outreach Required</v>
          </cell>
          <cell r="F3715" t="str">
            <v>Non Conformant</v>
          </cell>
        </row>
        <row r="3716">
          <cell r="A3716" t="str">
            <v>CID004132</v>
          </cell>
          <cell r="B3716" t="str">
            <v>Copper</v>
          </cell>
          <cell r="C3716" t="str">
            <v>San Jose (Socavon)</v>
          </cell>
          <cell r="D3716" t="str">
            <v>Alleged</v>
          </cell>
          <cell r="E3716" t="str">
            <v>Not Applicable</v>
          </cell>
          <cell r="F3716" t="str">
            <v>Non Conformant</v>
          </cell>
        </row>
        <row r="3717">
          <cell r="A3717" t="str">
            <v>CID004134</v>
          </cell>
          <cell r="B3717" t="str">
            <v>Copper</v>
          </cell>
          <cell r="C3717" t="str">
            <v>Sierra Miranda</v>
          </cell>
          <cell r="D3717" t="str">
            <v>Alleged</v>
          </cell>
          <cell r="E3717" t="str">
            <v>Not Applicable</v>
          </cell>
          <cell r="F3717" t="str">
            <v>Non Conformant</v>
          </cell>
        </row>
        <row r="3718">
          <cell r="A3718" t="str">
            <v>CID004136</v>
          </cell>
          <cell r="B3718" t="str">
            <v>Copper</v>
          </cell>
          <cell r="C3718" t="str">
            <v>Taltal Oxidos</v>
          </cell>
          <cell r="D3718" t="str">
            <v>Alleged</v>
          </cell>
          <cell r="E3718" t="str">
            <v>Not Applicable</v>
          </cell>
          <cell r="F3718" t="str">
            <v>Non Conformant</v>
          </cell>
        </row>
        <row r="3719">
          <cell r="A3719" t="str">
            <v>CID004137</v>
          </cell>
          <cell r="B3719" t="str">
            <v>Copper</v>
          </cell>
          <cell r="C3719" t="str">
            <v>Tovaku</v>
          </cell>
          <cell r="D3719" t="str">
            <v>Alleged</v>
          </cell>
          <cell r="E3719" t="str">
            <v>Not Applicable</v>
          </cell>
          <cell r="F3719" t="str">
            <v>Non Conformant</v>
          </cell>
        </row>
        <row r="3720">
          <cell r="A3720" t="str">
            <v>CID004138</v>
          </cell>
          <cell r="B3720" t="str">
            <v>Copper</v>
          </cell>
          <cell r="C3720" t="str">
            <v>Tres Valles</v>
          </cell>
          <cell r="D3720" t="str">
            <v>Alleged</v>
          </cell>
          <cell r="E3720" t="str">
            <v>Not Applicable</v>
          </cell>
          <cell r="F3720" t="str">
            <v>Non Conformant</v>
          </cell>
        </row>
        <row r="3721">
          <cell r="A3721" t="str">
            <v>CID004139</v>
          </cell>
          <cell r="B3721" t="str">
            <v>Copper</v>
          </cell>
          <cell r="C3721" t="str">
            <v>Various Small mines</v>
          </cell>
          <cell r="D3721" t="str">
            <v>Alleged</v>
          </cell>
          <cell r="E3721" t="str">
            <v>Not Applicable</v>
          </cell>
          <cell r="F3721" t="str">
            <v>Non Conformant</v>
          </cell>
        </row>
        <row r="3722">
          <cell r="A3722" t="str">
            <v>CID004140</v>
          </cell>
          <cell r="B3722" t="str">
            <v>Copper</v>
          </cell>
          <cell r="C3722" t="str">
            <v>Zaldivar</v>
          </cell>
          <cell r="D3722" t="str">
            <v>Alleged</v>
          </cell>
          <cell r="E3722" t="str">
            <v>Not Applicable</v>
          </cell>
          <cell r="F3722" t="str">
            <v>Non Conformant</v>
          </cell>
        </row>
        <row r="3723">
          <cell r="A3723" t="str">
            <v>CID004141</v>
          </cell>
          <cell r="B3723" t="str">
            <v>Copper</v>
          </cell>
          <cell r="C3723" t="str">
            <v>Baiyin</v>
          </cell>
          <cell r="D3723" t="str">
            <v>Alleged</v>
          </cell>
          <cell r="E3723" t="str">
            <v>Not Applicable</v>
          </cell>
          <cell r="F3723" t="str">
            <v>Non Conformant</v>
          </cell>
        </row>
        <row r="3724">
          <cell r="A3724" t="str">
            <v>CID004142</v>
          </cell>
          <cell r="B3724" t="str">
            <v>Copper</v>
          </cell>
          <cell r="C3724" t="str">
            <v>Changzhou Copper</v>
          </cell>
          <cell r="D3724" t="str">
            <v>Alleged</v>
          </cell>
          <cell r="E3724" t="str">
            <v>Not Applicable</v>
          </cell>
          <cell r="F3724" t="str">
            <v>Non Conformant</v>
          </cell>
        </row>
        <row r="3725">
          <cell r="A3725" t="str">
            <v>CID004144</v>
          </cell>
          <cell r="B3725" t="str">
            <v>Copper</v>
          </cell>
          <cell r="C3725" t="str">
            <v>Chinalco Southeast Copper</v>
          </cell>
          <cell r="D3725" t="str">
            <v>Alleged</v>
          </cell>
          <cell r="E3725" t="str">
            <v>Not Applicable</v>
          </cell>
          <cell r="F3725" t="str">
            <v>Non Conformant</v>
          </cell>
        </row>
        <row r="3726">
          <cell r="A3726" t="str">
            <v>CID004146</v>
          </cell>
          <cell r="B3726" t="str">
            <v>Copper</v>
          </cell>
          <cell r="C3726" t="str">
            <v>Tianjin Datong Copper Industry Co., Ltd.</v>
          </cell>
          <cell r="D3726" t="str">
            <v>Alleged</v>
          </cell>
          <cell r="E3726" t="str">
            <v>Not Applicable</v>
          </cell>
          <cell r="F3726" t="str">
            <v>Non Conformant</v>
          </cell>
        </row>
        <row r="3727">
          <cell r="A3727" t="str">
            <v>CID004147</v>
          </cell>
          <cell r="B3727" t="str">
            <v>Copper</v>
          </cell>
          <cell r="C3727" t="str">
            <v>Daye Non-Ferrous Metals Mining Ltd.</v>
          </cell>
          <cell r="D3727" t="str">
            <v>Alleged</v>
          </cell>
          <cell r="E3727" t="str">
            <v>Not Applicable</v>
          </cell>
          <cell r="F3727" t="str">
            <v>Non Conformant</v>
          </cell>
        </row>
        <row r="3728">
          <cell r="A3728" t="str">
            <v>CID004148</v>
          </cell>
          <cell r="B3728" t="str">
            <v>Copper</v>
          </cell>
          <cell r="C3728" t="str">
            <v>Fuchunjiang</v>
          </cell>
          <cell r="D3728" t="str">
            <v>Alleged</v>
          </cell>
          <cell r="E3728" t="str">
            <v>Not Applicable</v>
          </cell>
          <cell r="F3728" t="str">
            <v>Non Conformant</v>
          </cell>
        </row>
        <row r="3729">
          <cell r="A3729" t="str">
            <v>CID004152</v>
          </cell>
          <cell r="B3729" t="str">
            <v>Copper</v>
          </cell>
          <cell r="C3729" t="str">
            <v>Hongsheng Copper</v>
          </cell>
          <cell r="D3729" t="str">
            <v>Alleged</v>
          </cell>
          <cell r="E3729" t="str">
            <v>Not Applicable</v>
          </cell>
          <cell r="F3729" t="str">
            <v>Non Conformant</v>
          </cell>
        </row>
        <row r="3730">
          <cell r="A3730" t="str">
            <v>CID004153</v>
          </cell>
          <cell r="B3730" t="str">
            <v>Copper</v>
          </cell>
          <cell r="C3730" t="str">
            <v>Huludao</v>
          </cell>
          <cell r="D3730" t="str">
            <v>Alleged</v>
          </cell>
          <cell r="E3730" t="str">
            <v>Not Applicable</v>
          </cell>
          <cell r="F3730" t="str">
            <v>Non Conformant</v>
          </cell>
        </row>
        <row r="3731">
          <cell r="A3731" t="str">
            <v>CID004154</v>
          </cell>
          <cell r="B3731" t="str">
            <v>Copper</v>
          </cell>
          <cell r="C3731" t="str">
            <v>Humon</v>
          </cell>
          <cell r="D3731" t="str">
            <v>Alleged</v>
          </cell>
          <cell r="E3731" t="str">
            <v>Not Applicable</v>
          </cell>
          <cell r="F3731" t="str">
            <v>Non Conformant</v>
          </cell>
        </row>
        <row r="3732">
          <cell r="A3732" t="str">
            <v>CID004155</v>
          </cell>
          <cell r="B3732" t="str">
            <v>Copper</v>
          </cell>
          <cell r="C3732" t="str">
            <v>Hunchun</v>
          </cell>
          <cell r="D3732" t="str">
            <v>Alleged</v>
          </cell>
          <cell r="E3732" t="str">
            <v>Not Applicable</v>
          </cell>
          <cell r="F3732" t="str">
            <v>Non Conformant</v>
          </cell>
        </row>
        <row r="3733">
          <cell r="A3733" t="str">
            <v>CID004156</v>
          </cell>
          <cell r="B3733" t="str">
            <v>Copper</v>
          </cell>
          <cell r="C3733" t="str">
            <v>Jinchang (Tongling II)</v>
          </cell>
          <cell r="D3733" t="str">
            <v>Alleged</v>
          </cell>
          <cell r="E3733" t="str">
            <v>Not Applicable</v>
          </cell>
          <cell r="F3733" t="str">
            <v>Non Conformant</v>
          </cell>
        </row>
        <row r="3734">
          <cell r="A3734" t="str">
            <v>CID004157</v>
          </cell>
          <cell r="B3734" t="str">
            <v>Copper</v>
          </cell>
          <cell r="C3734" t="str">
            <v>Jinchuan</v>
          </cell>
          <cell r="D3734" t="str">
            <v>Alleged</v>
          </cell>
          <cell r="E3734" t="str">
            <v>Not Applicable</v>
          </cell>
          <cell r="F3734" t="str">
            <v>Non Conformant</v>
          </cell>
        </row>
        <row r="3735">
          <cell r="A3735" t="str">
            <v>CID004158</v>
          </cell>
          <cell r="B3735" t="str">
            <v>Copper</v>
          </cell>
          <cell r="C3735" t="str">
            <v>Jinchuan (Fangchenggang refinery)</v>
          </cell>
          <cell r="D3735" t="str">
            <v>Alleged</v>
          </cell>
          <cell r="E3735" t="str">
            <v>Not Applicable</v>
          </cell>
          <cell r="F3735" t="str">
            <v>Non Conformant</v>
          </cell>
        </row>
        <row r="3736">
          <cell r="A3736" t="str">
            <v>CID004159</v>
          </cell>
          <cell r="B3736" t="str">
            <v>Copper</v>
          </cell>
          <cell r="C3736" t="str">
            <v>Jintong</v>
          </cell>
          <cell r="D3736" t="str">
            <v>Alleged</v>
          </cell>
          <cell r="E3736" t="str">
            <v>Not Applicable</v>
          </cell>
          <cell r="F3736" t="str">
            <v>Non Conformant</v>
          </cell>
        </row>
        <row r="3737">
          <cell r="A3737" t="str">
            <v>CID004161</v>
          </cell>
          <cell r="B3737" t="str">
            <v>Copper</v>
          </cell>
          <cell r="C3737" t="str">
            <v>Jinguan</v>
          </cell>
          <cell r="D3737" t="str">
            <v>Alleged</v>
          </cell>
          <cell r="E3737" t="str">
            <v>Not Applicable</v>
          </cell>
          <cell r="F3737" t="str">
            <v>Non Conformant</v>
          </cell>
        </row>
        <row r="3738">
          <cell r="A3738" t="str">
            <v>CID004162</v>
          </cell>
          <cell r="B3738" t="str">
            <v>Copper</v>
          </cell>
          <cell r="C3738" t="str">
            <v>Jiangxi Copper Qingyuan</v>
          </cell>
          <cell r="D3738" t="str">
            <v>Alleged</v>
          </cell>
          <cell r="E3738" t="str">
            <v>Not Applicable</v>
          </cell>
          <cell r="F3738" t="str">
            <v>Non Conformant</v>
          </cell>
        </row>
        <row r="3739">
          <cell r="A3739" t="str">
            <v>CID004163</v>
          </cell>
          <cell r="B3739" t="str">
            <v>Copper</v>
          </cell>
          <cell r="C3739" t="str">
            <v>Jintian</v>
          </cell>
          <cell r="D3739" t="str">
            <v>Alleged</v>
          </cell>
          <cell r="E3739" t="str">
            <v>Not Applicable</v>
          </cell>
          <cell r="F3739" t="str">
            <v>Non Conformant</v>
          </cell>
        </row>
        <row r="3740">
          <cell r="A3740" t="str">
            <v>CID004164</v>
          </cell>
          <cell r="B3740" t="str">
            <v>Copper</v>
          </cell>
          <cell r="C3740" t="str">
            <v>Keta Metal</v>
          </cell>
          <cell r="D3740" t="str">
            <v>Alleged</v>
          </cell>
          <cell r="E3740" t="str">
            <v>Not Applicable</v>
          </cell>
          <cell r="F3740" t="str">
            <v>Non Conformant</v>
          </cell>
        </row>
        <row r="3741">
          <cell r="A3741" t="str">
            <v>CID004165</v>
          </cell>
          <cell r="B3741" t="str">
            <v>Copper</v>
          </cell>
          <cell r="C3741" t="str">
            <v>Lihua</v>
          </cell>
          <cell r="D3741" t="str">
            <v>Alleged</v>
          </cell>
          <cell r="E3741" t="str">
            <v>Not Applicable</v>
          </cell>
          <cell r="F3741" t="str">
            <v>Non Conformant</v>
          </cell>
        </row>
        <row r="3742">
          <cell r="A3742" t="str">
            <v>CID004166</v>
          </cell>
          <cell r="B3742" t="str">
            <v>Copper</v>
          </cell>
          <cell r="C3742" t="str">
            <v>Meizhou Jinyan</v>
          </cell>
          <cell r="D3742" t="str">
            <v>Alleged</v>
          </cell>
          <cell r="E3742" t="str">
            <v>Not Applicable</v>
          </cell>
          <cell r="F3742" t="str">
            <v>Non Conformant</v>
          </cell>
        </row>
        <row r="3743">
          <cell r="A3743" t="str">
            <v>CID004167</v>
          </cell>
          <cell r="B3743" t="str">
            <v>Copper</v>
          </cell>
          <cell r="C3743" t="str">
            <v>Nanguo Copper</v>
          </cell>
          <cell r="D3743" t="str">
            <v>Alleged</v>
          </cell>
          <cell r="E3743" t="str">
            <v>Not Applicable</v>
          </cell>
          <cell r="F3743" t="str">
            <v>Non Conformant</v>
          </cell>
        </row>
        <row r="3744">
          <cell r="A3744" t="str">
            <v>CID004168</v>
          </cell>
          <cell r="B3744" t="str">
            <v>Copper</v>
          </cell>
          <cell r="C3744" t="str">
            <v>Qinghai copper</v>
          </cell>
          <cell r="D3744" t="str">
            <v>Alleged</v>
          </cell>
          <cell r="E3744" t="str">
            <v>Not Applicable</v>
          </cell>
          <cell r="F3744" t="str">
            <v>Non Conformant</v>
          </cell>
        </row>
        <row r="3745">
          <cell r="A3745" t="str">
            <v>CID004169</v>
          </cell>
          <cell r="B3745" t="str">
            <v>Copper</v>
          </cell>
          <cell r="C3745" t="str">
            <v>Ruichang Copper</v>
          </cell>
          <cell r="D3745" t="str">
            <v>Alleged</v>
          </cell>
          <cell r="E3745" t="str">
            <v>Not Applicable</v>
          </cell>
          <cell r="F3745" t="str">
            <v>Non Conformant</v>
          </cell>
        </row>
        <row r="3746">
          <cell r="A3746" t="str">
            <v>CID004170</v>
          </cell>
          <cell r="B3746" t="str">
            <v>Copper</v>
          </cell>
          <cell r="C3746" t="str">
            <v>Sanmenxia</v>
          </cell>
          <cell r="D3746" t="str">
            <v>Alleged</v>
          </cell>
          <cell r="E3746" t="str">
            <v>Not Applicable</v>
          </cell>
          <cell r="F3746" t="str">
            <v>Non Conformant</v>
          </cell>
        </row>
        <row r="3747">
          <cell r="A3747" t="str">
            <v>CID004171</v>
          </cell>
          <cell r="B3747" t="str">
            <v>Copper</v>
          </cell>
          <cell r="C3747" t="str">
            <v>Shandong Fangyuan</v>
          </cell>
          <cell r="D3747" t="str">
            <v>Alleged</v>
          </cell>
          <cell r="E3747" t="str">
            <v>Not Applicable</v>
          </cell>
          <cell r="F3747" t="str">
            <v>Non Conformant</v>
          </cell>
        </row>
        <row r="3748">
          <cell r="A3748" t="str">
            <v>CID004172</v>
          </cell>
          <cell r="B3748" t="str">
            <v>Copper</v>
          </cell>
          <cell r="C3748" t="str">
            <v>Shandong Jinsheng</v>
          </cell>
          <cell r="D3748" t="str">
            <v>Alleged</v>
          </cell>
          <cell r="E3748" t="str">
            <v>Not Applicable</v>
          </cell>
          <cell r="F3748" t="str">
            <v>Non Conformant</v>
          </cell>
        </row>
        <row r="3749">
          <cell r="A3749" t="str">
            <v>CID004173</v>
          </cell>
          <cell r="B3749" t="str">
            <v>Copper</v>
          </cell>
          <cell r="C3749" t="str">
            <v>Shandong Luxiang</v>
          </cell>
          <cell r="D3749" t="str">
            <v>Alleged</v>
          </cell>
          <cell r="E3749" t="str">
            <v>Not Applicable</v>
          </cell>
          <cell r="F3749" t="str">
            <v>Non Conformant</v>
          </cell>
        </row>
        <row r="3750">
          <cell r="A3750" t="str">
            <v>CID004174</v>
          </cell>
          <cell r="B3750" t="str">
            <v>Copper</v>
          </cell>
          <cell r="C3750" t="str">
            <v>Shuikoushan</v>
          </cell>
          <cell r="D3750" t="str">
            <v>Alleged</v>
          </cell>
          <cell r="E3750" t="str">
            <v>Not Applicable</v>
          </cell>
          <cell r="F3750" t="str">
            <v>Non Conformant</v>
          </cell>
        </row>
        <row r="3751">
          <cell r="A3751" t="str">
            <v>CID004175</v>
          </cell>
          <cell r="B3751" t="str">
            <v>Copper</v>
          </cell>
          <cell r="C3751" t="str">
            <v>Taichang</v>
          </cell>
          <cell r="D3751" t="str">
            <v>Alleged</v>
          </cell>
          <cell r="E3751" t="str">
            <v>Not Applicable</v>
          </cell>
          <cell r="F3751" t="str">
            <v>Non Conformant</v>
          </cell>
        </row>
        <row r="3752">
          <cell r="A3752" t="str">
            <v>CID004178</v>
          </cell>
          <cell r="B3752" t="str">
            <v>Copper</v>
          </cell>
          <cell r="C3752" t="str">
            <v>Wunuketushan</v>
          </cell>
          <cell r="D3752" t="str">
            <v>Alleged</v>
          </cell>
          <cell r="E3752" t="str">
            <v>Not Applicable</v>
          </cell>
          <cell r="F3752" t="str">
            <v>Non Conformant</v>
          </cell>
        </row>
        <row r="3753">
          <cell r="A3753" t="str">
            <v>CID004179</v>
          </cell>
          <cell r="B3753" t="str">
            <v>Copper</v>
          </cell>
          <cell r="C3753" t="str">
            <v>Wuxin Copper</v>
          </cell>
          <cell r="D3753" t="str">
            <v>Alleged</v>
          </cell>
          <cell r="E3753" t="str">
            <v>Not Applicable</v>
          </cell>
          <cell r="F3753" t="str">
            <v>Non Conformant</v>
          </cell>
        </row>
        <row r="3754">
          <cell r="A3754" t="str">
            <v>CID004180</v>
          </cell>
          <cell r="B3754" t="str">
            <v>Copper</v>
          </cell>
          <cell r="C3754" t="str">
            <v>Xiangguang copper</v>
          </cell>
          <cell r="D3754" t="str">
            <v>Alleged</v>
          </cell>
          <cell r="E3754" t="str">
            <v>Not Applicable</v>
          </cell>
          <cell r="F3754" t="str">
            <v>Non Conformant</v>
          </cell>
        </row>
        <row r="3755">
          <cell r="A3755" t="str">
            <v>CID004181</v>
          </cell>
          <cell r="B3755" t="str">
            <v>Copper</v>
          </cell>
          <cell r="C3755" t="str">
            <v>Yantai Penghui Copper Industry Co., Ltd.</v>
          </cell>
          <cell r="D3755" t="str">
            <v>Alleged</v>
          </cell>
          <cell r="E3755" t="str">
            <v>Not Applicable</v>
          </cell>
          <cell r="F3755" t="str">
            <v>Non Conformant</v>
          </cell>
        </row>
        <row r="3756">
          <cell r="A3756" t="str">
            <v>CID004182</v>
          </cell>
          <cell r="B3756" t="str">
            <v>Copper</v>
          </cell>
          <cell r="C3756" t="str">
            <v>Yantai Guoxing</v>
          </cell>
          <cell r="D3756" t="str">
            <v>Alleged</v>
          </cell>
          <cell r="E3756" t="str">
            <v>Not Applicable</v>
          </cell>
          <cell r="F3756" t="str">
            <v>Non Conformant</v>
          </cell>
        </row>
        <row r="3757">
          <cell r="A3757" t="str">
            <v>CID004183</v>
          </cell>
          <cell r="B3757" t="str">
            <v>Copper</v>
          </cell>
          <cell r="C3757" t="str">
            <v>Yubei Copper Fabricating</v>
          </cell>
          <cell r="D3757" t="str">
            <v>Alleged</v>
          </cell>
          <cell r="E3757" t="str">
            <v>Not Applicable</v>
          </cell>
          <cell r="F3757" t="str">
            <v>Non Conformant</v>
          </cell>
        </row>
        <row r="3758">
          <cell r="A3758" t="str">
            <v>CID004184</v>
          </cell>
          <cell r="B3758" t="str">
            <v>Copper</v>
          </cell>
          <cell r="C3758" t="str">
            <v>Yuguang</v>
          </cell>
          <cell r="D3758" t="str">
            <v>Alleged</v>
          </cell>
          <cell r="E3758" t="str">
            <v>Not Applicable</v>
          </cell>
          <cell r="F3758" t="str">
            <v>Non Conformant</v>
          </cell>
        </row>
        <row r="3759">
          <cell r="A3759" t="str">
            <v>CID004185</v>
          </cell>
          <cell r="B3759" t="str">
            <v>Copper</v>
          </cell>
          <cell r="C3759" t="str">
            <v>Yulong</v>
          </cell>
          <cell r="D3759" t="str">
            <v>Alleged</v>
          </cell>
          <cell r="E3759" t="str">
            <v>Not Applicable</v>
          </cell>
          <cell r="F3759" t="str">
            <v>Non Conformant</v>
          </cell>
        </row>
        <row r="3760">
          <cell r="A3760" t="str">
            <v>CID004186</v>
          </cell>
          <cell r="B3760" t="str">
            <v>Copper</v>
          </cell>
          <cell r="C3760" t="str">
            <v>Yunnan Copper</v>
          </cell>
          <cell r="D3760" t="str">
            <v>Alleged</v>
          </cell>
          <cell r="E3760" t="str">
            <v>Not Applicable</v>
          </cell>
          <cell r="F3760" t="str">
            <v>Non Conformant</v>
          </cell>
        </row>
        <row r="3761">
          <cell r="A3761" t="str">
            <v>CID004187</v>
          </cell>
          <cell r="B3761" t="str">
            <v>Copper</v>
          </cell>
          <cell r="C3761" t="str">
            <v>Yunan Tin</v>
          </cell>
          <cell r="D3761" t="str">
            <v>Alleged</v>
          </cell>
          <cell r="E3761" t="str">
            <v>Not Applicable</v>
          </cell>
          <cell r="F3761" t="str">
            <v>Non Conformant</v>
          </cell>
        </row>
        <row r="3762">
          <cell r="A3762" t="str">
            <v>CID004188</v>
          </cell>
          <cell r="B3762" t="str">
            <v>Copper</v>
          </cell>
          <cell r="C3762" t="str">
            <v>Zhangjiagang</v>
          </cell>
          <cell r="D3762" t="str">
            <v>Alleged</v>
          </cell>
          <cell r="E3762" t="str">
            <v>Not Applicable</v>
          </cell>
          <cell r="F3762" t="str">
            <v>Non Conformant</v>
          </cell>
        </row>
        <row r="3763">
          <cell r="A3763" t="str">
            <v>CID004189</v>
          </cell>
          <cell r="B3763" t="str">
            <v>Copper</v>
          </cell>
          <cell r="C3763" t="str">
            <v>Zhongtiaoshan (Houma)</v>
          </cell>
          <cell r="D3763" t="str">
            <v>Alleged</v>
          </cell>
          <cell r="E3763" t="str">
            <v>Not Applicable</v>
          </cell>
          <cell r="F3763" t="str">
            <v>Non Conformant</v>
          </cell>
        </row>
        <row r="3764">
          <cell r="A3764" t="str">
            <v>CID004190</v>
          </cell>
          <cell r="B3764" t="str">
            <v>Copper</v>
          </cell>
          <cell r="C3764" t="str">
            <v>Zhongtiaoshan (Yuanqu)</v>
          </cell>
          <cell r="D3764" t="str">
            <v>Alleged</v>
          </cell>
          <cell r="E3764" t="str">
            <v>Not Applicable</v>
          </cell>
          <cell r="F3764" t="str">
            <v>Non Conformant</v>
          </cell>
        </row>
        <row r="3765">
          <cell r="A3765" t="str">
            <v>CID004191</v>
          </cell>
          <cell r="B3765" t="str">
            <v>Multiple</v>
          </cell>
          <cell r="C3765" t="str">
            <v>Zijin Mining Group Co., Ltd.</v>
          </cell>
          <cell r="D3765" t="str">
            <v>Group Company</v>
          </cell>
          <cell r="E3765" t="str">
            <v>Not Applicable</v>
          </cell>
          <cell r="F3765" t="str">
            <v>Non Conformant</v>
          </cell>
        </row>
        <row r="3766">
          <cell r="A3766" t="str">
            <v>CID004192</v>
          </cell>
          <cell r="B3766" t="str">
            <v>Copper</v>
          </cell>
          <cell r="C3766" t="str">
            <v>Zijinshan</v>
          </cell>
          <cell r="D3766" t="str">
            <v>Alleged</v>
          </cell>
          <cell r="E3766" t="str">
            <v>Not Applicable</v>
          </cell>
          <cell r="F3766" t="str">
            <v>Non Conformant</v>
          </cell>
        </row>
        <row r="3767">
          <cell r="A3767" t="str">
            <v>CID004193</v>
          </cell>
          <cell r="B3767" t="str">
            <v>Copper</v>
          </cell>
          <cell r="C3767" t="str">
            <v>Deziwa &amp; Ecaille C</v>
          </cell>
          <cell r="D3767" t="str">
            <v>Alleged</v>
          </cell>
          <cell r="E3767" t="str">
            <v>Not Applicable</v>
          </cell>
          <cell r="F3767" t="str">
            <v>Non Conformant</v>
          </cell>
        </row>
        <row r="3768">
          <cell r="A3768" t="str">
            <v>CID004194</v>
          </cell>
          <cell r="B3768" t="str">
            <v>Copper</v>
          </cell>
          <cell r="C3768" t="str">
            <v>Dikuluwe &amp; Mashamba Ouest</v>
          </cell>
          <cell r="D3768" t="str">
            <v>Alleged</v>
          </cell>
          <cell r="E3768" t="str">
            <v>Not Applicable</v>
          </cell>
          <cell r="F3768" t="str">
            <v>Non Conformant</v>
          </cell>
        </row>
        <row r="3769">
          <cell r="A3769" t="str">
            <v>CID004195</v>
          </cell>
          <cell r="B3769" t="str">
            <v>Copper</v>
          </cell>
          <cell r="C3769" t="str">
            <v>Etoile</v>
          </cell>
          <cell r="D3769" t="str">
            <v>Alleged</v>
          </cell>
          <cell r="E3769" t="str">
            <v>Not Applicable</v>
          </cell>
          <cell r="F3769" t="str">
            <v>Non Conformant</v>
          </cell>
        </row>
        <row r="3770">
          <cell r="A3770" t="str">
            <v>CID004196</v>
          </cell>
          <cell r="B3770" t="str">
            <v>Copper</v>
          </cell>
          <cell r="C3770" t="str">
            <v>Huachin</v>
          </cell>
          <cell r="D3770" t="str">
            <v>Alleged</v>
          </cell>
          <cell r="E3770" t="str">
            <v>Not Applicable</v>
          </cell>
          <cell r="F3770" t="str">
            <v>Non Conformant</v>
          </cell>
        </row>
        <row r="3771">
          <cell r="A3771" t="str">
            <v>CID004197</v>
          </cell>
          <cell r="B3771" t="str">
            <v>Copper</v>
          </cell>
          <cell r="C3771" t="str">
            <v>Kakanda Proejct</v>
          </cell>
          <cell r="D3771" t="str">
            <v>Alleged</v>
          </cell>
          <cell r="E3771" t="str">
            <v>Not Applicable</v>
          </cell>
          <cell r="F3771" t="str">
            <v>Non Conformant</v>
          </cell>
        </row>
        <row r="3772">
          <cell r="A3772" t="str">
            <v>CID004198</v>
          </cell>
          <cell r="B3772" t="str">
            <v>Copper</v>
          </cell>
          <cell r="C3772" t="str">
            <v>Kambove</v>
          </cell>
          <cell r="D3772" t="str">
            <v>Alleged</v>
          </cell>
          <cell r="E3772" t="str">
            <v>Not Applicable</v>
          </cell>
          <cell r="F3772" t="str">
            <v>Non Conformant</v>
          </cell>
        </row>
        <row r="3773">
          <cell r="A3773" t="str">
            <v>CID004199</v>
          </cell>
          <cell r="B3773" t="str">
            <v>Copper</v>
          </cell>
          <cell r="C3773" t="str">
            <v>Kamboya (COMIKA)</v>
          </cell>
          <cell r="D3773" t="str">
            <v>Alleged</v>
          </cell>
          <cell r="E3773" t="str">
            <v>Not Applicable</v>
          </cell>
          <cell r="F3773" t="str">
            <v>Non Conformant</v>
          </cell>
        </row>
        <row r="3774">
          <cell r="A3774" t="str">
            <v>CID004201</v>
          </cell>
          <cell r="B3774" t="str">
            <v>Copper</v>
          </cell>
          <cell r="C3774" t="str">
            <v>Kinsevere Phase 2</v>
          </cell>
          <cell r="D3774" t="str">
            <v>Alleged</v>
          </cell>
          <cell r="E3774" t="str">
            <v>Not Applicable</v>
          </cell>
          <cell r="F3774" t="str">
            <v>Non Conformant</v>
          </cell>
        </row>
        <row r="3775">
          <cell r="A3775" t="str">
            <v>CID004202</v>
          </cell>
          <cell r="B3775" t="str">
            <v>Copper</v>
          </cell>
          <cell r="C3775" t="str">
            <v>Kipoi</v>
          </cell>
          <cell r="D3775" t="str">
            <v>Alleged</v>
          </cell>
          <cell r="E3775" t="str">
            <v>Not Applicable</v>
          </cell>
          <cell r="F3775" t="str">
            <v>Non Conformant</v>
          </cell>
        </row>
        <row r="3776">
          <cell r="A3776" t="str">
            <v>CID004203</v>
          </cell>
          <cell r="B3776" t="str">
            <v>Copper</v>
          </cell>
          <cell r="C3776" t="str">
            <v>Kolwezi Copper Mine</v>
          </cell>
          <cell r="D3776" t="str">
            <v>Alleged</v>
          </cell>
          <cell r="E3776" t="str">
            <v>Not Applicable</v>
          </cell>
          <cell r="F3776" t="str">
            <v>Non Conformant</v>
          </cell>
        </row>
        <row r="3777">
          <cell r="A3777" t="str">
            <v>CID004204</v>
          </cell>
          <cell r="B3777" t="str">
            <v>Copper</v>
          </cell>
          <cell r="C3777" t="str">
            <v>Kolwezi Tailings</v>
          </cell>
          <cell r="D3777" t="str">
            <v>Alleged</v>
          </cell>
          <cell r="E3777" t="str">
            <v>Not Applicable</v>
          </cell>
          <cell r="F3777" t="str">
            <v>Non Conformant</v>
          </cell>
        </row>
        <row r="3778">
          <cell r="A3778" t="str">
            <v>CID004205</v>
          </cell>
          <cell r="B3778" t="str">
            <v>Copper</v>
          </cell>
          <cell r="C3778" t="str">
            <v>KOV</v>
          </cell>
          <cell r="D3778" t="str">
            <v>Alleged</v>
          </cell>
          <cell r="E3778" t="str">
            <v>Not Applicable</v>
          </cell>
          <cell r="F3778" t="str">
            <v>Non Conformant</v>
          </cell>
        </row>
        <row r="3779">
          <cell r="A3779" t="str">
            <v>CID004206</v>
          </cell>
          <cell r="B3779" t="str">
            <v>Copper</v>
          </cell>
          <cell r="C3779" t="str">
            <v>LUILU RESSOURCES SAS</v>
          </cell>
          <cell r="D3779" t="str">
            <v>Eligible</v>
          </cell>
          <cell r="E3779" t="str">
            <v>Active</v>
          </cell>
          <cell r="F3779"/>
        </row>
        <row r="3780">
          <cell r="A3780" t="str">
            <v>CID004207</v>
          </cell>
          <cell r="B3780" t="str">
            <v>Copper</v>
          </cell>
          <cell r="C3780" t="str">
            <v>Luita</v>
          </cell>
          <cell r="D3780" t="str">
            <v>Alleged</v>
          </cell>
          <cell r="E3780" t="str">
            <v>Not Applicable</v>
          </cell>
          <cell r="F3780" t="str">
            <v>Non Conformant</v>
          </cell>
        </row>
        <row r="3781">
          <cell r="A3781" t="str">
            <v>CID004208</v>
          </cell>
          <cell r="B3781" t="str">
            <v>Copper</v>
          </cell>
          <cell r="C3781" t="str">
            <v>Mabende</v>
          </cell>
          <cell r="D3781" t="str">
            <v>Alleged</v>
          </cell>
          <cell r="E3781" t="str">
            <v>Not Applicable</v>
          </cell>
          <cell r="F3781" t="str">
            <v>Non Conformant</v>
          </cell>
        </row>
        <row r="3782">
          <cell r="A3782" t="str">
            <v>CID004209</v>
          </cell>
          <cell r="B3782" t="str">
            <v>Copper</v>
          </cell>
          <cell r="C3782" t="str">
            <v>Musonoi</v>
          </cell>
          <cell r="D3782" t="str">
            <v>Alleged</v>
          </cell>
          <cell r="E3782" t="str">
            <v>Not Applicable</v>
          </cell>
          <cell r="F3782" t="str">
            <v>Non Conformant</v>
          </cell>
        </row>
        <row r="3783">
          <cell r="A3783" t="str">
            <v>CID004211</v>
          </cell>
          <cell r="B3783" t="str">
            <v>Copper</v>
          </cell>
          <cell r="C3783" t="str">
            <v>Pumpi</v>
          </cell>
          <cell r="D3783" t="str">
            <v>Alleged</v>
          </cell>
          <cell r="E3783" t="str">
            <v>Not Applicable</v>
          </cell>
          <cell r="F3783" t="str">
            <v>Non Conformant</v>
          </cell>
        </row>
        <row r="3784">
          <cell r="A3784" t="str">
            <v>CID004213</v>
          </cell>
          <cell r="B3784" t="str">
            <v>Copper</v>
          </cell>
          <cell r="C3784" t="str">
            <v>Shituru Refinery</v>
          </cell>
          <cell r="D3784" t="str">
            <v>Alleged</v>
          </cell>
          <cell r="E3784" t="str">
            <v>Not Applicable</v>
          </cell>
          <cell r="F3784" t="str">
            <v>Non Conformant</v>
          </cell>
        </row>
        <row r="3785">
          <cell r="A3785" t="str">
            <v>CID004215</v>
          </cell>
          <cell r="B3785" t="str">
            <v>Copper</v>
          </cell>
          <cell r="C3785" t="str">
            <v>Hellenic Copper Mines</v>
          </cell>
          <cell r="D3785" t="str">
            <v>Alleged</v>
          </cell>
          <cell r="E3785" t="str">
            <v>Not Applicable</v>
          </cell>
          <cell r="F3785" t="str">
            <v>Non Conformant</v>
          </cell>
        </row>
        <row r="3786">
          <cell r="A3786" t="str">
            <v>CID004216</v>
          </cell>
          <cell r="B3786" t="str">
            <v>Copper</v>
          </cell>
          <cell r="C3786" t="str">
            <v>General Metals Co. (GEMET)</v>
          </cell>
          <cell r="D3786" t="str">
            <v>Alleged</v>
          </cell>
          <cell r="E3786" t="str">
            <v>Not Applicable</v>
          </cell>
          <cell r="F3786" t="str">
            <v>Non Conformant</v>
          </cell>
        </row>
        <row r="3787">
          <cell r="A3787" t="str">
            <v>CID004217</v>
          </cell>
          <cell r="B3787" t="str">
            <v>Copper</v>
          </cell>
          <cell r="C3787" t="str">
            <v>Red Sea Copper</v>
          </cell>
          <cell r="D3787" t="str">
            <v>Alleged</v>
          </cell>
          <cell r="E3787" t="str">
            <v>Not Applicable</v>
          </cell>
          <cell r="F3787" t="str">
            <v>Non Conformant</v>
          </cell>
        </row>
        <row r="3788">
          <cell r="A3788" t="str">
            <v>CID004218</v>
          </cell>
          <cell r="B3788" t="str">
            <v>Copper</v>
          </cell>
          <cell r="C3788" t="str">
            <v>Kokkola</v>
          </cell>
          <cell r="D3788" t="str">
            <v xml:space="preserve">Eligible </v>
          </cell>
          <cell r="E3788" t="str">
            <v>Outreach Required</v>
          </cell>
          <cell r="F3788" t="str">
            <v>Non Conformant</v>
          </cell>
        </row>
        <row r="3789">
          <cell r="A3789" t="str">
            <v>CID004219</v>
          </cell>
          <cell r="B3789" t="str">
            <v>Copper</v>
          </cell>
          <cell r="C3789" t="str">
            <v>Pori</v>
          </cell>
          <cell r="D3789" t="str">
            <v>Alleged</v>
          </cell>
          <cell r="E3789" t="str">
            <v>Not Applicable</v>
          </cell>
          <cell r="F3789" t="str">
            <v>Non Conformant</v>
          </cell>
        </row>
        <row r="3790">
          <cell r="A3790" t="str">
            <v>CID004220</v>
          </cell>
          <cell r="B3790" t="str">
            <v>Copper</v>
          </cell>
          <cell r="C3790" t="str">
            <v>Aurubis Hamburg</v>
          </cell>
          <cell r="D3790" t="str">
            <v xml:space="preserve">Eligible </v>
          </cell>
          <cell r="E3790" t="str">
            <v>Outreach Required</v>
          </cell>
          <cell r="F3790" t="str">
            <v>Non Conformant</v>
          </cell>
        </row>
        <row r="3791">
          <cell r="A3791" t="str">
            <v>CID004221</v>
          </cell>
          <cell r="B3791" t="str">
            <v>Copper</v>
          </cell>
          <cell r="C3791" t="str">
            <v>Aurubis Huettenwerke Kayser</v>
          </cell>
          <cell r="D3791" t="str">
            <v>Alleged</v>
          </cell>
          <cell r="E3791" t="str">
            <v>Not Applicable</v>
          </cell>
          <cell r="F3791" t="str">
            <v>Non Conformant</v>
          </cell>
        </row>
        <row r="3792">
          <cell r="A3792" t="str">
            <v>CID004222</v>
          </cell>
          <cell r="B3792" t="str">
            <v>Copper</v>
          </cell>
          <cell r="C3792" t="str">
            <v>KME Germany GmbH</v>
          </cell>
          <cell r="D3792" t="str">
            <v>Alleged</v>
          </cell>
          <cell r="E3792" t="str">
            <v>Not Applicable</v>
          </cell>
          <cell r="F3792" t="str">
            <v>Non Conformant</v>
          </cell>
        </row>
        <row r="3793">
          <cell r="A3793" t="str">
            <v>CID004223</v>
          </cell>
          <cell r="B3793" t="str">
            <v>Copper</v>
          </cell>
          <cell r="C3793" t="str">
            <v>Adani Entreprises</v>
          </cell>
          <cell r="D3793" t="str">
            <v>Alleged</v>
          </cell>
          <cell r="E3793" t="str">
            <v>Not Applicable</v>
          </cell>
          <cell r="F3793" t="str">
            <v>Non Conformant</v>
          </cell>
        </row>
        <row r="3794">
          <cell r="A3794" t="str">
            <v>CID004224</v>
          </cell>
          <cell r="B3794" t="str">
            <v>Copper</v>
          </cell>
          <cell r="C3794" t="str">
            <v>Hindalco Industries Ltd - Unit Birla Copper</v>
          </cell>
          <cell r="D3794" t="str">
            <v>Eligible</v>
          </cell>
          <cell r="E3794" t="str">
            <v>In Communication</v>
          </cell>
          <cell r="F3794"/>
        </row>
        <row r="3795">
          <cell r="A3795" t="str">
            <v>CID004225</v>
          </cell>
          <cell r="B3795" t="str">
            <v>Copper</v>
          </cell>
          <cell r="C3795" t="str">
            <v>Ghatsila</v>
          </cell>
          <cell r="D3795" t="str">
            <v>Alleged</v>
          </cell>
          <cell r="E3795" t="str">
            <v>Not Applicable</v>
          </cell>
          <cell r="F3795" t="str">
            <v>Non Conformant</v>
          </cell>
        </row>
        <row r="3796">
          <cell r="A3796" t="str">
            <v>CID004226</v>
          </cell>
          <cell r="B3796" t="str">
            <v>Copper</v>
          </cell>
          <cell r="C3796" t="str">
            <v>Jhagadia (Gujarat)</v>
          </cell>
          <cell r="D3796" t="str">
            <v>Alleged</v>
          </cell>
          <cell r="E3796" t="str">
            <v>Not Applicable</v>
          </cell>
          <cell r="F3796" t="str">
            <v>Non Conformant</v>
          </cell>
        </row>
        <row r="3797">
          <cell r="A3797" t="str">
            <v>CID004227</v>
          </cell>
          <cell r="B3797" t="str">
            <v>Copper</v>
          </cell>
          <cell r="C3797" t="str">
            <v>Khetri Refinery</v>
          </cell>
          <cell r="D3797" t="str">
            <v>Alleged</v>
          </cell>
          <cell r="E3797" t="str">
            <v>Not Applicable</v>
          </cell>
          <cell r="F3797" t="str">
            <v>Non Conformant</v>
          </cell>
        </row>
        <row r="3798">
          <cell r="A3798" t="str">
            <v>CID004228</v>
          </cell>
          <cell r="B3798" t="str">
            <v>Copper</v>
          </cell>
          <cell r="C3798" t="str">
            <v>Vedanta Limited - Sterlite Copper</v>
          </cell>
          <cell r="D3798" t="str">
            <v>Eligible</v>
          </cell>
          <cell r="E3798" t="str">
            <v>Active</v>
          </cell>
          <cell r="F3798"/>
        </row>
        <row r="3799">
          <cell r="A3799" t="str">
            <v>CID004229</v>
          </cell>
          <cell r="B3799" t="str">
            <v>Copper</v>
          </cell>
          <cell r="C3799" t="str">
            <v>Antam</v>
          </cell>
          <cell r="D3799" t="str">
            <v>Alleged</v>
          </cell>
          <cell r="E3799" t="str">
            <v>Not Applicable</v>
          </cell>
          <cell r="F3799" t="str">
            <v>Non Conformant</v>
          </cell>
        </row>
        <row r="3800">
          <cell r="A3800" t="str">
            <v>CID004230</v>
          </cell>
          <cell r="B3800" t="str">
            <v>Copper</v>
          </cell>
          <cell r="C3800" t="str">
            <v>BKM</v>
          </cell>
          <cell r="D3800" t="str">
            <v>Alleged</v>
          </cell>
          <cell r="E3800" t="str">
            <v>Not Applicable</v>
          </cell>
          <cell r="F3800" t="str">
            <v>Non Conformant</v>
          </cell>
        </row>
        <row r="3801">
          <cell r="A3801" t="str">
            <v>CID004232</v>
          </cell>
          <cell r="B3801" t="str">
            <v>Copper</v>
          </cell>
          <cell r="C3801" t="str">
            <v>Gresik</v>
          </cell>
          <cell r="D3801" t="str">
            <v>Alleged</v>
          </cell>
          <cell r="E3801" t="str">
            <v>Not Applicable</v>
          </cell>
          <cell r="F3801" t="str">
            <v>Non Conformant</v>
          </cell>
        </row>
        <row r="3802">
          <cell r="A3802" t="str">
            <v>CID004233</v>
          </cell>
          <cell r="B3802" t="str">
            <v>Copper</v>
          </cell>
          <cell r="C3802" t="str">
            <v>Maros</v>
          </cell>
          <cell r="D3802" t="str">
            <v>Alleged</v>
          </cell>
          <cell r="E3802" t="str">
            <v>Not Applicable</v>
          </cell>
          <cell r="F3802" t="str">
            <v>Non Conformant</v>
          </cell>
        </row>
        <row r="3803">
          <cell r="A3803" t="str">
            <v>CID004234</v>
          </cell>
          <cell r="B3803" t="str">
            <v>Copper</v>
          </cell>
          <cell r="C3803" t="str">
            <v>Medco</v>
          </cell>
          <cell r="D3803" t="str">
            <v>Alleged</v>
          </cell>
          <cell r="E3803" t="str">
            <v>Not Applicable</v>
          </cell>
          <cell r="F3803" t="str">
            <v>Non Conformant</v>
          </cell>
        </row>
        <row r="3804">
          <cell r="A3804" t="str">
            <v>CID004235</v>
          </cell>
          <cell r="B3804" t="str">
            <v>Copper</v>
          </cell>
          <cell r="C3804" t="str">
            <v>Wetar</v>
          </cell>
          <cell r="D3804" t="str">
            <v>Alleged</v>
          </cell>
          <cell r="E3804" t="str">
            <v>Not Applicable</v>
          </cell>
          <cell r="F3804" t="str">
            <v>Non Conformant</v>
          </cell>
        </row>
        <row r="3805">
          <cell r="A3805" t="str">
            <v>CID004236</v>
          </cell>
          <cell r="B3805" t="str">
            <v>Copper</v>
          </cell>
          <cell r="C3805" t="str">
            <v>Babak</v>
          </cell>
          <cell r="D3805" t="str">
            <v>Alleged</v>
          </cell>
          <cell r="E3805" t="str">
            <v>Not Applicable</v>
          </cell>
          <cell r="F3805" t="str">
            <v>Non Conformant</v>
          </cell>
        </row>
        <row r="3806">
          <cell r="A3806" t="str">
            <v>CID004237</v>
          </cell>
          <cell r="B3806" t="str">
            <v>Copper</v>
          </cell>
          <cell r="C3806" t="str">
            <v>Chah Mousa</v>
          </cell>
          <cell r="D3806" t="str">
            <v>Alleged</v>
          </cell>
          <cell r="E3806" t="str">
            <v>Not Applicable</v>
          </cell>
          <cell r="F3806" t="str">
            <v>Non Conformant</v>
          </cell>
        </row>
        <row r="3807">
          <cell r="A3807" t="str">
            <v>CID004238</v>
          </cell>
          <cell r="B3807" t="str">
            <v>Copper</v>
          </cell>
          <cell r="C3807" t="str">
            <v>Khatoon Abad</v>
          </cell>
          <cell r="D3807" t="str">
            <v>Alleged</v>
          </cell>
          <cell r="E3807" t="str">
            <v>Not Applicable</v>
          </cell>
          <cell r="F3807" t="str">
            <v>Non Conformant</v>
          </cell>
        </row>
        <row r="3808">
          <cell r="A3808" t="str">
            <v>CID004239</v>
          </cell>
          <cell r="B3808" t="str">
            <v>Copper</v>
          </cell>
          <cell r="C3808" t="str">
            <v>Miduk</v>
          </cell>
          <cell r="D3808" t="str">
            <v>Alleged</v>
          </cell>
          <cell r="E3808" t="str">
            <v>Not Applicable</v>
          </cell>
          <cell r="F3808" t="str">
            <v>Non Conformant</v>
          </cell>
        </row>
        <row r="3809">
          <cell r="A3809" t="str">
            <v>CID004240</v>
          </cell>
          <cell r="B3809" t="str">
            <v>Copper</v>
          </cell>
          <cell r="C3809" t="str">
            <v>Sarchesmeh</v>
          </cell>
          <cell r="D3809" t="str">
            <v>Alleged</v>
          </cell>
          <cell r="E3809" t="str">
            <v>Not Applicable</v>
          </cell>
          <cell r="F3809" t="str">
            <v>Non Conformant</v>
          </cell>
        </row>
        <row r="3810">
          <cell r="A3810" t="str">
            <v>CID004241</v>
          </cell>
          <cell r="B3810" t="str">
            <v>Copper</v>
          </cell>
          <cell r="C3810" t="str">
            <v>Sungun</v>
          </cell>
          <cell r="D3810" t="str">
            <v>Alleged</v>
          </cell>
          <cell r="E3810" t="str">
            <v>Not Applicable</v>
          </cell>
          <cell r="F3810" t="str">
            <v>Non Conformant</v>
          </cell>
        </row>
        <row r="3811">
          <cell r="A3811" t="str">
            <v>CID004242</v>
          </cell>
          <cell r="B3811" t="str">
            <v>Copper</v>
          </cell>
          <cell r="C3811" t="str">
            <v>AHMSA Steel Israel Ltd</v>
          </cell>
          <cell r="D3811" t="str">
            <v>Alleged</v>
          </cell>
          <cell r="E3811" t="str">
            <v>Not Applicable</v>
          </cell>
          <cell r="F3811" t="str">
            <v>Non Conformant</v>
          </cell>
        </row>
        <row r="3812">
          <cell r="A3812" t="str">
            <v>CID004243</v>
          </cell>
          <cell r="B3812" t="str">
            <v>Copper</v>
          </cell>
          <cell r="C3812" t="str">
            <v>KME Group</v>
          </cell>
          <cell r="D3812" t="str">
            <v>Alleged</v>
          </cell>
          <cell r="E3812" t="str">
            <v>Not Applicable</v>
          </cell>
          <cell r="F3812" t="str">
            <v>Non Conformant</v>
          </cell>
        </row>
        <row r="3813">
          <cell r="A3813" t="str">
            <v>CID004244</v>
          </cell>
          <cell r="B3813" t="str">
            <v>Copper</v>
          </cell>
          <cell r="C3813" t="str">
            <v>VCO Copper SpA</v>
          </cell>
          <cell r="D3813" t="str">
            <v>Alleged</v>
          </cell>
          <cell r="E3813" t="str">
            <v>Not Applicable</v>
          </cell>
          <cell r="F3813" t="str">
            <v>Non Conformant</v>
          </cell>
        </row>
        <row r="3814">
          <cell r="A3814" t="str">
            <v>CID004245</v>
          </cell>
          <cell r="B3814" t="str">
            <v>Copper</v>
          </cell>
          <cell r="C3814" t="str">
            <v>Hitachi</v>
          </cell>
          <cell r="D3814" t="str">
            <v>Alleged</v>
          </cell>
          <cell r="E3814" t="str">
            <v>Not Applicable</v>
          </cell>
          <cell r="F3814" t="str">
            <v>Non Conformant</v>
          </cell>
        </row>
        <row r="3815">
          <cell r="A3815" t="str">
            <v>CID004246</v>
          </cell>
          <cell r="B3815" t="str">
            <v>Copper</v>
          </cell>
          <cell r="C3815" t="str">
            <v>Kosaka</v>
          </cell>
          <cell r="D3815" t="str">
            <v>Alleged</v>
          </cell>
          <cell r="E3815" t="str">
            <v>Not Applicable</v>
          </cell>
          <cell r="F3815" t="str">
            <v>Non Conformant</v>
          </cell>
        </row>
        <row r="3816">
          <cell r="A3816" t="str">
            <v>CID004247</v>
          </cell>
          <cell r="B3816" t="str">
            <v>Copper</v>
          </cell>
          <cell r="C3816" t="str">
            <v>Naoshima</v>
          </cell>
          <cell r="D3816" t="str">
            <v>Alleged</v>
          </cell>
          <cell r="E3816" t="str">
            <v>Not Applicable</v>
          </cell>
          <cell r="F3816" t="str">
            <v>Non Conformant</v>
          </cell>
        </row>
        <row r="3817">
          <cell r="A3817" t="str">
            <v>CID004248</v>
          </cell>
          <cell r="B3817" t="str">
            <v>Copper</v>
          </cell>
          <cell r="C3817" t="str">
            <v>Onahama</v>
          </cell>
          <cell r="D3817" t="str">
            <v>Alleged</v>
          </cell>
          <cell r="E3817" t="str">
            <v>Not Applicable</v>
          </cell>
          <cell r="F3817" t="str">
            <v>Non Conformant</v>
          </cell>
        </row>
        <row r="3818">
          <cell r="A3818" t="str">
            <v>CID004249</v>
          </cell>
          <cell r="B3818" t="str">
            <v>Copper</v>
          </cell>
          <cell r="C3818" t="str">
            <v>Saganoseki</v>
          </cell>
          <cell r="D3818" t="str">
            <v xml:space="preserve">Eligible </v>
          </cell>
          <cell r="E3818" t="str">
            <v>Outreach Required</v>
          </cell>
          <cell r="F3818" t="str">
            <v>Non Conformant</v>
          </cell>
        </row>
        <row r="3819">
          <cell r="A3819" t="str">
            <v>CID004250</v>
          </cell>
          <cell r="B3819" t="str">
            <v>Copper</v>
          </cell>
          <cell r="C3819" t="str">
            <v>Tamano</v>
          </cell>
          <cell r="D3819" t="str">
            <v>Alleged</v>
          </cell>
          <cell r="E3819" t="str">
            <v>Not Applicable</v>
          </cell>
          <cell r="F3819" t="str">
            <v>Non Conformant</v>
          </cell>
        </row>
        <row r="3820">
          <cell r="A3820" t="str">
            <v>CID004252</v>
          </cell>
          <cell r="B3820" t="str">
            <v>Copper</v>
          </cell>
          <cell r="C3820" t="str">
            <v>Kaz Minerals Aktogay</v>
          </cell>
          <cell r="D3820" t="str">
            <v>Alleged</v>
          </cell>
          <cell r="E3820" t="str">
            <v>Not Applicable</v>
          </cell>
          <cell r="F3820" t="str">
            <v>Non Conformant</v>
          </cell>
        </row>
        <row r="3821">
          <cell r="A3821" t="str">
            <v>CID004253</v>
          </cell>
          <cell r="B3821" t="str">
            <v>Copper</v>
          </cell>
          <cell r="C3821" t="str">
            <v>Kaz Minerals Balkash</v>
          </cell>
          <cell r="D3821" t="str">
            <v>Alleged</v>
          </cell>
          <cell r="E3821" t="str">
            <v>Not Applicable</v>
          </cell>
          <cell r="F3821" t="str">
            <v>Non Conformant</v>
          </cell>
        </row>
        <row r="3822">
          <cell r="A3822" t="str">
            <v>CID004254</v>
          </cell>
          <cell r="B3822" t="str">
            <v>Copper</v>
          </cell>
          <cell r="C3822" t="str">
            <v>KazCopper LLP</v>
          </cell>
          <cell r="D3822" t="str">
            <v>Alleged</v>
          </cell>
          <cell r="E3822" t="str">
            <v>Not Applicable</v>
          </cell>
          <cell r="F3822" t="str">
            <v>Non Conformant</v>
          </cell>
        </row>
        <row r="3823">
          <cell r="A3823" t="str">
            <v>CID004255</v>
          </cell>
          <cell r="B3823" t="str">
            <v>Copper</v>
          </cell>
          <cell r="C3823" t="str">
            <v>Karchiga</v>
          </cell>
          <cell r="D3823" t="str">
            <v>Alleged</v>
          </cell>
          <cell r="E3823" t="str">
            <v>Not Applicable</v>
          </cell>
          <cell r="F3823" t="str">
            <v>Non Conformant</v>
          </cell>
        </row>
        <row r="3824">
          <cell r="A3824" t="str">
            <v>CID004256</v>
          </cell>
          <cell r="B3824" t="str">
            <v>Copper</v>
          </cell>
          <cell r="C3824" t="str">
            <v>Kounrad Mine Refinery</v>
          </cell>
          <cell r="D3824" t="str">
            <v>Alleged</v>
          </cell>
          <cell r="E3824" t="str">
            <v>Not Applicable</v>
          </cell>
          <cell r="F3824" t="str">
            <v>Non Conformant</v>
          </cell>
        </row>
        <row r="3825">
          <cell r="A3825" t="str">
            <v>CID004257</v>
          </cell>
          <cell r="B3825" t="str">
            <v>Copper</v>
          </cell>
          <cell r="C3825" t="str">
            <v>Kazzin</v>
          </cell>
          <cell r="D3825" t="str">
            <v>Alleged</v>
          </cell>
          <cell r="E3825" t="str">
            <v>Not Applicable</v>
          </cell>
          <cell r="F3825" t="str">
            <v>Non Conformant</v>
          </cell>
        </row>
        <row r="3826">
          <cell r="A3826" t="str">
            <v>CID004258</v>
          </cell>
          <cell r="B3826" t="str">
            <v>Copper</v>
          </cell>
          <cell r="C3826" t="str">
            <v>Cuprum Holding</v>
          </cell>
          <cell r="D3826" t="str">
            <v>Alleged</v>
          </cell>
          <cell r="E3826" t="str">
            <v>Not Applicable</v>
          </cell>
          <cell r="F3826" t="str">
            <v>Non Conformant</v>
          </cell>
        </row>
        <row r="3827">
          <cell r="A3827" t="str">
            <v>CID004259</v>
          </cell>
          <cell r="B3827" t="str">
            <v>Copper</v>
          </cell>
          <cell r="C3827" t="str">
            <v>Korea Zinc Co., Ltd.</v>
          </cell>
          <cell r="D3827" t="str">
            <v>Alleged</v>
          </cell>
          <cell r="E3827" t="str">
            <v>Not Applicable</v>
          </cell>
          <cell r="F3827" t="str">
            <v>Non Conformant</v>
          </cell>
        </row>
        <row r="3828">
          <cell r="A3828" t="str">
            <v>CID004262</v>
          </cell>
          <cell r="B3828" t="str">
            <v>Copper</v>
          </cell>
          <cell r="C3828" t="str">
            <v>Chifeng Jilong Gold Mining Co Ltd</v>
          </cell>
          <cell r="D3828" t="str">
            <v>Alleged</v>
          </cell>
          <cell r="E3828" t="str">
            <v>Not Applicable</v>
          </cell>
          <cell r="F3828" t="str">
            <v>Non Conformant</v>
          </cell>
        </row>
        <row r="3829">
          <cell r="A3829" t="str">
            <v>CID004263</v>
          </cell>
          <cell r="B3829" t="str">
            <v>Copper</v>
          </cell>
          <cell r="C3829" t="str">
            <v>Solway Industries Ltd</v>
          </cell>
          <cell r="D3829" t="str">
            <v>Alleged</v>
          </cell>
          <cell r="E3829" t="str">
            <v>Not Applicable</v>
          </cell>
          <cell r="F3829" t="str">
            <v>Non Conformant</v>
          </cell>
        </row>
        <row r="3830">
          <cell r="A3830" t="str">
            <v>CID004264</v>
          </cell>
          <cell r="B3830" t="str">
            <v>Copper</v>
          </cell>
          <cell r="C3830" t="str">
            <v>Sardich MC (Copin Group)</v>
          </cell>
          <cell r="D3830" t="str">
            <v>Alleged</v>
          </cell>
          <cell r="E3830" t="str">
            <v>Not Applicable</v>
          </cell>
          <cell r="F3830" t="str">
            <v>Non Conformant</v>
          </cell>
        </row>
        <row r="3831">
          <cell r="A3831" t="str">
            <v>CID004265</v>
          </cell>
          <cell r="B3831" t="str">
            <v>Copper</v>
          </cell>
          <cell r="C3831" t="str">
            <v>Boleo</v>
          </cell>
          <cell r="D3831" t="str">
            <v>Alleged</v>
          </cell>
          <cell r="E3831" t="str">
            <v>Not Applicable</v>
          </cell>
          <cell r="F3831" t="str">
            <v>Non Conformant</v>
          </cell>
        </row>
        <row r="3832">
          <cell r="A3832" t="str">
            <v>CID004266</v>
          </cell>
          <cell r="B3832" t="str">
            <v>Copper</v>
          </cell>
          <cell r="C3832" t="str">
            <v>Buenavista del Cobre (former Cananea)</v>
          </cell>
          <cell r="D3832" t="str">
            <v>Alleged</v>
          </cell>
          <cell r="E3832" t="str">
            <v>Not Applicable</v>
          </cell>
          <cell r="F3832" t="str">
            <v>Non Conformant</v>
          </cell>
        </row>
        <row r="3833">
          <cell r="A3833" t="str">
            <v>CID004267</v>
          </cell>
          <cell r="B3833" t="str">
            <v>Copper</v>
          </cell>
          <cell r="C3833" t="str">
            <v>El Arco</v>
          </cell>
          <cell r="D3833" t="str">
            <v>Alleged</v>
          </cell>
          <cell r="E3833" t="str">
            <v>Not Applicable</v>
          </cell>
          <cell r="F3833" t="str">
            <v>Non Conformant</v>
          </cell>
        </row>
        <row r="3834">
          <cell r="A3834" t="str">
            <v>CID004268</v>
          </cell>
          <cell r="B3834" t="str">
            <v>Copper</v>
          </cell>
          <cell r="C3834" t="str">
            <v>El Pilar</v>
          </cell>
          <cell r="D3834" t="str">
            <v>Alleged</v>
          </cell>
          <cell r="E3834" t="str">
            <v>Not Applicable</v>
          </cell>
          <cell r="F3834" t="str">
            <v>Non Conformant</v>
          </cell>
        </row>
        <row r="3835">
          <cell r="A3835" t="str">
            <v>CID004269</v>
          </cell>
          <cell r="B3835" t="str">
            <v>Copper</v>
          </cell>
          <cell r="C3835" t="str">
            <v>Empalme</v>
          </cell>
          <cell r="D3835" t="str">
            <v>Alleged</v>
          </cell>
          <cell r="E3835" t="str">
            <v>Not Applicable</v>
          </cell>
          <cell r="F3835" t="str">
            <v>Non Conformant</v>
          </cell>
        </row>
        <row r="3836">
          <cell r="A3836" t="str">
            <v>CID004270</v>
          </cell>
          <cell r="B3836" t="str">
            <v>Copper</v>
          </cell>
          <cell r="C3836" t="str">
            <v>La Balsa</v>
          </cell>
          <cell r="D3836" t="str">
            <v>Alleged</v>
          </cell>
          <cell r="E3836" t="str">
            <v>Not Applicable</v>
          </cell>
          <cell r="F3836" t="str">
            <v>Non Conformant</v>
          </cell>
        </row>
        <row r="3837">
          <cell r="A3837" t="str">
            <v>CID004271</v>
          </cell>
          <cell r="B3837" t="str">
            <v>Copper</v>
          </cell>
          <cell r="C3837" t="str">
            <v>La Caridad</v>
          </cell>
          <cell r="D3837" t="str">
            <v xml:space="preserve">Eligible </v>
          </cell>
          <cell r="E3837" t="str">
            <v>Outreach Required</v>
          </cell>
          <cell r="F3837" t="str">
            <v>Non Conformant</v>
          </cell>
        </row>
        <row r="3838">
          <cell r="A3838" t="str">
            <v>CID004272</v>
          </cell>
          <cell r="B3838" t="str">
            <v>Copper</v>
          </cell>
          <cell r="C3838" t="str">
            <v>Luz del Cobre</v>
          </cell>
          <cell r="D3838" t="str">
            <v>Alleged</v>
          </cell>
          <cell r="E3838" t="str">
            <v>Not Applicable</v>
          </cell>
          <cell r="F3838" t="str">
            <v>Non Conformant</v>
          </cell>
        </row>
        <row r="3839">
          <cell r="A3839" t="str">
            <v>CID004273</v>
          </cell>
          <cell r="B3839" t="str">
            <v>Copper</v>
          </cell>
          <cell r="C3839" t="str">
            <v>Milpillas</v>
          </cell>
          <cell r="D3839" t="str">
            <v>Alleged</v>
          </cell>
          <cell r="E3839" t="str">
            <v>Not Applicable</v>
          </cell>
          <cell r="F3839" t="str">
            <v>Non Conformant</v>
          </cell>
        </row>
        <row r="3840">
          <cell r="A3840" t="str">
            <v>CID004274</v>
          </cell>
          <cell r="B3840" t="str">
            <v>Copper</v>
          </cell>
          <cell r="C3840" t="str">
            <v>Minera Maria</v>
          </cell>
          <cell r="D3840" t="str">
            <v>Alleged</v>
          </cell>
          <cell r="E3840" t="str">
            <v>Not Applicable</v>
          </cell>
          <cell r="F3840" t="str">
            <v>Non Conformant</v>
          </cell>
        </row>
        <row r="3841">
          <cell r="A3841" t="str">
            <v>CID004275</v>
          </cell>
          <cell r="B3841" t="str">
            <v>Copper</v>
          </cell>
          <cell r="C3841" t="str">
            <v>Piedras Verdes</v>
          </cell>
          <cell r="D3841" t="str">
            <v>Alleged</v>
          </cell>
          <cell r="E3841" t="str">
            <v>Not Applicable</v>
          </cell>
          <cell r="F3841" t="str">
            <v>Non Conformant</v>
          </cell>
        </row>
        <row r="3842">
          <cell r="A3842" t="str">
            <v>CID004276</v>
          </cell>
          <cell r="B3842" t="str">
            <v>Copper</v>
          </cell>
          <cell r="C3842" t="str">
            <v>San Javier (Cerro Verde area)</v>
          </cell>
          <cell r="D3842" t="str">
            <v>Alleged</v>
          </cell>
          <cell r="E3842" t="str">
            <v>Not Applicable</v>
          </cell>
          <cell r="F3842" t="str">
            <v>Non Conformant</v>
          </cell>
        </row>
        <row r="3843">
          <cell r="A3843" t="str">
            <v>CID004277</v>
          </cell>
          <cell r="B3843" t="str">
            <v>Copper</v>
          </cell>
          <cell r="C3843" t="str">
            <v>Terrazas (Cerro Verdo area)</v>
          </cell>
          <cell r="D3843" t="str">
            <v>Alleged</v>
          </cell>
          <cell r="E3843" t="str">
            <v>Not Applicable</v>
          </cell>
          <cell r="F3843" t="str">
            <v>Non Conformant</v>
          </cell>
        </row>
        <row r="3844">
          <cell r="A3844" t="str">
            <v>CID004278</v>
          </cell>
          <cell r="B3844" t="str">
            <v>Copper</v>
          </cell>
          <cell r="C3844" t="str">
            <v>Achit Ikht Co.</v>
          </cell>
          <cell r="D3844" t="str">
            <v>Alleged</v>
          </cell>
          <cell r="E3844" t="str">
            <v>Not Applicable</v>
          </cell>
          <cell r="F3844" t="str">
            <v>Non Conformant</v>
          </cell>
        </row>
        <row r="3845">
          <cell r="A3845" t="str">
            <v>CID004279</v>
          </cell>
          <cell r="B3845" t="str">
            <v>Copper</v>
          </cell>
          <cell r="C3845" t="str">
            <v>Erdenet Mining Corporation</v>
          </cell>
          <cell r="D3845" t="str">
            <v>Alleged</v>
          </cell>
          <cell r="E3845" t="str">
            <v>Not Applicable</v>
          </cell>
          <cell r="F3845" t="str">
            <v>Non Conformant</v>
          </cell>
        </row>
        <row r="3846">
          <cell r="A3846" t="str">
            <v>CID004280</v>
          </cell>
          <cell r="B3846" t="str">
            <v>Copper</v>
          </cell>
          <cell r="C3846" t="str">
            <v>Mongolyn Alt (MAK)</v>
          </cell>
          <cell r="D3846" t="str">
            <v>Alleged</v>
          </cell>
          <cell r="E3846" t="str">
            <v>Not Applicable</v>
          </cell>
          <cell r="F3846" t="str">
            <v>Non Conformant</v>
          </cell>
        </row>
        <row r="3847">
          <cell r="A3847" t="str">
            <v>CID004281</v>
          </cell>
          <cell r="B3847" t="str">
            <v>Copper</v>
          </cell>
          <cell r="C3847" t="str">
            <v>Mongolia Refinery</v>
          </cell>
          <cell r="D3847" t="str">
            <v>Alleged</v>
          </cell>
          <cell r="E3847" t="str">
            <v>Not Applicable</v>
          </cell>
          <cell r="F3847" t="str">
            <v>Non Conformant</v>
          </cell>
        </row>
        <row r="3848">
          <cell r="A3848" t="str">
            <v>CID004282</v>
          </cell>
          <cell r="B3848" t="str">
            <v>Copper</v>
          </cell>
          <cell r="C3848" t="str">
            <v>Monywa Lepataung Copper Mine</v>
          </cell>
          <cell r="D3848" t="str">
            <v>Alleged</v>
          </cell>
          <cell r="E3848" t="str">
            <v>Not Applicable</v>
          </cell>
          <cell r="F3848" t="str">
            <v>Non Conformant</v>
          </cell>
        </row>
        <row r="3849">
          <cell r="A3849" t="str">
            <v>CID004283</v>
          </cell>
          <cell r="B3849" t="str">
            <v>Copper</v>
          </cell>
          <cell r="C3849" t="str">
            <v>Monywa Sabetaung and Kyisintaung</v>
          </cell>
          <cell r="D3849" t="str">
            <v>Alleged</v>
          </cell>
          <cell r="E3849" t="str">
            <v>Not Applicable</v>
          </cell>
          <cell r="F3849" t="str">
            <v>Non Conformant</v>
          </cell>
        </row>
        <row r="3850">
          <cell r="A3850" t="str">
            <v>CID004284</v>
          </cell>
          <cell r="B3850" t="str">
            <v>Copper</v>
          </cell>
          <cell r="C3850" t="str">
            <v>Deep-South Resources Inc.</v>
          </cell>
          <cell r="D3850" t="str">
            <v>Alleged</v>
          </cell>
          <cell r="E3850" t="str">
            <v>Not Applicable</v>
          </cell>
          <cell r="F3850" t="str">
            <v>Non Conformant</v>
          </cell>
        </row>
        <row r="3851">
          <cell r="A3851" t="str">
            <v>CID004285</v>
          </cell>
          <cell r="B3851" t="str">
            <v>Copper</v>
          </cell>
          <cell r="C3851" t="str">
            <v>Weatherly Mining Namibia</v>
          </cell>
          <cell r="D3851" t="str">
            <v>Alleged</v>
          </cell>
          <cell r="E3851" t="str">
            <v>Not Applicable</v>
          </cell>
          <cell r="F3851" t="str">
            <v>Non Conformant</v>
          </cell>
        </row>
        <row r="3852">
          <cell r="A3852" t="str">
            <v>CID004286</v>
          </cell>
          <cell r="B3852" t="str">
            <v>Copper</v>
          </cell>
          <cell r="C3852" t="str">
            <v>Nampo Refinery</v>
          </cell>
          <cell r="D3852" t="str">
            <v>Alleged</v>
          </cell>
          <cell r="E3852" t="str">
            <v>Not Applicable</v>
          </cell>
          <cell r="F3852" t="str">
            <v>Non Conformant</v>
          </cell>
        </row>
        <row r="3853">
          <cell r="A3853" t="str">
            <v>CID004287</v>
          </cell>
          <cell r="B3853" t="str">
            <v>Copper</v>
          </cell>
          <cell r="C3853" t="str">
            <v>Tanchon (Hungnam)</v>
          </cell>
          <cell r="D3853" t="str">
            <v>Alleged</v>
          </cell>
          <cell r="E3853" t="str">
            <v>Not Applicable</v>
          </cell>
          <cell r="F3853" t="str">
            <v>Non Conformant</v>
          </cell>
        </row>
        <row r="3854">
          <cell r="A3854" t="str">
            <v>CID004288</v>
          </cell>
          <cell r="B3854" t="str">
            <v>Copper</v>
          </cell>
          <cell r="C3854" t="str">
            <v>Glencore Nikkelverk Refinery</v>
          </cell>
          <cell r="D3854" t="str">
            <v>Eligible</v>
          </cell>
          <cell r="E3854" t="str">
            <v>Outreach Required</v>
          </cell>
          <cell r="F3854" t="str">
            <v>Non Conformant</v>
          </cell>
        </row>
        <row r="3855">
          <cell r="A3855" t="str">
            <v>CID004289</v>
          </cell>
          <cell r="B3855" t="str">
            <v>Copper</v>
          </cell>
          <cell r="C3855" t="str">
            <v>Oman Mining Co., LLC</v>
          </cell>
          <cell r="D3855" t="str">
            <v>Alleged</v>
          </cell>
          <cell r="E3855" t="str">
            <v>Not Applicable</v>
          </cell>
          <cell r="F3855" t="str">
            <v>Non Conformant</v>
          </cell>
        </row>
        <row r="3856">
          <cell r="A3856" t="str">
            <v>CID004290</v>
          </cell>
          <cell r="B3856" t="str">
            <v>Copper</v>
          </cell>
          <cell r="C3856" t="str">
            <v>Antilla</v>
          </cell>
          <cell r="D3856" t="str">
            <v>Alleged</v>
          </cell>
          <cell r="E3856" t="str">
            <v>Not Applicable</v>
          </cell>
          <cell r="F3856" t="str">
            <v>Non Conformant</v>
          </cell>
        </row>
        <row r="3857">
          <cell r="A3857" t="str">
            <v>CID004293</v>
          </cell>
          <cell r="B3857" t="str">
            <v>Copper</v>
          </cell>
          <cell r="C3857" t="str">
            <v>Chapi</v>
          </cell>
          <cell r="D3857" t="str">
            <v>Alleged</v>
          </cell>
          <cell r="E3857" t="str">
            <v>Not Applicable</v>
          </cell>
          <cell r="F3857" t="str">
            <v>Non Conformant</v>
          </cell>
        </row>
        <row r="3858">
          <cell r="A3858" t="str">
            <v>CID004294</v>
          </cell>
          <cell r="B3858" t="str">
            <v>Copper</v>
          </cell>
          <cell r="C3858" t="str">
            <v>Coroccohuayco</v>
          </cell>
          <cell r="D3858" t="str">
            <v>Alleged</v>
          </cell>
          <cell r="E3858" t="str">
            <v>Not Applicable</v>
          </cell>
          <cell r="F3858" t="str">
            <v>Non Conformant</v>
          </cell>
        </row>
        <row r="3859">
          <cell r="A3859" t="str">
            <v>CID004295</v>
          </cell>
          <cell r="B3859" t="str">
            <v>Copper</v>
          </cell>
          <cell r="C3859" t="str">
            <v>Ilo Copper Refinery</v>
          </cell>
          <cell r="D3859" t="str">
            <v>Alleged</v>
          </cell>
          <cell r="E3859" t="str">
            <v>Not Applicable</v>
          </cell>
          <cell r="F3859" t="str">
            <v>Non Conformant</v>
          </cell>
        </row>
        <row r="3860">
          <cell r="A3860" t="str">
            <v>CID004296</v>
          </cell>
          <cell r="B3860" t="str">
            <v>Copper</v>
          </cell>
          <cell r="C3860" t="str">
            <v>La Granja</v>
          </cell>
          <cell r="D3860" t="str">
            <v>Alleged</v>
          </cell>
          <cell r="E3860" t="str">
            <v>Not Applicable</v>
          </cell>
          <cell r="F3860" t="str">
            <v>Non Conformant</v>
          </cell>
        </row>
        <row r="3861">
          <cell r="A3861" t="str">
            <v>CID004297</v>
          </cell>
          <cell r="B3861" t="str">
            <v>Copper</v>
          </cell>
          <cell r="C3861" t="str">
            <v>La Oroya Refinery</v>
          </cell>
          <cell r="D3861" t="str">
            <v>Alleged</v>
          </cell>
          <cell r="E3861" t="str">
            <v>Not Applicable</v>
          </cell>
          <cell r="F3861" t="str">
            <v>Non Conformant</v>
          </cell>
        </row>
        <row r="3862">
          <cell r="A3862" t="str">
            <v>CID004298</v>
          </cell>
          <cell r="B3862" t="str">
            <v>Copper</v>
          </cell>
          <cell r="C3862" t="str">
            <v>Los Chancas</v>
          </cell>
          <cell r="D3862" t="str">
            <v>Alleged</v>
          </cell>
          <cell r="E3862" t="str">
            <v>Not Applicable</v>
          </cell>
          <cell r="F3862" t="str">
            <v>Non Conformant</v>
          </cell>
        </row>
        <row r="3863">
          <cell r="A3863" t="str">
            <v>CID004299</v>
          </cell>
          <cell r="B3863" t="str">
            <v>Copper</v>
          </cell>
          <cell r="C3863" t="str">
            <v>Lunahuana</v>
          </cell>
          <cell r="D3863" t="str">
            <v>Alleged</v>
          </cell>
          <cell r="E3863" t="str">
            <v>Not Applicable</v>
          </cell>
          <cell r="F3863" t="str">
            <v>Non Conformant</v>
          </cell>
        </row>
        <row r="3864">
          <cell r="A3864" t="str">
            <v>CID004300</v>
          </cell>
          <cell r="B3864" t="str">
            <v>Copper</v>
          </cell>
          <cell r="C3864" t="str">
            <v>Mina Justa</v>
          </cell>
          <cell r="D3864" t="str">
            <v xml:space="preserve">Eligible </v>
          </cell>
          <cell r="E3864" t="str">
            <v>Outreach Required</v>
          </cell>
          <cell r="F3864" t="str">
            <v>Non Conformant</v>
          </cell>
        </row>
        <row r="3865">
          <cell r="A3865" t="str">
            <v>CID004301</v>
          </cell>
          <cell r="B3865" t="str">
            <v>Copper</v>
          </cell>
          <cell r="C3865" t="str">
            <v>Tia Maria</v>
          </cell>
          <cell r="D3865" t="str">
            <v>Alleged</v>
          </cell>
          <cell r="E3865" t="str">
            <v>Not Applicable</v>
          </cell>
          <cell r="F3865" t="str">
            <v>Non Conformant</v>
          </cell>
        </row>
        <row r="3866">
          <cell r="A3866" t="str">
            <v>CID004302</v>
          </cell>
          <cell r="B3866" t="str">
            <v>Copper</v>
          </cell>
          <cell r="C3866" t="str">
            <v>Tintaya</v>
          </cell>
          <cell r="D3866" t="str">
            <v>Alleged</v>
          </cell>
          <cell r="E3866" t="str">
            <v>Not Applicable</v>
          </cell>
          <cell r="F3866" t="str">
            <v>Non Conformant</v>
          </cell>
        </row>
        <row r="3867">
          <cell r="A3867" t="str">
            <v>CID004303</v>
          </cell>
          <cell r="B3867" t="str">
            <v>Copper</v>
          </cell>
          <cell r="C3867" t="str">
            <v>Toquepala</v>
          </cell>
          <cell r="D3867" t="str">
            <v>Alleged</v>
          </cell>
          <cell r="E3867" t="str">
            <v>Not Applicable</v>
          </cell>
          <cell r="F3867" t="str">
            <v>Non Conformant</v>
          </cell>
        </row>
        <row r="3868">
          <cell r="A3868" t="str">
            <v>CID004304</v>
          </cell>
          <cell r="B3868" t="str">
            <v>Copper</v>
          </cell>
          <cell r="C3868" t="str">
            <v>Isabel/ Leyte (PASAR)</v>
          </cell>
          <cell r="D3868" t="str">
            <v>Alleged</v>
          </cell>
          <cell r="E3868" t="str">
            <v>Not Applicable</v>
          </cell>
          <cell r="F3868" t="str">
            <v>Non Conformant</v>
          </cell>
        </row>
        <row r="3869">
          <cell r="A3869" t="str">
            <v>CID004305</v>
          </cell>
          <cell r="B3869" t="str">
            <v>Copper</v>
          </cell>
          <cell r="C3869" t="str">
            <v>King King</v>
          </cell>
          <cell r="D3869" t="str">
            <v>Alleged</v>
          </cell>
          <cell r="E3869" t="str">
            <v>Not Applicable</v>
          </cell>
          <cell r="F3869" t="str">
            <v>Non Conformant</v>
          </cell>
        </row>
        <row r="3870">
          <cell r="A3870" t="str">
            <v>CID004308</v>
          </cell>
          <cell r="B3870" t="str">
            <v>Copper</v>
          </cell>
          <cell r="C3870" t="str">
            <v>Legnica</v>
          </cell>
          <cell r="D3870" t="str">
            <v>Alleged</v>
          </cell>
          <cell r="E3870" t="str">
            <v>Not Applicable</v>
          </cell>
          <cell r="F3870" t="str">
            <v>Non Conformant</v>
          </cell>
        </row>
        <row r="3871">
          <cell r="A3871" t="str">
            <v>CID004309</v>
          </cell>
          <cell r="B3871" t="str">
            <v>Copper</v>
          </cell>
          <cell r="C3871" t="str">
            <v>Gumeshevskoye</v>
          </cell>
          <cell r="D3871" t="str">
            <v>Alleged</v>
          </cell>
          <cell r="E3871" t="str">
            <v>Not Applicable</v>
          </cell>
          <cell r="F3871" t="str">
            <v>Non Conformant</v>
          </cell>
        </row>
        <row r="3872">
          <cell r="A3872" t="str">
            <v>CID004310</v>
          </cell>
          <cell r="B3872" t="str">
            <v>Copper</v>
          </cell>
          <cell r="C3872" t="str">
            <v>Kola Refinery</v>
          </cell>
          <cell r="D3872" t="str">
            <v>Alleged</v>
          </cell>
          <cell r="E3872" t="str">
            <v>Not Applicable</v>
          </cell>
          <cell r="F3872" t="str">
            <v>Non Conformant</v>
          </cell>
        </row>
        <row r="3873">
          <cell r="A3873" t="str">
            <v>CID004311</v>
          </cell>
          <cell r="B3873" t="str">
            <v>Copper</v>
          </cell>
          <cell r="C3873" t="str">
            <v>Kyshtym Copper-Electrolytic Plant</v>
          </cell>
          <cell r="D3873" t="str">
            <v>Eligible</v>
          </cell>
          <cell r="E3873" t="str">
            <v>RMI Due Diligence Review - Unable to Proceed</v>
          </cell>
          <cell r="F3873" t="str">
            <v>Non Conformant</v>
          </cell>
        </row>
        <row r="3874">
          <cell r="A3874" t="str">
            <v>CID004312</v>
          </cell>
          <cell r="B3874" t="str">
            <v>Copper</v>
          </cell>
          <cell r="C3874" t="str">
            <v>Monchegorsk</v>
          </cell>
          <cell r="D3874" t="str">
            <v>Alleged</v>
          </cell>
          <cell r="E3874" t="str">
            <v>Not Applicable</v>
          </cell>
          <cell r="F3874" t="str">
            <v>Non Conformant</v>
          </cell>
        </row>
        <row r="3875">
          <cell r="A3875" t="str">
            <v>CID004313</v>
          </cell>
          <cell r="B3875" t="str">
            <v>Copper</v>
          </cell>
          <cell r="C3875" t="str">
            <v>Murmansk</v>
          </cell>
          <cell r="D3875" t="str">
            <v>Alleged</v>
          </cell>
          <cell r="E3875" t="str">
            <v>Not Applicable</v>
          </cell>
          <cell r="F3875" t="str">
            <v>Non Conformant</v>
          </cell>
        </row>
        <row r="3876">
          <cell r="A3876" t="str">
            <v>CID004314</v>
          </cell>
          <cell r="B3876" t="str">
            <v>Multiple</v>
          </cell>
          <cell r="C3876" t="str">
            <v>Norilsk Refinery</v>
          </cell>
          <cell r="D3876" t="str">
            <v>Group Company</v>
          </cell>
          <cell r="E3876" t="str">
            <v>Not Applicable</v>
          </cell>
          <cell r="F3876" t="str">
            <v>Non Conformant</v>
          </cell>
        </row>
        <row r="3877">
          <cell r="A3877" t="str">
            <v>CID004315</v>
          </cell>
          <cell r="B3877" t="str">
            <v>Copper</v>
          </cell>
          <cell r="C3877" t="str">
            <v>Novgorod</v>
          </cell>
          <cell r="D3877" t="str">
            <v>Alleged</v>
          </cell>
          <cell r="E3877" t="str">
            <v>Not Applicable</v>
          </cell>
          <cell r="F3877" t="str">
            <v>Non Conformant</v>
          </cell>
        </row>
        <row r="3878">
          <cell r="A3878" t="str">
            <v>CID004316</v>
          </cell>
          <cell r="B3878" t="str">
            <v>Copper</v>
          </cell>
          <cell r="C3878" t="str">
            <v>Pyshma Refinery</v>
          </cell>
          <cell r="D3878" t="str">
            <v>Alleged</v>
          </cell>
          <cell r="E3878" t="str">
            <v>Not Applicable</v>
          </cell>
          <cell r="F3878" t="str">
            <v>Non Conformant</v>
          </cell>
        </row>
        <row r="3879">
          <cell r="A3879" t="str">
            <v>CID004317</v>
          </cell>
          <cell r="B3879" t="str">
            <v>Copper</v>
          </cell>
          <cell r="C3879" t="str">
            <v>Yuzhuralnikel</v>
          </cell>
          <cell r="D3879" t="str">
            <v>Alleged</v>
          </cell>
          <cell r="E3879" t="str">
            <v>Not Applicable</v>
          </cell>
          <cell r="F3879" t="str">
            <v>Non Conformant</v>
          </cell>
        </row>
        <row r="3880">
          <cell r="A3880" t="str">
            <v>CID004318</v>
          </cell>
          <cell r="B3880" t="str">
            <v>Copper</v>
          </cell>
          <cell r="C3880" t="str">
            <v>Udokan</v>
          </cell>
          <cell r="D3880" t="str">
            <v>Alleged</v>
          </cell>
          <cell r="E3880" t="str">
            <v>Not Applicable</v>
          </cell>
          <cell r="F3880" t="str">
            <v>Non Conformant</v>
          </cell>
        </row>
        <row r="3881">
          <cell r="A3881" t="str">
            <v>CID004319</v>
          </cell>
          <cell r="B3881" t="str">
            <v>Copper</v>
          </cell>
          <cell r="C3881" t="str">
            <v>Ras Al-Khair</v>
          </cell>
          <cell r="D3881" t="str">
            <v>Alleged</v>
          </cell>
          <cell r="E3881" t="str">
            <v>Not Applicable</v>
          </cell>
          <cell r="F3881" t="str">
            <v>Non Conformant</v>
          </cell>
        </row>
        <row r="3882">
          <cell r="A3882" t="str">
            <v>CID004320</v>
          </cell>
          <cell r="B3882" t="str">
            <v>Copper</v>
          </cell>
          <cell r="C3882" t="str">
            <v>RTB Bor</v>
          </cell>
          <cell r="D3882" t="str">
            <v>Alleged</v>
          </cell>
          <cell r="E3882" t="str">
            <v>Not Applicable</v>
          </cell>
          <cell r="F3882" t="str">
            <v>Non Conformant</v>
          </cell>
        </row>
        <row r="3883">
          <cell r="A3883" t="str">
            <v>CID004322</v>
          </cell>
          <cell r="B3883" t="str">
            <v>Copper</v>
          </cell>
          <cell r="C3883" t="str">
            <v>Western Platinum</v>
          </cell>
          <cell r="D3883" t="str">
            <v>Alleged</v>
          </cell>
          <cell r="E3883" t="str">
            <v>Not Applicable</v>
          </cell>
          <cell r="F3883" t="str">
            <v>Non Conformant</v>
          </cell>
        </row>
        <row r="3884">
          <cell r="A3884" t="str">
            <v>CID004323</v>
          </cell>
          <cell r="B3884" t="str">
            <v>Copper</v>
          </cell>
          <cell r="C3884" t="str">
            <v>Metal Sales Co. Pty</v>
          </cell>
          <cell r="D3884" t="str">
            <v>Alleged</v>
          </cell>
          <cell r="E3884" t="str">
            <v>Not Applicable</v>
          </cell>
          <cell r="F3884" t="str">
            <v>Non Conformant</v>
          </cell>
        </row>
        <row r="3885">
          <cell r="A3885" t="str">
            <v>CID004324</v>
          </cell>
          <cell r="B3885" t="str">
            <v>Copper</v>
          </cell>
          <cell r="C3885" t="str">
            <v>Palabora Mining Co.</v>
          </cell>
          <cell r="D3885" t="str">
            <v>Alleged</v>
          </cell>
          <cell r="E3885" t="str">
            <v>Not Applicable</v>
          </cell>
          <cell r="F3885" t="str">
            <v>Non Conformant</v>
          </cell>
        </row>
        <row r="3886">
          <cell r="A3886" t="str">
            <v>CID004325</v>
          </cell>
          <cell r="B3886" t="str">
            <v>Copper</v>
          </cell>
          <cell r="C3886" t="str">
            <v>Anglo American Platinum Corp.</v>
          </cell>
          <cell r="D3886" t="str">
            <v>Alleged</v>
          </cell>
          <cell r="E3886" t="str">
            <v>Not Applicable</v>
          </cell>
          <cell r="F3886" t="str">
            <v>Non Conformant</v>
          </cell>
        </row>
        <row r="3887">
          <cell r="A3887" t="str">
            <v>CID004326</v>
          </cell>
          <cell r="B3887" t="str">
            <v>Copper</v>
          </cell>
          <cell r="C3887" t="str">
            <v>La Farga</v>
          </cell>
          <cell r="D3887" t="str">
            <v>Alleged</v>
          </cell>
          <cell r="E3887" t="str">
            <v>Not Applicable</v>
          </cell>
          <cell r="F3887" t="str">
            <v>Non Conformant</v>
          </cell>
        </row>
        <row r="3888">
          <cell r="A3888" t="str">
            <v>CID004327</v>
          </cell>
          <cell r="B3888" t="str">
            <v>Copper</v>
          </cell>
          <cell r="C3888" t="str">
            <v>Atlantic Copper S.A.</v>
          </cell>
          <cell r="D3888" t="str">
            <v xml:space="preserve">Eligible </v>
          </cell>
          <cell r="E3888" t="str">
            <v>Outreach Required</v>
          </cell>
          <cell r="F3888" t="str">
            <v>Non Conformant</v>
          </cell>
        </row>
        <row r="3889">
          <cell r="A3889" t="str">
            <v>CID004328</v>
          </cell>
          <cell r="B3889" t="str">
            <v>Copper</v>
          </cell>
          <cell r="C3889" t="str">
            <v>First Quantum Minerals Ltd</v>
          </cell>
          <cell r="D3889" t="str">
            <v>Alleged</v>
          </cell>
          <cell r="E3889" t="str">
            <v>Not Applicable</v>
          </cell>
          <cell r="F3889" t="str">
            <v>Non Conformant</v>
          </cell>
        </row>
        <row r="3890">
          <cell r="A3890" t="str">
            <v>CID004329</v>
          </cell>
          <cell r="B3890" t="str">
            <v>Multiple</v>
          </cell>
          <cell r="C3890" t="str">
            <v>Boliden AB</v>
          </cell>
          <cell r="D3890" t="str">
            <v>Group Company</v>
          </cell>
          <cell r="E3890" t="str">
            <v>Not Applicable</v>
          </cell>
          <cell r="F3890" t="str">
            <v>Non Conformant</v>
          </cell>
        </row>
        <row r="3891">
          <cell r="A3891" t="str">
            <v>CID004330</v>
          </cell>
          <cell r="B3891" t="str">
            <v>Copper</v>
          </cell>
          <cell r="C3891" t="str">
            <v>Puthep</v>
          </cell>
          <cell r="D3891" t="str">
            <v>Alleged</v>
          </cell>
          <cell r="E3891" t="str">
            <v>Not Applicable</v>
          </cell>
          <cell r="F3891" t="str">
            <v>Non Conformant</v>
          </cell>
        </row>
        <row r="3892">
          <cell r="A3892" t="str">
            <v>CID004331</v>
          </cell>
          <cell r="B3892" t="str">
            <v>Copper</v>
          </cell>
          <cell r="C3892" t="str">
            <v>ER Bakir Elektrolitik</v>
          </cell>
          <cell r="D3892" t="str">
            <v>Alleged</v>
          </cell>
          <cell r="E3892" t="str">
            <v>Not Applicable</v>
          </cell>
          <cell r="F3892" t="str">
            <v>Non Conformant</v>
          </cell>
        </row>
        <row r="3893">
          <cell r="A3893" t="str">
            <v>CID004332</v>
          </cell>
          <cell r="B3893" t="str">
            <v>Copper</v>
          </cell>
          <cell r="C3893" t="str">
            <v>Sarkuysan Electrolytic Copper Ltd.</v>
          </cell>
          <cell r="D3893" t="str">
            <v>Alleged</v>
          </cell>
          <cell r="E3893" t="str">
            <v>Not Applicable</v>
          </cell>
          <cell r="F3893" t="str">
            <v>Non Conformant</v>
          </cell>
        </row>
        <row r="3894">
          <cell r="A3894" t="str">
            <v>CID004333</v>
          </cell>
          <cell r="B3894" t="str">
            <v>Copper</v>
          </cell>
          <cell r="C3894" t="str">
            <v>HES Hacılar Elektrik Sanayi ve Ticaret A.S.</v>
          </cell>
          <cell r="D3894" t="str">
            <v>Alleged</v>
          </cell>
          <cell r="E3894" t="str">
            <v>Not Applicable</v>
          </cell>
          <cell r="F3894" t="str">
            <v>Non Conformant</v>
          </cell>
        </row>
        <row r="3895">
          <cell r="A3895" t="str">
            <v>CID004334</v>
          </cell>
          <cell r="B3895" t="str">
            <v>Copper</v>
          </cell>
          <cell r="C3895" t="str">
            <v>Elektrosan A.S.</v>
          </cell>
          <cell r="D3895" t="str">
            <v>Alleged</v>
          </cell>
          <cell r="E3895" t="str">
            <v>Not Applicable</v>
          </cell>
          <cell r="F3895" t="str">
            <v>Non Conformant</v>
          </cell>
        </row>
        <row r="3896">
          <cell r="A3896" t="str">
            <v>CID004336</v>
          </cell>
          <cell r="B3896" t="str">
            <v>Copper</v>
          </cell>
          <cell r="C3896" t="str">
            <v>Artemov</v>
          </cell>
          <cell r="D3896" t="str">
            <v>Alleged</v>
          </cell>
          <cell r="E3896" t="str">
            <v>Not Applicable</v>
          </cell>
          <cell r="F3896" t="str">
            <v>Non Conformant</v>
          </cell>
        </row>
        <row r="3897">
          <cell r="A3897" t="str">
            <v>CID004337</v>
          </cell>
          <cell r="B3897" t="str">
            <v>Copper</v>
          </cell>
          <cell r="C3897" t="str">
            <v>Pancomm</v>
          </cell>
          <cell r="D3897" t="str">
            <v>Alleged</v>
          </cell>
          <cell r="E3897" t="str">
            <v>Not Applicable</v>
          </cell>
          <cell r="F3897" t="str">
            <v>Non Conformant</v>
          </cell>
        </row>
        <row r="3898">
          <cell r="A3898" t="str">
            <v>CID004338</v>
          </cell>
          <cell r="B3898" t="str">
            <v>Copper</v>
          </cell>
          <cell r="C3898" t="str">
            <v>Amarillo</v>
          </cell>
          <cell r="D3898" t="str">
            <v>Alleged</v>
          </cell>
          <cell r="E3898" t="str">
            <v>Not Applicable</v>
          </cell>
          <cell r="F3898" t="str">
            <v>Non Conformant</v>
          </cell>
        </row>
        <row r="3899">
          <cell r="A3899" t="str">
            <v>CID004339</v>
          </cell>
          <cell r="B3899" t="str">
            <v>Copper</v>
          </cell>
          <cell r="C3899" t="str">
            <v>Bagdad</v>
          </cell>
          <cell r="D3899" t="str">
            <v xml:space="preserve">Eligible </v>
          </cell>
          <cell r="E3899" t="str">
            <v>Outreach Required</v>
          </cell>
          <cell r="F3899" t="str">
            <v>Non Conformant</v>
          </cell>
        </row>
        <row r="3900">
          <cell r="A3900" t="str">
            <v>CID004340</v>
          </cell>
          <cell r="B3900" t="str">
            <v>Copper</v>
          </cell>
          <cell r="C3900" t="str">
            <v>Carlota</v>
          </cell>
          <cell r="D3900" t="str">
            <v>Alleged</v>
          </cell>
          <cell r="E3900" t="str">
            <v>Not Applicable</v>
          </cell>
          <cell r="F3900" t="str">
            <v>Non Conformant</v>
          </cell>
        </row>
        <row r="3901">
          <cell r="A3901" t="str">
            <v>CID004341</v>
          </cell>
          <cell r="B3901" t="str">
            <v>Copper</v>
          </cell>
          <cell r="C3901" t="str">
            <v>Chino (Santa Rita)</v>
          </cell>
          <cell r="D3901" t="str">
            <v xml:space="preserve">Eligible </v>
          </cell>
          <cell r="E3901" t="str">
            <v>Outreach Required</v>
          </cell>
          <cell r="F3901" t="str">
            <v>Non Conformant</v>
          </cell>
        </row>
        <row r="3902">
          <cell r="A3902" t="str">
            <v>CID004342</v>
          </cell>
          <cell r="B3902" t="str">
            <v>Copper</v>
          </cell>
          <cell r="C3902" t="str">
            <v>Chloride Copper Mine (Emerald Isle)</v>
          </cell>
          <cell r="D3902" t="str">
            <v>Alleged</v>
          </cell>
          <cell r="E3902" t="str">
            <v>Not Applicable</v>
          </cell>
          <cell r="F3902" t="str">
            <v>Non Conformant</v>
          </cell>
        </row>
        <row r="3903">
          <cell r="A3903" t="str">
            <v>CID004344</v>
          </cell>
          <cell r="B3903" t="str">
            <v>Copper</v>
          </cell>
          <cell r="C3903" t="str">
            <v>El Paso (refinery)</v>
          </cell>
          <cell r="D3903" t="str">
            <v xml:space="preserve">Eligible </v>
          </cell>
          <cell r="E3903" t="str">
            <v>Outreach Required</v>
          </cell>
          <cell r="F3903" t="str">
            <v>Non Conformant</v>
          </cell>
        </row>
        <row r="3904">
          <cell r="A3904" t="str">
            <v>CID004345</v>
          </cell>
          <cell r="B3904" t="str">
            <v>Copper</v>
          </cell>
          <cell r="C3904" t="str">
            <v>Empire Mine</v>
          </cell>
          <cell r="D3904" t="str">
            <v>Alleged</v>
          </cell>
          <cell r="E3904" t="str">
            <v>Not Applicable</v>
          </cell>
          <cell r="F3904" t="str">
            <v>Non Conformant</v>
          </cell>
        </row>
        <row r="3905">
          <cell r="A3905" t="str">
            <v>CID004346</v>
          </cell>
          <cell r="B3905" t="str">
            <v>Copper</v>
          </cell>
          <cell r="C3905" t="str">
            <v>Florence</v>
          </cell>
          <cell r="D3905" t="str">
            <v>Alleged</v>
          </cell>
          <cell r="E3905" t="str">
            <v>Not Applicable</v>
          </cell>
          <cell r="F3905" t="str">
            <v>Non Conformant</v>
          </cell>
        </row>
        <row r="3906">
          <cell r="A3906" t="str">
            <v>CID004347</v>
          </cell>
          <cell r="B3906" t="str">
            <v>Copper</v>
          </cell>
          <cell r="C3906" t="str">
            <v>Garfield</v>
          </cell>
          <cell r="D3906" t="str">
            <v>Alleged</v>
          </cell>
          <cell r="E3906" t="str">
            <v>Not Applicable</v>
          </cell>
          <cell r="F3906" t="str">
            <v>Non Conformant</v>
          </cell>
        </row>
        <row r="3907">
          <cell r="A3907" t="str">
            <v>CID004348</v>
          </cell>
          <cell r="B3907" t="str">
            <v>Copper</v>
          </cell>
          <cell r="C3907" t="str">
            <v>Gunnison</v>
          </cell>
          <cell r="D3907" t="str">
            <v>Alleged</v>
          </cell>
          <cell r="E3907" t="str">
            <v>Not Applicable</v>
          </cell>
          <cell r="F3907" t="str">
            <v>Non Conformant</v>
          </cell>
        </row>
        <row r="3908">
          <cell r="A3908" t="str">
            <v>CID004349</v>
          </cell>
          <cell r="B3908" t="str">
            <v>Copper</v>
          </cell>
          <cell r="C3908" t="str">
            <v>Idaho Cobalt Project</v>
          </cell>
          <cell r="D3908" t="str">
            <v>Alleged</v>
          </cell>
          <cell r="E3908" t="str">
            <v>Not Applicable</v>
          </cell>
          <cell r="F3908" t="str">
            <v>Non Conformant</v>
          </cell>
        </row>
        <row r="3909">
          <cell r="A3909" t="str">
            <v>CID004350</v>
          </cell>
          <cell r="B3909" t="str">
            <v>Copper</v>
          </cell>
          <cell r="C3909" t="str">
            <v>Indiana</v>
          </cell>
          <cell r="D3909" t="str">
            <v>Alleged</v>
          </cell>
          <cell r="E3909" t="str">
            <v>Not Applicable</v>
          </cell>
          <cell r="F3909" t="str">
            <v>Non Conformant</v>
          </cell>
        </row>
        <row r="3910">
          <cell r="A3910" t="str">
            <v>CID004351</v>
          </cell>
          <cell r="B3910" t="str">
            <v>Copper</v>
          </cell>
          <cell r="C3910" t="str">
            <v>Johnson Camp</v>
          </cell>
          <cell r="D3910" t="str">
            <v>Alleged</v>
          </cell>
          <cell r="E3910" t="str">
            <v>Not Applicable</v>
          </cell>
          <cell r="F3910" t="str">
            <v>Non Conformant</v>
          </cell>
        </row>
        <row r="3911">
          <cell r="A3911" t="str">
            <v>CID004352</v>
          </cell>
          <cell r="B3911" t="str">
            <v>Copper</v>
          </cell>
          <cell r="C3911" t="str">
            <v>Lisbon Valley</v>
          </cell>
          <cell r="D3911" t="str">
            <v>Alleged</v>
          </cell>
          <cell r="E3911" t="str">
            <v>Not Applicable</v>
          </cell>
          <cell r="F3911" t="str">
            <v>Non Conformant</v>
          </cell>
        </row>
        <row r="3912">
          <cell r="A3912" t="str">
            <v>CID004353</v>
          </cell>
          <cell r="B3912" t="str">
            <v>Copper</v>
          </cell>
          <cell r="C3912" t="str">
            <v>Miami (SX-EW)</v>
          </cell>
          <cell r="D3912" t="str">
            <v xml:space="preserve">Eligible </v>
          </cell>
          <cell r="E3912" t="str">
            <v>Outreach Required</v>
          </cell>
          <cell r="F3912" t="str">
            <v>Non Conformant</v>
          </cell>
        </row>
        <row r="3913">
          <cell r="A3913" t="str">
            <v>CID004354</v>
          </cell>
          <cell r="B3913" t="str">
            <v>Copper</v>
          </cell>
          <cell r="C3913" t="str">
            <v>Milford</v>
          </cell>
          <cell r="D3913" t="str">
            <v>Alleged</v>
          </cell>
          <cell r="E3913" t="str">
            <v>Not Applicable</v>
          </cell>
          <cell r="F3913" t="str">
            <v>Non Conformant</v>
          </cell>
        </row>
        <row r="3914">
          <cell r="A3914" t="str">
            <v>CID004355</v>
          </cell>
          <cell r="B3914" t="str">
            <v>Copper</v>
          </cell>
          <cell r="C3914" t="str">
            <v>Mineral Park</v>
          </cell>
          <cell r="D3914" t="str">
            <v>Alleged</v>
          </cell>
          <cell r="E3914" t="str">
            <v>Not Applicable</v>
          </cell>
          <cell r="F3914" t="str">
            <v>Non Conformant</v>
          </cell>
        </row>
        <row r="3915">
          <cell r="A3915" t="str">
            <v>CID004356</v>
          </cell>
          <cell r="B3915" t="str">
            <v>Copper</v>
          </cell>
          <cell r="C3915" t="str">
            <v>Morenci</v>
          </cell>
          <cell r="D3915" t="str">
            <v>Alleged</v>
          </cell>
          <cell r="E3915" t="str">
            <v>Not Applicable</v>
          </cell>
          <cell r="F3915" t="str">
            <v>Non Conformant</v>
          </cell>
        </row>
        <row r="3916">
          <cell r="A3916" t="str">
            <v>CID004357</v>
          </cell>
          <cell r="B3916" t="str">
            <v>Copper</v>
          </cell>
          <cell r="C3916" t="str">
            <v>New Haven Refinery</v>
          </cell>
          <cell r="D3916" t="str">
            <v>Alleged</v>
          </cell>
          <cell r="E3916" t="str">
            <v>Not Applicable</v>
          </cell>
          <cell r="F3916" t="str">
            <v>Non Conformant</v>
          </cell>
        </row>
        <row r="3917">
          <cell r="A3917" t="str">
            <v>CID004358</v>
          </cell>
          <cell r="B3917" t="str">
            <v>Copper</v>
          </cell>
          <cell r="C3917" t="str">
            <v>Phoenix (SX-EW)</v>
          </cell>
          <cell r="D3917" t="str">
            <v>Alleged</v>
          </cell>
          <cell r="E3917" t="str">
            <v>Not Applicable</v>
          </cell>
          <cell r="F3917" t="str">
            <v>Non Conformant</v>
          </cell>
        </row>
        <row r="3918">
          <cell r="A3918" t="str">
            <v>CID004359</v>
          </cell>
          <cell r="B3918" t="str">
            <v>Copper</v>
          </cell>
          <cell r="C3918" t="str">
            <v>Pinto Valley</v>
          </cell>
          <cell r="D3918" t="str">
            <v>Alleged</v>
          </cell>
          <cell r="E3918" t="str">
            <v>Not Applicable</v>
          </cell>
          <cell r="F3918" t="str">
            <v>Non Conformant</v>
          </cell>
        </row>
        <row r="3919">
          <cell r="A3919" t="str">
            <v>CID004360</v>
          </cell>
          <cell r="B3919" t="str">
            <v>Copper</v>
          </cell>
          <cell r="C3919" t="str">
            <v>Ray</v>
          </cell>
          <cell r="D3919" t="str">
            <v>Alleged</v>
          </cell>
          <cell r="E3919" t="str">
            <v>Not Applicable</v>
          </cell>
          <cell r="F3919" t="str">
            <v>Non Conformant</v>
          </cell>
        </row>
        <row r="3920">
          <cell r="A3920" t="str">
            <v>CID004361</v>
          </cell>
          <cell r="B3920" t="str">
            <v>Copper</v>
          </cell>
          <cell r="C3920" t="str">
            <v>Reading</v>
          </cell>
          <cell r="D3920" t="str">
            <v>Alleged</v>
          </cell>
          <cell r="E3920" t="str">
            <v>Not Applicable</v>
          </cell>
          <cell r="F3920" t="str">
            <v>Non Conformant</v>
          </cell>
        </row>
        <row r="3921">
          <cell r="A3921" t="str">
            <v>CID004362</v>
          </cell>
          <cell r="B3921" t="str">
            <v>Copper</v>
          </cell>
          <cell r="C3921" t="str">
            <v>Safford &amp; Lone Star</v>
          </cell>
          <cell r="D3921" t="str">
            <v xml:space="preserve">Eligible </v>
          </cell>
          <cell r="E3921" t="str">
            <v>Outreach Required</v>
          </cell>
          <cell r="F3921" t="str">
            <v>Non Conformant</v>
          </cell>
        </row>
        <row r="3922">
          <cell r="A3922" t="str">
            <v>CID004363</v>
          </cell>
          <cell r="B3922" t="str">
            <v>Copper</v>
          </cell>
          <cell r="C3922" t="str">
            <v>Sierrita</v>
          </cell>
          <cell r="D3922" t="str">
            <v xml:space="preserve">Eligible </v>
          </cell>
          <cell r="E3922" t="str">
            <v>Outreach Required</v>
          </cell>
          <cell r="F3922" t="str">
            <v>Non Conformant</v>
          </cell>
        </row>
        <row r="3923">
          <cell r="A3923" t="str">
            <v>CID004364</v>
          </cell>
          <cell r="B3923" t="str">
            <v>Copper</v>
          </cell>
          <cell r="C3923" t="str">
            <v>Silver Bell</v>
          </cell>
          <cell r="D3923" t="str">
            <v>Alleged</v>
          </cell>
          <cell r="E3923" t="str">
            <v>Not Applicable</v>
          </cell>
          <cell r="F3923" t="str">
            <v>Non Conformant</v>
          </cell>
        </row>
        <row r="3924">
          <cell r="A3924" t="str">
            <v>CID004365</v>
          </cell>
          <cell r="B3924" t="str">
            <v>Copper</v>
          </cell>
          <cell r="C3924" t="str">
            <v>Tohono (Casa Grande)</v>
          </cell>
          <cell r="D3924" t="str">
            <v>Alleged</v>
          </cell>
          <cell r="E3924" t="str">
            <v>Not Applicable</v>
          </cell>
          <cell r="F3924" t="str">
            <v>Non Conformant</v>
          </cell>
        </row>
        <row r="3925">
          <cell r="A3925" t="str">
            <v>CID004366</v>
          </cell>
          <cell r="B3925" t="str">
            <v>Copper</v>
          </cell>
          <cell r="C3925" t="str">
            <v>Twin Metals Minnesota</v>
          </cell>
          <cell r="D3925" t="str">
            <v>Alleged</v>
          </cell>
          <cell r="E3925" t="str">
            <v>Not Applicable</v>
          </cell>
          <cell r="F3925" t="str">
            <v>Non Conformant</v>
          </cell>
        </row>
        <row r="3926">
          <cell r="A3926" t="str">
            <v>CID004367</v>
          </cell>
          <cell r="B3926" t="str">
            <v>Copper</v>
          </cell>
          <cell r="C3926" t="str">
            <v>Tyrone Leach</v>
          </cell>
          <cell r="D3926" t="str">
            <v xml:space="preserve">Eligible </v>
          </cell>
          <cell r="E3926" t="str">
            <v>Outreach Required</v>
          </cell>
          <cell r="F3926" t="str">
            <v>Non Conformant</v>
          </cell>
        </row>
        <row r="3927">
          <cell r="A3927" t="str">
            <v>CID004368</v>
          </cell>
          <cell r="B3927" t="str">
            <v>Copper</v>
          </cell>
          <cell r="C3927" t="str">
            <v>Van Dyke</v>
          </cell>
          <cell r="D3927" t="str">
            <v>Alleged</v>
          </cell>
          <cell r="E3927" t="str">
            <v>Not Applicable</v>
          </cell>
          <cell r="F3927" t="str">
            <v>Non Conformant</v>
          </cell>
        </row>
        <row r="3928">
          <cell r="A3928" t="str">
            <v>CID004369</v>
          </cell>
          <cell r="B3928" t="str">
            <v>Copper</v>
          </cell>
          <cell r="C3928" t="str">
            <v>White Pine (refinery)</v>
          </cell>
          <cell r="D3928" t="str">
            <v>Alleged</v>
          </cell>
          <cell r="E3928" t="str">
            <v>Not Applicable</v>
          </cell>
          <cell r="F3928" t="str">
            <v>Non Conformant</v>
          </cell>
        </row>
        <row r="3929">
          <cell r="A3929" t="str">
            <v>CID004370</v>
          </cell>
          <cell r="B3929" t="str">
            <v>Copper</v>
          </cell>
          <cell r="C3929" t="str">
            <v>Zonia</v>
          </cell>
          <cell r="D3929" t="str">
            <v>Alleged</v>
          </cell>
          <cell r="E3929" t="str">
            <v>Not Applicable</v>
          </cell>
          <cell r="F3929" t="str">
            <v>Non Conformant</v>
          </cell>
        </row>
        <row r="3930">
          <cell r="A3930" t="str">
            <v>CID004371</v>
          </cell>
          <cell r="B3930" t="str">
            <v>Copper</v>
          </cell>
          <cell r="C3930" t="str">
            <v>Almalyk Mining and Metallurgical Complex (AMMC)</v>
          </cell>
          <cell r="D3930" t="str">
            <v>Alleged</v>
          </cell>
          <cell r="E3930" t="str">
            <v>Not Applicable</v>
          </cell>
          <cell r="F3930" t="str">
            <v>Non Conformant</v>
          </cell>
        </row>
        <row r="3931">
          <cell r="A3931" t="str">
            <v>CID004372</v>
          </cell>
          <cell r="B3931" t="str">
            <v>Copper</v>
          </cell>
          <cell r="C3931" t="str">
            <v>Vietnam National Coal and Mineral Industries Group (Vinacomin)</v>
          </cell>
          <cell r="D3931" t="str">
            <v>Alleged</v>
          </cell>
          <cell r="E3931" t="str">
            <v>Not Applicable</v>
          </cell>
          <cell r="F3931" t="str">
            <v>Non Conformant</v>
          </cell>
        </row>
        <row r="3932">
          <cell r="A3932" t="str">
            <v>CID004373</v>
          </cell>
          <cell r="B3932" t="str">
            <v>Copper</v>
          </cell>
          <cell r="C3932" t="str">
            <v>Bwana Mkubwa</v>
          </cell>
          <cell r="D3932" t="str">
            <v>Alleged</v>
          </cell>
          <cell r="E3932" t="str">
            <v>Not Applicable</v>
          </cell>
          <cell r="F3932" t="str">
            <v>Non Conformant</v>
          </cell>
        </row>
        <row r="3933">
          <cell r="A3933" t="str">
            <v>CID004374</v>
          </cell>
          <cell r="B3933" t="str">
            <v>Copper</v>
          </cell>
          <cell r="C3933" t="str">
            <v>Chambishi</v>
          </cell>
          <cell r="D3933" t="str">
            <v>Alleged</v>
          </cell>
          <cell r="E3933" t="str">
            <v>Not Applicable</v>
          </cell>
          <cell r="F3933" t="str">
            <v>Non Conformant</v>
          </cell>
        </row>
        <row r="3934">
          <cell r="A3934" t="str">
            <v>CID004375</v>
          </cell>
          <cell r="B3934" t="str">
            <v>Copper</v>
          </cell>
          <cell r="C3934" t="str">
            <v>Chingola Refractory Ore</v>
          </cell>
          <cell r="D3934" t="str">
            <v>Alleged</v>
          </cell>
          <cell r="E3934" t="str">
            <v>Not Applicable</v>
          </cell>
          <cell r="F3934" t="str">
            <v>Non Conformant</v>
          </cell>
        </row>
        <row r="3935">
          <cell r="A3935" t="str">
            <v>CID004376</v>
          </cell>
          <cell r="B3935" t="str">
            <v>Copper</v>
          </cell>
          <cell r="C3935" t="str">
            <v>Ichimpe</v>
          </cell>
          <cell r="D3935" t="str">
            <v>Alleged</v>
          </cell>
          <cell r="E3935" t="str">
            <v>Not Applicable</v>
          </cell>
          <cell r="F3935" t="str">
            <v>Non Conformant</v>
          </cell>
        </row>
        <row r="3936">
          <cell r="A3936" t="str">
            <v>CID004377</v>
          </cell>
          <cell r="B3936" t="str">
            <v>Copper</v>
          </cell>
          <cell r="C3936" t="str">
            <v>Kakoso</v>
          </cell>
          <cell r="D3936" t="str">
            <v>Alleged</v>
          </cell>
          <cell r="E3936" t="str">
            <v>Not Applicable</v>
          </cell>
          <cell r="F3936" t="str">
            <v>Non Conformant</v>
          </cell>
        </row>
        <row r="3937">
          <cell r="A3937" t="str">
            <v>CID004378</v>
          </cell>
          <cell r="B3937" t="str">
            <v>Copper</v>
          </cell>
          <cell r="C3937" t="str">
            <v>Kangaluwi-Chisawa</v>
          </cell>
          <cell r="D3937" t="str">
            <v>Alleged</v>
          </cell>
          <cell r="E3937" t="str">
            <v>Not Applicable</v>
          </cell>
          <cell r="F3937" t="str">
            <v>Non Conformant</v>
          </cell>
        </row>
        <row r="3938">
          <cell r="A3938" t="str">
            <v>CID004379</v>
          </cell>
          <cell r="B3938" t="str">
            <v>Copper</v>
          </cell>
          <cell r="C3938" t="str">
            <v>Kansanshi</v>
          </cell>
          <cell r="D3938" t="str">
            <v>Alleged</v>
          </cell>
          <cell r="E3938" t="str">
            <v>Not Applicable</v>
          </cell>
          <cell r="F3938" t="str">
            <v>Non Conformant</v>
          </cell>
        </row>
        <row r="3939">
          <cell r="A3939" t="str">
            <v>CID004380</v>
          </cell>
          <cell r="B3939" t="str">
            <v>Copper</v>
          </cell>
          <cell r="C3939" t="str">
            <v>Kitumba</v>
          </cell>
          <cell r="D3939" t="str">
            <v>Alleged</v>
          </cell>
          <cell r="E3939" t="str">
            <v>Not Applicable</v>
          </cell>
          <cell r="F3939" t="str">
            <v>Non Conformant</v>
          </cell>
        </row>
        <row r="3940">
          <cell r="A3940" t="str">
            <v>CID004381</v>
          </cell>
          <cell r="B3940" t="str">
            <v>Copper</v>
          </cell>
          <cell r="C3940" t="str">
            <v>Mashiba</v>
          </cell>
          <cell r="D3940" t="str">
            <v>Alleged</v>
          </cell>
          <cell r="E3940" t="str">
            <v>Not Applicable</v>
          </cell>
          <cell r="F3940" t="str">
            <v>Non Conformant</v>
          </cell>
        </row>
        <row r="3941">
          <cell r="A3941" t="str">
            <v>CID004382</v>
          </cell>
          <cell r="B3941" t="str">
            <v>Copper</v>
          </cell>
          <cell r="C3941" t="str">
            <v>Mimbula</v>
          </cell>
          <cell r="D3941" t="str">
            <v>Alleged</v>
          </cell>
          <cell r="E3941" t="str">
            <v>Not Applicable</v>
          </cell>
          <cell r="F3941" t="str">
            <v>Non Conformant</v>
          </cell>
        </row>
        <row r="3942">
          <cell r="A3942" t="str">
            <v>CID004383</v>
          </cell>
          <cell r="B3942" t="str">
            <v>Copper</v>
          </cell>
          <cell r="C3942" t="str">
            <v>Mufulira &amp; Nkana</v>
          </cell>
          <cell r="D3942" t="str">
            <v>Alleged</v>
          </cell>
          <cell r="E3942" t="str">
            <v>Not Applicable</v>
          </cell>
          <cell r="F3942" t="str">
            <v>Non Conformant</v>
          </cell>
        </row>
        <row r="3943">
          <cell r="A3943" t="str">
            <v>CID004384</v>
          </cell>
          <cell r="B3943" t="str">
            <v>Copper</v>
          </cell>
          <cell r="C3943" t="str">
            <v>Mufulira Refinery</v>
          </cell>
          <cell r="D3943" t="str">
            <v>Alleged</v>
          </cell>
          <cell r="E3943" t="str">
            <v>Not Applicable</v>
          </cell>
          <cell r="F3943" t="str">
            <v>Non Conformant</v>
          </cell>
        </row>
        <row r="3944">
          <cell r="A3944" t="str">
            <v>CID004385</v>
          </cell>
          <cell r="B3944" t="str">
            <v>Copper</v>
          </cell>
          <cell r="C3944" t="str">
            <v>Muliashi</v>
          </cell>
          <cell r="D3944" t="str">
            <v>Alleged</v>
          </cell>
          <cell r="E3944" t="str">
            <v>Not Applicable</v>
          </cell>
          <cell r="F3944" t="str">
            <v>Non Conformant</v>
          </cell>
        </row>
        <row r="3945">
          <cell r="A3945" t="str">
            <v>CID004386</v>
          </cell>
          <cell r="B3945" t="str">
            <v>Copper</v>
          </cell>
          <cell r="C3945" t="str">
            <v>Nchanga TLP</v>
          </cell>
          <cell r="D3945" t="str">
            <v>Alleged</v>
          </cell>
          <cell r="E3945" t="str">
            <v>Not Applicable</v>
          </cell>
          <cell r="F3945" t="str">
            <v>Non Conformant</v>
          </cell>
        </row>
        <row r="3946">
          <cell r="A3946" t="str">
            <v>CID004387</v>
          </cell>
          <cell r="B3946" t="str">
            <v>Copper</v>
          </cell>
          <cell r="C3946" t="str">
            <v>NKANA COPPER REFINERY - Nkana (Kitwe)</v>
          </cell>
          <cell r="D3946" t="str">
            <v>Eligible</v>
          </cell>
          <cell r="E3946" t="str">
            <v>Active</v>
          </cell>
          <cell r="F3946"/>
        </row>
        <row r="3947">
          <cell r="A3947" t="str">
            <v>CID004388</v>
          </cell>
          <cell r="B3947" t="str">
            <v>Copper</v>
          </cell>
          <cell r="C3947" t="str">
            <v>Nkana Slag Dumps / Chambishi Cobalt Plant</v>
          </cell>
          <cell r="D3947" t="str">
            <v>Alleged</v>
          </cell>
          <cell r="E3947" t="str">
            <v>Not Applicable</v>
          </cell>
          <cell r="F3947" t="str">
            <v>Non Conformant</v>
          </cell>
        </row>
        <row r="3948">
          <cell r="A3948" t="str">
            <v>CID004389</v>
          </cell>
          <cell r="B3948" t="str">
            <v>Copper</v>
          </cell>
          <cell r="C3948" t="str">
            <v>Sable Zinc Kabwe Ltd.</v>
          </cell>
          <cell r="D3948" t="str">
            <v>Alleged</v>
          </cell>
          <cell r="E3948" t="str">
            <v>Not Applicable</v>
          </cell>
          <cell r="F3948" t="str">
            <v>Non Conformant</v>
          </cell>
        </row>
        <row r="3949">
          <cell r="A3949" t="str">
            <v>CID004390</v>
          </cell>
          <cell r="B3949" t="str">
            <v>Copper</v>
          </cell>
          <cell r="C3949" t="str">
            <v>Rio Tinto Mining (Zimbabwe) Ltd.</v>
          </cell>
          <cell r="D3949" t="str">
            <v>Alleged</v>
          </cell>
          <cell r="E3949" t="str">
            <v>Not Applicable</v>
          </cell>
          <cell r="F3949" t="str">
            <v>Non Conformant</v>
          </cell>
        </row>
        <row r="3950">
          <cell r="A3950" t="str">
            <v>CID004391</v>
          </cell>
          <cell r="B3950" t="str">
            <v>Cobalt</v>
          </cell>
          <cell r="C3950" t="str">
            <v>Guizhou Red Star Electronic Material Co., Ltd.</v>
          </cell>
          <cell r="D3950" t="str">
            <v>Eligible</v>
          </cell>
          <cell r="E3950" t="str">
            <v>Active</v>
          </cell>
          <cell r="F3950"/>
        </row>
        <row r="3951">
          <cell r="A3951" t="str">
            <v>CID004392</v>
          </cell>
          <cell r="B3951" t="str">
            <v>Tin</v>
          </cell>
          <cell r="C3951" t="str">
            <v>Solid Rock Capital Company LLC</v>
          </cell>
          <cell r="D3951" t="str">
            <v>Not Eligible</v>
          </cell>
          <cell r="E3951" t="str">
            <v>Not Applicable</v>
          </cell>
          <cell r="F3951" t="str">
            <v>Not Eligible Smelters</v>
          </cell>
        </row>
        <row r="3952">
          <cell r="A3952" t="str">
            <v>CID004393</v>
          </cell>
          <cell r="B3952" t="str">
            <v>Cobalt</v>
          </cell>
          <cell r="C3952" t="str">
            <v>Lianyou Resources Co., Ltd.</v>
          </cell>
          <cell r="D3952" t="str">
            <v>Eligible</v>
          </cell>
          <cell r="E3952" t="str">
            <v>Conformant</v>
          </cell>
          <cell r="F3952"/>
        </row>
        <row r="3953">
          <cell r="A3953" t="str">
            <v>CID004394</v>
          </cell>
          <cell r="B3953" t="str">
            <v>Copper</v>
          </cell>
          <cell r="C3953" t="str">
            <v>Kamoto Copper Company</v>
          </cell>
          <cell r="D3953" t="str">
            <v>Eligible</v>
          </cell>
          <cell r="E3953" t="str">
            <v>Conformant</v>
          </cell>
          <cell r="F3953"/>
        </row>
        <row r="3954">
          <cell r="A3954" t="str">
            <v>CID004395</v>
          </cell>
          <cell r="B3954" t="str">
            <v>Nickel</v>
          </cell>
          <cell r="C3954" t="str">
            <v>Guangxi Yinyi Advanced Material Co., Ltd.</v>
          </cell>
          <cell r="D3954" t="str">
            <v>Eligible</v>
          </cell>
          <cell r="E3954" t="str">
            <v>Conformant</v>
          </cell>
          <cell r="F3954"/>
        </row>
        <row r="3955">
          <cell r="A3955" t="str">
            <v>CID004396</v>
          </cell>
          <cell r="B3955" t="str">
            <v>Multiple</v>
          </cell>
          <cell r="C3955" t="str">
            <v>F.I.L.M.S SpA</v>
          </cell>
          <cell r="D3955" t="str">
            <v>Group Company</v>
          </cell>
          <cell r="E3955" t="str">
            <v>Not Applicable</v>
          </cell>
          <cell r="F3955" t="str">
            <v>Non Conformant</v>
          </cell>
        </row>
        <row r="3956">
          <cell r="A3956" t="str">
            <v>CID004397</v>
          </cell>
          <cell r="B3956" t="str">
            <v>Tungsten</v>
          </cell>
          <cell r="C3956" t="str">
            <v>Lianyou Resources Co., Ltd.</v>
          </cell>
          <cell r="D3956" t="str">
            <v>Eligible</v>
          </cell>
          <cell r="E3956" t="str">
            <v>Conformant</v>
          </cell>
          <cell r="F3956"/>
        </row>
        <row r="3957">
          <cell r="A3957" t="str">
            <v>CID004398</v>
          </cell>
          <cell r="B3957" t="str">
            <v>Nickel</v>
          </cell>
          <cell r="C3957" t="str">
            <v>Jiangxi Miracle Golden Tiger Cobalt Co. Ltd.</v>
          </cell>
          <cell r="D3957" t="str">
            <v>Eligible</v>
          </cell>
          <cell r="E3957" t="str">
            <v>Conformant</v>
          </cell>
          <cell r="F3957"/>
        </row>
        <row r="3958">
          <cell r="A3958" t="str">
            <v>CID004400</v>
          </cell>
          <cell r="B3958" t="str">
            <v>Lithium</v>
          </cell>
          <cell r="C3958" t="str">
            <v>Compass Minerals Ogden</v>
          </cell>
          <cell r="D3958" t="str">
            <v>Provisionally Eligible</v>
          </cell>
          <cell r="E3958" t="str">
            <v>In Communication</v>
          </cell>
          <cell r="F3958" t="str">
            <v>Non Conformant</v>
          </cell>
        </row>
        <row r="3959">
          <cell r="A3959" t="str">
            <v>CID004401</v>
          </cell>
          <cell r="B3959" t="str">
            <v>Mica</v>
          </cell>
          <cell r="C3959" t="str">
            <v>Goode EIS (Suzhou) Corp., Ltd.</v>
          </cell>
          <cell r="D3959" t="str">
            <v>Eligible</v>
          </cell>
          <cell r="E3959" t="str">
            <v>In Communication</v>
          </cell>
          <cell r="F3959"/>
        </row>
        <row r="3960">
          <cell r="A3960" t="str">
            <v>CID004402</v>
          </cell>
          <cell r="B3960" t="str">
            <v>Mica</v>
          </cell>
          <cell r="C3960" t="str">
            <v>Kehui Mica Co., Ltd.</v>
          </cell>
          <cell r="D3960" t="str">
            <v>Eligible</v>
          </cell>
          <cell r="E3960" t="str">
            <v>Outreach Required</v>
          </cell>
          <cell r="F3960" t="str">
            <v>Non Conformant</v>
          </cell>
        </row>
        <row r="3961">
          <cell r="A3961" t="str">
            <v>CID004403</v>
          </cell>
          <cell r="B3961" t="str">
            <v>Tin</v>
          </cell>
          <cell r="C3961" t="str">
            <v>Takehara PVD Materials Plant / PVD Materials Division of MITSUI MINING &amp; SMELTING CO., LTD.</v>
          </cell>
          <cell r="D3961" t="str">
            <v>Eligible</v>
          </cell>
          <cell r="E3961" t="str">
            <v>Active</v>
          </cell>
          <cell r="F3961"/>
        </row>
        <row r="3962">
          <cell r="A3962" t="str">
            <v>CID004404</v>
          </cell>
          <cell r="B3962" t="str">
            <v>Cobalt</v>
          </cell>
          <cell r="C3962" t="str">
            <v>Gecamines S.A.</v>
          </cell>
          <cell r="D3962" t="str">
            <v>Alleged</v>
          </cell>
          <cell r="E3962" t="str">
            <v>Not Applicable</v>
          </cell>
          <cell r="F3962" t="str">
            <v>Non Conformant</v>
          </cell>
        </row>
        <row r="3963">
          <cell r="A3963" t="str">
            <v>CID004405</v>
          </cell>
          <cell r="B3963" t="str">
            <v>Rare Earth Elements</v>
          </cell>
          <cell r="C3963" t="str">
            <v>MP Materials Corp</v>
          </cell>
          <cell r="D3963" t="str">
            <v>Alleged</v>
          </cell>
          <cell r="E3963" t="str">
            <v>Not Applicable</v>
          </cell>
          <cell r="F3963" t="str">
            <v>Non Conformant</v>
          </cell>
        </row>
        <row r="3964">
          <cell r="A3964" t="str">
            <v>CID004406</v>
          </cell>
          <cell r="B3964" t="str">
            <v>Rare Earth Elements</v>
          </cell>
          <cell r="C3964" t="str">
            <v>Ucore Rare Metals</v>
          </cell>
          <cell r="D3964" t="str">
            <v>Alleged</v>
          </cell>
          <cell r="E3964" t="str">
            <v>Not Applicable</v>
          </cell>
          <cell r="F3964" t="str">
            <v>Non Conformant</v>
          </cell>
        </row>
        <row r="3965">
          <cell r="A3965" t="str">
            <v>CID004407</v>
          </cell>
          <cell r="B3965" t="str">
            <v>Rare Earth Elements</v>
          </cell>
          <cell r="C3965" t="str">
            <v>Mkango Pulawy separation plant</v>
          </cell>
          <cell r="D3965" t="str">
            <v>Provisionally Eligible</v>
          </cell>
          <cell r="E3965" t="str">
            <v>Outreach Required</v>
          </cell>
          <cell r="F3965" t="str">
            <v>Non Conformant</v>
          </cell>
        </row>
        <row r="3966">
          <cell r="A3966" t="str">
            <v>CID004408</v>
          </cell>
          <cell r="B3966" t="str">
            <v>Rare Earth Elements</v>
          </cell>
          <cell r="C3966" t="str">
            <v>Peak Rare Earths (Ngualla Rare Earth Project)</v>
          </cell>
          <cell r="D3966" t="str">
            <v>Provisionally Eligible</v>
          </cell>
          <cell r="E3966" t="str">
            <v>Outreach Required</v>
          </cell>
          <cell r="F3966" t="str">
            <v>Non Conformant</v>
          </cell>
        </row>
        <row r="3967">
          <cell r="A3967" t="str">
            <v>CID004409</v>
          </cell>
          <cell r="B3967" t="str">
            <v>Rare Earth Elements</v>
          </cell>
          <cell r="C3967" t="str">
            <v>Lynas Rare Earths Ltd.</v>
          </cell>
          <cell r="D3967" t="str">
            <v>Group Company</v>
          </cell>
          <cell r="E3967" t="str">
            <v>Not Applicable</v>
          </cell>
          <cell r="F3967" t="str">
            <v>Non Conformant</v>
          </cell>
        </row>
        <row r="3968">
          <cell r="A3968" t="str">
            <v>CID004410</v>
          </cell>
          <cell r="B3968" t="str">
            <v>Rare Earth Elements</v>
          </cell>
          <cell r="C3968" t="str">
            <v>Alkane Resources</v>
          </cell>
          <cell r="D3968" t="str">
            <v>Alleged</v>
          </cell>
          <cell r="E3968" t="str">
            <v>Not Applicable</v>
          </cell>
          <cell r="F3968" t="str">
            <v>Non Conformant</v>
          </cell>
        </row>
        <row r="3969">
          <cell r="A3969" t="str">
            <v>CID004411</v>
          </cell>
          <cell r="B3969" t="str">
            <v>Rare Earth Elements</v>
          </cell>
          <cell r="C3969" t="str">
            <v>Ganzhou Qiandong Rare Earth Group Co., Ltd.</v>
          </cell>
          <cell r="D3969" t="str">
            <v>Alleged</v>
          </cell>
          <cell r="E3969" t="str">
            <v>Not Applicable</v>
          </cell>
          <cell r="F3969" t="str">
            <v>Non Conformant</v>
          </cell>
        </row>
        <row r="3970">
          <cell r="A3970" t="str">
            <v>CID004412</v>
          </cell>
          <cell r="B3970" t="str">
            <v>Rare Earth Elements</v>
          </cell>
          <cell r="C3970" t="str">
            <v>Avalon Advanced Materials</v>
          </cell>
          <cell r="D3970" t="str">
            <v>Alleged</v>
          </cell>
          <cell r="E3970" t="str">
            <v>Not Applicable</v>
          </cell>
          <cell r="F3970" t="str">
            <v>Non Conformant</v>
          </cell>
        </row>
        <row r="3971">
          <cell r="A3971" t="str">
            <v>CID004413</v>
          </cell>
          <cell r="B3971" t="str">
            <v>Rare Earth Elements</v>
          </cell>
          <cell r="C3971" t="str">
            <v>Iluka Resources</v>
          </cell>
          <cell r="D3971" t="str">
            <v>Eligible</v>
          </cell>
          <cell r="E3971" t="str">
            <v>Outreach Required</v>
          </cell>
          <cell r="F3971" t="str">
            <v>Non Conformant</v>
          </cell>
        </row>
        <row r="3972">
          <cell r="A3972" t="str">
            <v>CID004414</v>
          </cell>
          <cell r="B3972" t="str">
            <v>Rare Earth Elements</v>
          </cell>
          <cell r="C3972" t="str">
            <v>Canada Rare Earth</v>
          </cell>
          <cell r="D3972" t="str">
            <v>Alleged</v>
          </cell>
          <cell r="E3972" t="str">
            <v>Not Applicable</v>
          </cell>
          <cell r="F3972" t="str">
            <v>Non Conformant</v>
          </cell>
        </row>
        <row r="3973">
          <cell r="A3973" t="str">
            <v>CID004415</v>
          </cell>
          <cell r="B3973" t="str">
            <v>Rare Earth Elements</v>
          </cell>
          <cell r="C3973" t="str">
            <v>Rare Element Resources</v>
          </cell>
          <cell r="D3973" t="str">
            <v>Alleged</v>
          </cell>
          <cell r="E3973" t="str">
            <v>Not Applicable</v>
          </cell>
          <cell r="F3973" t="str">
            <v>Non Conformant</v>
          </cell>
        </row>
        <row r="3974">
          <cell r="A3974" t="str">
            <v>CID004416</v>
          </cell>
          <cell r="B3974" t="str">
            <v>Rare Earth Elements</v>
          </cell>
          <cell r="C3974" t="str">
            <v>Energy Transition Minerals</v>
          </cell>
          <cell r="D3974" t="str">
            <v>Alleged</v>
          </cell>
          <cell r="E3974" t="str">
            <v>Not Applicable</v>
          </cell>
          <cell r="F3974" t="str">
            <v>Non Conformant</v>
          </cell>
        </row>
        <row r="3975">
          <cell r="A3975" t="str">
            <v>CID004417</v>
          </cell>
          <cell r="B3975" t="str">
            <v>Rare Earth Elements</v>
          </cell>
          <cell r="C3975" t="str">
            <v>Molycorp</v>
          </cell>
          <cell r="D3975" t="str">
            <v>Alleged</v>
          </cell>
          <cell r="E3975" t="str">
            <v>Not Applicable</v>
          </cell>
          <cell r="F3975" t="str">
            <v>Non Conformant</v>
          </cell>
        </row>
        <row r="3976">
          <cell r="A3976" t="str">
            <v>CID004418</v>
          </cell>
          <cell r="B3976" t="str">
            <v>Rare Earth Elements</v>
          </cell>
          <cell r="C3976" t="str">
            <v>Commerce Resources Group</v>
          </cell>
          <cell r="D3976" t="str">
            <v>Alleged</v>
          </cell>
          <cell r="E3976" t="str">
            <v>Not Applicable</v>
          </cell>
          <cell r="F3976" t="str">
            <v>Non Conformant</v>
          </cell>
        </row>
        <row r="3977">
          <cell r="A3977" t="str">
            <v>CID004419</v>
          </cell>
          <cell r="B3977" t="str">
            <v>Rare Earth Elements</v>
          </cell>
          <cell r="C3977" t="str">
            <v>Great Western Minerals Group, LTD</v>
          </cell>
          <cell r="D3977" t="str">
            <v>Alleged</v>
          </cell>
          <cell r="E3977" t="str">
            <v>Not Applicable</v>
          </cell>
          <cell r="F3977" t="str">
            <v>Non Conformant</v>
          </cell>
        </row>
        <row r="3978">
          <cell r="A3978" t="str">
            <v>CID004420</v>
          </cell>
          <cell r="B3978" t="str">
            <v>Rare Earth Elements</v>
          </cell>
          <cell r="C3978" t="str">
            <v>Indian Rare Earths</v>
          </cell>
          <cell r="D3978" t="str">
            <v>Alleged</v>
          </cell>
          <cell r="E3978" t="str">
            <v>Not Applicable</v>
          </cell>
          <cell r="F3978" t="str">
            <v>Non Conformant</v>
          </cell>
        </row>
        <row r="3979">
          <cell r="A3979" t="str">
            <v>CID004421</v>
          </cell>
          <cell r="B3979" t="str">
            <v>Marble</v>
          </cell>
          <cell r="C3979" t="str">
            <v>Zhangjiaba Mine</v>
          </cell>
          <cell r="D3979" t="str">
            <v>Not eligible</v>
          </cell>
          <cell r="E3979" t="str">
            <v>Not Applicable</v>
          </cell>
          <cell r="F3979" t="str">
            <v>Not Eligible Smelters</v>
          </cell>
        </row>
        <row r="3980">
          <cell r="A3980" t="str">
            <v>CID004422</v>
          </cell>
          <cell r="B3980" t="str">
            <v>Rare Earth Elements</v>
          </cell>
          <cell r="C3980" t="str">
            <v>USA Rare Earth, LLC</v>
          </cell>
          <cell r="D3980" t="str">
            <v>Alleged</v>
          </cell>
          <cell r="E3980" t="str">
            <v>Not Applicable</v>
          </cell>
          <cell r="F3980" t="str">
            <v>Non Conformant</v>
          </cell>
        </row>
        <row r="3981">
          <cell r="A3981" t="str">
            <v>CID004423</v>
          </cell>
          <cell r="B3981" t="str">
            <v>Rare Earth Elements</v>
          </cell>
          <cell r="C3981" t="str">
            <v>Arafura Rare Earth, LTD</v>
          </cell>
          <cell r="D3981" t="str">
            <v>Alleged</v>
          </cell>
          <cell r="E3981" t="str">
            <v>Not Applicable</v>
          </cell>
          <cell r="F3981" t="str">
            <v>Non Conformant</v>
          </cell>
        </row>
        <row r="3982">
          <cell r="A3982" t="str">
            <v>CID004424</v>
          </cell>
          <cell r="B3982" t="str">
            <v>Rare Earth Elements</v>
          </cell>
          <cell r="C3982" t="str">
            <v>Kerala Minerals and Mines</v>
          </cell>
          <cell r="D3982" t="str">
            <v>Alleged</v>
          </cell>
          <cell r="E3982" t="str">
            <v>Not Applicable</v>
          </cell>
          <cell r="F3982" t="str">
            <v>Non Conformant</v>
          </cell>
        </row>
        <row r="3983">
          <cell r="A3983" t="str">
            <v>CID004425</v>
          </cell>
          <cell r="B3983" t="str">
            <v>Mica</v>
          </cell>
          <cell r="C3983" t="str">
            <v>Betonit</v>
          </cell>
          <cell r="D3983" t="str">
            <v>Alleged</v>
          </cell>
          <cell r="E3983" t="str">
            <v>Not Applicable</v>
          </cell>
          <cell r="F3983" t="str">
            <v>Non Conformant</v>
          </cell>
        </row>
        <row r="3984">
          <cell r="A3984" t="str">
            <v>CID004426</v>
          </cell>
          <cell r="B3984" t="str">
            <v>Mica</v>
          </cell>
          <cell r="C3984" t="str">
            <v>Gunpatroy</v>
          </cell>
          <cell r="D3984" t="str">
            <v>Alleged</v>
          </cell>
          <cell r="E3984" t="str">
            <v>Not Applicable</v>
          </cell>
          <cell r="F3984" t="str">
            <v>Non Conformant</v>
          </cell>
        </row>
        <row r="3985">
          <cell r="A3985" t="str">
            <v>CID004427</v>
          </cell>
          <cell r="B3985" t="str">
            <v>Copper</v>
          </cell>
          <cell r="C3985" t="str">
            <v>Vale – Long Harbour Processing Plant (LHPP)</v>
          </cell>
          <cell r="D3985" t="str">
            <v>Alleged</v>
          </cell>
          <cell r="E3985" t="str">
            <v>Not Applicable</v>
          </cell>
          <cell r="F3985" t="str">
            <v>Non Conformant</v>
          </cell>
        </row>
        <row r="3986">
          <cell r="A3986" t="str">
            <v>CID004428</v>
          </cell>
          <cell r="B3986" t="str">
            <v>Copper</v>
          </cell>
          <cell r="C3986" t="str">
            <v>Vale Copper Cliff Nickel Refinery</v>
          </cell>
          <cell r="D3986" t="str">
            <v xml:space="preserve">Eligible </v>
          </cell>
          <cell r="E3986" t="str">
            <v>Outreach Required</v>
          </cell>
          <cell r="F3986" t="str">
            <v>Non Conformant</v>
          </cell>
        </row>
        <row r="3987">
          <cell r="A3987" t="str">
            <v>CID004429</v>
          </cell>
          <cell r="B3987" t="str">
            <v>Copper</v>
          </cell>
          <cell r="C3987" t="str">
            <v>Mount Isa Mines Limited - Copper Refineries Pty Ltd (Glencore)</v>
          </cell>
          <cell r="D3987" t="str">
            <v>Eligible</v>
          </cell>
          <cell r="E3987" t="str">
            <v>Outreach Required</v>
          </cell>
          <cell r="F3987" t="str">
            <v>Non Conformant</v>
          </cell>
        </row>
        <row r="3988">
          <cell r="A3988" t="str">
            <v>CID004430</v>
          </cell>
          <cell r="B3988" t="str">
            <v>Tungsten</v>
          </cell>
          <cell r="C3988" t="str">
            <v>Shinwon Tungsten (Fujian Shanghang) Co., Ltd.</v>
          </cell>
          <cell r="D3988" t="str">
            <v>Eligible</v>
          </cell>
          <cell r="E3988" t="str">
            <v>Conformant</v>
          </cell>
          <cell r="F3988"/>
        </row>
        <row r="3989">
          <cell r="A3989" t="str">
            <v>CID004431</v>
          </cell>
          <cell r="B3989" t="str">
            <v>Tantalum</v>
          </cell>
          <cell r="C3989" t="str">
            <v>CMT Rare Metal Advanced Materials (Hunan) Co., Ltd.</v>
          </cell>
          <cell r="D3989" t="str">
            <v>Eligible</v>
          </cell>
          <cell r="E3989" t="str">
            <v>Conformant</v>
          </cell>
          <cell r="F3989"/>
        </row>
        <row r="3990">
          <cell r="A3990" t="str">
            <v>CID004432</v>
          </cell>
          <cell r="B3990" t="str">
            <v>Nickel</v>
          </cell>
          <cell r="C3990" t="str">
            <v>Guizhou Red Star Electronic Material Co., Ltd.</v>
          </cell>
          <cell r="D3990" t="str">
            <v>Eligible</v>
          </cell>
          <cell r="E3990" t="str">
            <v>Active</v>
          </cell>
          <cell r="F3990"/>
        </row>
        <row r="3991">
          <cell r="A3991" t="str">
            <v>CID004433</v>
          </cell>
          <cell r="B3991" t="str">
            <v>Gold</v>
          </cell>
          <cell r="C3991" t="str">
            <v>KP Sanghvi International Pvt Ltd</v>
          </cell>
          <cell r="D3991" t="str">
            <v>Eligible</v>
          </cell>
          <cell r="E3991" t="str">
            <v>In Communication</v>
          </cell>
          <cell r="F3991"/>
        </row>
        <row r="3992">
          <cell r="A3992" t="str">
            <v>CID004434</v>
          </cell>
          <cell r="B3992" t="str">
            <v>Tin</v>
          </cell>
          <cell r="C3992" t="str">
            <v>Malaysia Smelting Corporation Berhad (Port Klang)</v>
          </cell>
          <cell r="D3992" t="str">
            <v>Eligible</v>
          </cell>
          <cell r="E3992" t="str">
            <v>Active</v>
          </cell>
          <cell r="F3992"/>
        </row>
        <row r="3993">
          <cell r="A3993" t="str">
            <v>CID004435</v>
          </cell>
          <cell r="B3993" t="str">
            <v>Gold</v>
          </cell>
          <cell r="C3993" t="str">
            <v>SHENZHEN JINJUNWEI RESOURCE COMPREHENSIVE DEVELOPMENT CO., LTD.</v>
          </cell>
          <cell r="D3993" t="str">
            <v>Eligible</v>
          </cell>
          <cell r="E3993" t="str">
            <v>Outreach Required</v>
          </cell>
          <cell r="F3993" t="str">
            <v>Non Conformant</v>
          </cell>
        </row>
        <row r="3994">
          <cell r="A3994" t="str">
            <v>CID004436</v>
          </cell>
          <cell r="B3994" t="str">
            <v>Multiple</v>
          </cell>
          <cell r="C3994" t="str">
            <v>Royal Silver Plus Co.</v>
          </cell>
          <cell r="D3994" t="str">
            <v>Eligible</v>
          </cell>
          <cell r="E3994" t="str">
            <v>In Communication</v>
          </cell>
          <cell r="F3994"/>
        </row>
        <row r="3995">
          <cell r="A3995" t="str">
            <v>CID004437</v>
          </cell>
          <cell r="B3995" t="str">
            <v>Gold</v>
          </cell>
          <cell r="C3995" t="str">
            <v>Creations Jewellery Mfg. Pvt. Ltd.</v>
          </cell>
          <cell r="D3995" t="str">
            <v>Eligible</v>
          </cell>
          <cell r="E3995" t="str">
            <v>In Communication</v>
          </cell>
          <cell r="F3995"/>
        </row>
        <row r="3996">
          <cell r="A3996" t="str">
            <v>CID004438</v>
          </cell>
          <cell r="B3996" t="str">
            <v>Tungsten</v>
          </cell>
          <cell r="C3996" t="str">
            <v>Philippine Carreytech Metal Corp.</v>
          </cell>
          <cell r="D3996" t="str">
            <v>Eligible</v>
          </cell>
          <cell r="E3996" t="str">
            <v>Outreach Required</v>
          </cell>
          <cell r="F3996" t="str">
            <v>Non Conformant</v>
          </cell>
        </row>
        <row r="3997">
          <cell r="A3997" t="str">
            <v>CID004439</v>
          </cell>
          <cell r="B3997" t="str">
            <v>Lithium</v>
          </cell>
          <cell r="C3997" t="str">
            <v>Jiangxi Ruida New Energy Technology Co., Ltd.</v>
          </cell>
          <cell r="D3997" t="str">
            <v>Eligible</v>
          </cell>
          <cell r="E3997" t="str">
            <v>Outreach Required</v>
          </cell>
          <cell r="F3997" t="str">
            <v>Non Conformant</v>
          </cell>
        </row>
        <row r="3998">
          <cell r="A3998" t="str">
            <v>CID004441</v>
          </cell>
          <cell r="B3998" t="str">
            <v>Rare Earth Elements</v>
          </cell>
          <cell r="C3998" t="str">
            <v>China Rare Earth Resources and Technology Co. LTD.</v>
          </cell>
          <cell r="D3998" t="str">
            <v>Alleged</v>
          </cell>
          <cell r="E3998" t="str">
            <v>Not Applicable</v>
          </cell>
          <cell r="F3998" t="str">
            <v>Non Conformant</v>
          </cell>
        </row>
        <row r="3999">
          <cell r="A3999" t="str">
            <v>CID004442</v>
          </cell>
          <cell r="B3999" t="str">
            <v>Copper</v>
          </cell>
          <cell r="C3999" t="str">
            <v>Boliden Harjavalta Oy</v>
          </cell>
          <cell r="D3999" t="str">
            <v xml:space="preserve">Eligible </v>
          </cell>
          <cell r="E3999" t="str">
            <v>Outreach Required</v>
          </cell>
          <cell r="F3999" t="str">
            <v>Non Conformant</v>
          </cell>
        </row>
        <row r="4000">
          <cell r="A4000" t="str">
            <v>CID004444</v>
          </cell>
          <cell r="B4000" t="str">
            <v>Nickel</v>
          </cell>
          <cell r="C4000" t="str">
            <v>Nickel West - Kwinana</v>
          </cell>
          <cell r="D4000" t="str">
            <v>Alleged</v>
          </cell>
          <cell r="E4000" t="str">
            <v>Not Applicable</v>
          </cell>
          <cell r="F4000" t="str">
            <v>Non Conformant</v>
          </cell>
        </row>
        <row r="4001">
          <cell r="A4001" t="str">
            <v>CID004445</v>
          </cell>
          <cell r="B4001" t="str">
            <v>Nickel</v>
          </cell>
          <cell r="C4001" t="str">
            <v>Ravensthorpe Nickel Operation (RNO)</v>
          </cell>
          <cell r="D4001" t="str">
            <v>Alleged</v>
          </cell>
          <cell r="E4001" t="str">
            <v>Not Applicable</v>
          </cell>
          <cell r="F4001" t="str">
            <v>Non Conformant</v>
          </cell>
        </row>
        <row r="4002">
          <cell r="A4002" t="str">
            <v>CID004446</v>
          </cell>
          <cell r="B4002" t="str">
            <v>Nickel</v>
          </cell>
          <cell r="C4002" t="str">
            <v>First Quantum Minerals Ltd.</v>
          </cell>
          <cell r="D4002" t="str">
            <v>Alleged</v>
          </cell>
          <cell r="E4002" t="str">
            <v>Not Applicable</v>
          </cell>
          <cell r="F4002" t="str">
            <v>Non Conformant</v>
          </cell>
        </row>
        <row r="4003">
          <cell r="A4003" t="str">
            <v>CID004447</v>
          </cell>
          <cell r="B4003" t="str">
            <v>Nickel</v>
          </cell>
          <cell r="C4003" t="str">
            <v>Broken Hill Proprietary Billiton Ltd. (BHP)</v>
          </cell>
          <cell r="D4003" t="str">
            <v>Alleged</v>
          </cell>
          <cell r="E4003" t="str">
            <v>Not Applicable</v>
          </cell>
          <cell r="F4003" t="str">
            <v>Non Conformant</v>
          </cell>
        </row>
        <row r="4004">
          <cell r="A4004" t="str">
            <v>CID004448</v>
          </cell>
          <cell r="B4004" t="str">
            <v>Nickel</v>
          </cell>
          <cell r="C4004" t="str">
            <v>Mcc Ramu Nickel &amp; Cobalt Co., Ltd.</v>
          </cell>
          <cell r="D4004" t="str">
            <v>Alleged</v>
          </cell>
          <cell r="E4004" t="str">
            <v>Not Applicable</v>
          </cell>
          <cell r="F4004" t="str">
            <v>Non Conformant</v>
          </cell>
        </row>
        <row r="4005">
          <cell r="A4005" t="str">
            <v>CID004449</v>
          </cell>
          <cell r="B4005" t="str">
            <v>Nickel</v>
          </cell>
          <cell r="C4005" t="str">
            <v>Fort Saskatchewan Metals Facility</v>
          </cell>
          <cell r="D4005" t="str">
            <v>Alleged</v>
          </cell>
          <cell r="E4005" t="str">
            <v>Not Applicable</v>
          </cell>
          <cell r="F4005" t="str">
            <v>Non Conformant</v>
          </cell>
        </row>
        <row r="4006">
          <cell r="A4006" t="str">
            <v>CID004450</v>
          </cell>
          <cell r="B4006" t="str">
            <v>Nickel</v>
          </cell>
          <cell r="C4006" t="str">
            <v>Chizhou CN New Materials and Technology Co., Ltd.</v>
          </cell>
          <cell r="D4006" t="str">
            <v>Alleged</v>
          </cell>
          <cell r="E4006" t="str">
            <v>Not Applicable</v>
          </cell>
          <cell r="F4006" t="str">
            <v>Non Conformant</v>
          </cell>
        </row>
        <row r="4007">
          <cell r="A4007" t="str">
            <v>CID004451</v>
          </cell>
          <cell r="B4007" t="str">
            <v>Nickel</v>
          </cell>
          <cell r="C4007" t="str">
            <v>Shanxi Jutai New Material Technology Co., Ltd.</v>
          </cell>
          <cell r="D4007" t="str">
            <v>Alleged</v>
          </cell>
          <cell r="E4007" t="str">
            <v>Not Applicable</v>
          </cell>
          <cell r="F4007" t="str">
            <v>Non Conformant</v>
          </cell>
        </row>
        <row r="4008">
          <cell r="A4008" t="str">
            <v>CID004452</v>
          </cell>
          <cell r="B4008" t="str">
            <v>Nickel</v>
          </cell>
          <cell r="C4008" t="str">
            <v>Xiangtan Electrochemical Scientific Ltd.</v>
          </cell>
          <cell r="D4008" t="str">
            <v>Alleged</v>
          </cell>
          <cell r="E4008" t="str">
            <v>Not Applicable</v>
          </cell>
          <cell r="F4008" t="str">
            <v>Non Conformant</v>
          </cell>
        </row>
        <row r="4009">
          <cell r="A4009" t="str">
            <v>CID004453</v>
          </cell>
          <cell r="B4009" t="str">
            <v>Nickel</v>
          </cell>
          <cell r="C4009" t="str">
            <v>PT Halmahera Persada Lygend</v>
          </cell>
          <cell r="D4009" t="str">
            <v>Eligible</v>
          </cell>
          <cell r="E4009" t="str">
            <v>Active</v>
          </cell>
          <cell r="F4009"/>
        </row>
        <row r="4010">
          <cell r="A4010" t="str">
            <v>CID004454</v>
          </cell>
          <cell r="B4010" t="str">
            <v>Nickel</v>
          </cell>
          <cell r="C4010" t="str">
            <v>PT Indonesia Guang Ching Nickel Stainless Steel Industry</v>
          </cell>
          <cell r="D4010" t="str">
            <v>Alleged</v>
          </cell>
          <cell r="E4010" t="str">
            <v>Not Applicable</v>
          </cell>
          <cell r="F4010" t="str">
            <v>Non Conformant</v>
          </cell>
        </row>
        <row r="4011">
          <cell r="A4011" t="str">
            <v>CID004458</v>
          </cell>
          <cell r="B4011" t="str">
            <v>Copper</v>
          </cell>
          <cell r="C4011" t="str">
            <v>Kennecott Utah Copper LLC (Rio Tinto Kennecott or RTK)</v>
          </cell>
          <cell r="D4011" t="str">
            <v xml:space="preserve">Eligible </v>
          </cell>
          <cell r="E4011" t="str">
            <v>Outreach Required</v>
          </cell>
          <cell r="F4011" t="str">
            <v>Non Conformant</v>
          </cell>
        </row>
        <row r="4012">
          <cell r="A4012" t="str">
            <v>CID004459</v>
          </cell>
          <cell r="B4012" t="str">
            <v>Copper</v>
          </cell>
          <cell r="C4012" t="str">
            <v>Oyu Tolgoi LLC</v>
          </cell>
          <cell r="D4012" t="str">
            <v xml:space="preserve">Eligible </v>
          </cell>
          <cell r="E4012" t="str">
            <v>Outreach Required</v>
          </cell>
          <cell r="F4012" t="str">
            <v>Non Conformant</v>
          </cell>
        </row>
        <row r="4013">
          <cell r="A4013" t="str">
            <v>CID004460</v>
          </cell>
          <cell r="B4013" t="str">
            <v>Copper</v>
          </cell>
          <cell r="C4013" t="str">
            <v>Sociedad Minera Cerro Verde S.A.A.</v>
          </cell>
          <cell r="D4013" t="str">
            <v xml:space="preserve">Eligible </v>
          </cell>
          <cell r="E4013" t="str">
            <v>Outreach Required</v>
          </cell>
          <cell r="F4013" t="str">
            <v>Non Conformant</v>
          </cell>
        </row>
        <row r="4014">
          <cell r="A4014" t="str">
            <v>CID004461</v>
          </cell>
          <cell r="B4014" t="str">
            <v>Copper</v>
          </cell>
          <cell r="C4014" t="str">
            <v>Sociedad Contractual Minera El Abra</v>
          </cell>
          <cell r="D4014" t="str">
            <v>Alleged</v>
          </cell>
          <cell r="E4014" t="str">
            <v>Not Applicable</v>
          </cell>
          <cell r="F4014" t="str">
            <v>Non Conformant</v>
          </cell>
        </row>
        <row r="4015">
          <cell r="A4015" t="str">
            <v>CID004462</v>
          </cell>
          <cell r="B4015" t="str">
            <v>Copper</v>
          </cell>
          <cell r="C4015" t="str">
            <v>KGHM Polska Miedz S.A. Oddzial Huta Miedzi, Glogow</v>
          </cell>
          <cell r="D4015" t="str">
            <v>Alleged</v>
          </cell>
          <cell r="E4015" t="str">
            <v>Not Applicable</v>
          </cell>
          <cell r="F4015" t="str">
            <v>Non Conformant</v>
          </cell>
        </row>
        <row r="4016">
          <cell r="A4016" t="str">
            <v>CID004463</v>
          </cell>
          <cell r="B4016" t="str">
            <v>Copper</v>
          </cell>
          <cell r="C4016" t="str">
            <v>KGHM Polska Miedz S.A. Oddzial Huta Miedzi, Legnica</v>
          </cell>
          <cell r="D4016" t="str">
            <v xml:space="preserve">Eligible </v>
          </cell>
          <cell r="E4016" t="str">
            <v>Outreach Required</v>
          </cell>
          <cell r="F4016" t="str">
            <v>Non Conformant</v>
          </cell>
        </row>
        <row r="4017">
          <cell r="A4017" t="str">
            <v>CID004464</v>
          </cell>
          <cell r="B4017" t="str">
            <v>Copper</v>
          </cell>
          <cell r="C4017" t="str">
            <v>Minera Spence S.A.</v>
          </cell>
          <cell r="D4017" t="str">
            <v>Alleged</v>
          </cell>
          <cell r="E4017" t="str">
            <v>Not Applicable</v>
          </cell>
          <cell r="F4017" t="str">
            <v>Non Conformant</v>
          </cell>
        </row>
        <row r="4018">
          <cell r="A4018" t="str">
            <v>CID004465</v>
          </cell>
          <cell r="B4018" t="str">
            <v>Copper</v>
          </cell>
          <cell r="C4018" t="str">
            <v>Minera Centinela</v>
          </cell>
          <cell r="D4018" t="str">
            <v>Alleged</v>
          </cell>
          <cell r="E4018" t="str">
            <v>Not Applicable</v>
          </cell>
          <cell r="F4018" t="str">
            <v>Non Conformant</v>
          </cell>
        </row>
        <row r="4019">
          <cell r="A4019" t="str">
            <v>CID004466</v>
          </cell>
          <cell r="B4019" t="str">
            <v>Copper</v>
          </cell>
          <cell r="C4019" t="str">
            <v>Compania Minera Zaldivar SpA</v>
          </cell>
          <cell r="D4019" t="str">
            <v xml:space="preserve">Eligible </v>
          </cell>
          <cell r="E4019" t="str">
            <v>Outreach Required</v>
          </cell>
          <cell r="F4019" t="str">
            <v>Non Conformant</v>
          </cell>
        </row>
        <row r="4020">
          <cell r="A4020" t="str">
            <v>CID004467</v>
          </cell>
          <cell r="B4020" t="str">
            <v>Copper</v>
          </cell>
          <cell r="C4020" t="str">
            <v>Compania Minera Condestable S.A (CMC)</v>
          </cell>
          <cell r="D4020" t="str">
            <v>Alleged</v>
          </cell>
          <cell r="E4020" t="str">
            <v>Not Applicable</v>
          </cell>
          <cell r="F4020" t="str">
            <v>Non Conformant</v>
          </cell>
        </row>
        <row r="4021">
          <cell r="A4021" t="str">
            <v>CID004468</v>
          </cell>
          <cell r="B4021" t="str">
            <v>Copper</v>
          </cell>
          <cell r="C4021" t="str">
            <v>Aurubis AG, Luenen</v>
          </cell>
          <cell r="D4021" t="str">
            <v>Alleged</v>
          </cell>
          <cell r="E4021" t="str">
            <v>Not Applicable</v>
          </cell>
          <cell r="F4021" t="str">
            <v>Non Conformant</v>
          </cell>
        </row>
        <row r="4022">
          <cell r="A4022" t="str">
            <v>CID004469</v>
          </cell>
          <cell r="B4022" t="str">
            <v>Copper</v>
          </cell>
          <cell r="C4022" t="str">
            <v>Highland Valley Copper Partnership</v>
          </cell>
          <cell r="D4022" t="str">
            <v>Alleged</v>
          </cell>
          <cell r="E4022" t="str">
            <v>Not Applicable</v>
          </cell>
          <cell r="F4022" t="str">
            <v>Non Conformant</v>
          </cell>
        </row>
        <row r="4023">
          <cell r="A4023" t="str">
            <v>CID004470</v>
          </cell>
          <cell r="B4023" t="str">
            <v>Copper</v>
          </cell>
          <cell r="C4023" t="str">
            <v>Anglo American (Chagres)</v>
          </cell>
          <cell r="D4023" t="str">
            <v>Alleged</v>
          </cell>
          <cell r="E4023" t="str">
            <v>Not Applicable</v>
          </cell>
          <cell r="F4023" t="str">
            <v>Non Conformant</v>
          </cell>
        </row>
        <row r="4024">
          <cell r="A4024" t="str">
            <v>CID004471</v>
          </cell>
          <cell r="B4024" t="str">
            <v>Copper</v>
          </cell>
          <cell r="C4024" t="str">
            <v>Minera Los Pelambres</v>
          </cell>
          <cell r="D4024" t="str">
            <v>Alleged</v>
          </cell>
          <cell r="E4024" t="str">
            <v>Not Applicable</v>
          </cell>
          <cell r="F4024" t="str">
            <v>Non Conformant</v>
          </cell>
        </row>
        <row r="4025">
          <cell r="A4025" t="str">
            <v>CID004472</v>
          </cell>
          <cell r="B4025" t="str">
            <v>Copper</v>
          </cell>
          <cell r="C4025" t="str">
            <v>Metalurgica de Cobre S.A. de C.V. (Unidad Planta Metalurgica)</v>
          </cell>
          <cell r="D4025" t="str">
            <v>Alleged</v>
          </cell>
          <cell r="E4025" t="str">
            <v>Not Applicable</v>
          </cell>
          <cell r="F4025" t="str">
            <v>Non Conformant</v>
          </cell>
        </row>
        <row r="4026">
          <cell r="A4026" t="str">
            <v>CID004473</v>
          </cell>
          <cell r="B4026" t="str">
            <v>Copper</v>
          </cell>
          <cell r="C4026" t="str">
            <v>Boliden Ronnskar</v>
          </cell>
          <cell r="D4026" t="str">
            <v>Eligible</v>
          </cell>
          <cell r="E4026" t="str">
            <v>Outreach Required</v>
          </cell>
          <cell r="F4026" t="str">
            <v>Non Conformant</v>
          </cell>
        </row>
        <row r="4027">
          <cell r="A4027" t="str">
            <v>CID004474</v>
          </cell>
          <cell r="B4027" t="str">
            <v>Copper</v>
          </cell>
          <cell r="C4027" t="str">
            <v>PT Freeport Indonesia (PT-FI) Grasberg</v>
          </cell>
          <cell r="D4027" t="str">
            <v>Alleged</v>
          </cell>
          <cell r="E4027" t="str">
            <v>Not Applicable</v>
          </cell>
          <cell r="F4027" t="str">
            <v>Non Conformant</v>
          </cell>
        </row>
        <row r="4028">
          <cell r="A4028" t="str">
            <v>CID004475</v>
          </cell>
          <cell r="B4028" t="str">
            <v>Copper</v>
          </cell>
          <cell r="C4028" t="str">
            <v>Essex Furukawa Magnet Wire USA LLC, Fort Wayne Plant</v>
          </cell>
          <cell r="D4028" t="str">
            <v>Alleged</v>
          </cell>
          <cell r="E4028" t="str">
            <v>Not Applicable</v>
          </cell>
          <cell r="F4028" t="str">
            <v>Non Conformant</v>
          </cell>
        </row>
        <row r="4029">
          <cell r="A4029" t="str">
            <v>CID004476</v>
          </cell>
          <cell r="B4029" t="str">
            <v>Copper</v>
          </cell>
          <cell r="C4029" t="str">
            <v>Essex Furukawa Magnet Wire USA LLC, Franklin Plant</v>
          </cell>
          <cell r="D4029" t="str">
            <v>Alleged</v>
          </cell>
          <cell r="E4029" t="str">
            <v>Not Applicable</v>
          </cell>
          <cell r="F4029" t="str">
            <v>Non Conformant</v>
          </cell>
        </row>
        <row r="4030">
          <cell r="A4030" t="str">
            <v>CID004477</v>
          </cell>
          <cell r="B4030" t="str">
            <v>Copper</v>
          </cell>
          <cell r="C4030" t="str">
            <v>Essex Furukawa Magnet Wire USA LLC, Columbia City Plant</v>
          </cell>
          <cell r="D4030" t="str">
            <v>Alleged</v>
          </cell>
          <cell r="E4030" t="str">
            <v>Not Applicable</v>
          </cell>
          <cell r="F4030" t="str">
            <v>Non Conformant</v>
          </cell>
        </row>
        <row r="4031">
          <cell r="A4031" t="str">
            <v>CID004478</v>
          </cell>
          <cell r="B4031" t="str">
            <v>Copper</v>
          </cell>
          <cell r="C4031" t="str">
            <v>Grupo Essex Furukawa de Mexico, S. de R.L. de C.V.: Torreon, Coahuila, Mexico (Torreon)</v>
          </cell>
          <cell r="D4031" t="str">
            <v>Alleged</v>
          </cell>
          <cell r="E4031" t="str">
            <v>Not Applicable</v>
          </cell>
          <cell r="F4031" t="str">
            <v>Non Conformant</v>
          </cell>
        </row>
        <row r="4032">
          <cell r="A4032" t="str">
            <v>CID004479</v>
          </cell>
          <cell r="B4032" t="str">
            <v>Copper</v>
          </cell>
          <cell r="C4032" t="str">
            <v>Southwire Company, LLC (Carrollton Rod Mill)</v>
          </cell>
          <cell r="D4032" t="str">
            <v>Alleged</v>
          </cell>
          <cell r="E4032" t="str">
            <v>Not Applicable</v>
          </cell>
          <cell r="F4032" t="str">
            <v>Non Conformant</v>
          </cell>
        </row>
        <row r="4033">
          <cell r="A4033" t="str">
            <v>CID004480</v>
          </cell>
          <cell r="B4033" t="str">
            <v>Copper</v>
          </cell>
          <cell r="C4033" t="str">
            <v>Southwire Company, LLC (Denton)</v>
          </cell>
          <cell r="D4033" t="str">
            <v>Alleged</v>
          </cell>
          <cell r="E4033" t="str">
            <v>Not Applicable</v>
          </cell>
          <cell r="F4033" t="str">
            <v>Non Conformant</v>
          </cell>
        </row>
        <row r="4034">
          <cell r="A4034" t="str">
            <v>CID004481</v>
          </cell>
          <cell r="B4034" t="str">
            <v>Copper</v>
          </cell>
          <cell r="C4034" t="str">
            <v>KGHM Polska Miedz S.A. Oddziat Huta Miedzi "Cedynia"</v>
          </cell>
          <cell r="D4034" t="str">
            <v>Alleged</v>
          </cell>
          <cell r="E4034" t="str">
            <v>Not Applicable</v>
          </cell>
          <cell r="F4034" t="str">
            <v>Non Conformant</v>
          </cell>
        </row>
        <row r="4035">
          <cell r="A4035" t="str">
            <v>CID004482</v>
          </cell>
          <cell r="B4035" t="str">
            <v>Copper</v>
          </cell>
          <cell r="C4035" t="str">
            <v>Nexans LENS Plant</v>
          </cell>
          <cell r="D4035" t="str">
            <v>Alleged</v>
          </cell>
          <cell r="E4035" t="str">
            <v>Not Applicable</v>
          </cell>
          <cell r="F4035" t="str">
            <v>Non Conformant</v>
          </cell>
        </row>
        <row r="4036">
          <cell r="A4036" t="str">
            <v>CID004483</v>
          </cell>
          <cell r="B4036" t="str">
            <v>Copper</v>
          </cell>
          <cell r="C4036" t="str">
            <v>KME Italy SpA</v>
          </cell>
          <cell r="D4036" t="str">
            <v>Alleged</v>
          </cell>
          <cell r="E4036" t="str">
            <v>Not Applicable</v>
          </cell>
          <cell r="F4036" t="str">
            <v>Non Conformant</v>
          </cell>
        </row>
        <row r="4037">
          <cell r="A4037" t="str">
            <v>CID004485</v>
          </cell>
          <cell r="B4037" t="str">
            <v>Copper</v>
          </cell>
          <cell r="C4037" t="str">
            <v>KME Mansfeld GmbH</v>
          </cell>
          <cell r="D4037" t="str">
            <v>Alleged</v>
          </cell>
          <cell r="E4037" t="str">
            <v>Not Applicable</v>
          </cell>
          <cell r="F4037" t="str">
            <v>Non Conformant</v>
          </cell>
        </row>
        <row r="4038">
          <cell r="A4038" t="str">
            <v>CID004486</v>
          </cell>
          <cell r="B4038" t="str">
            <v>Copper</v>
          </cell>
          <cell r="C4038" t="str">
            <v>Nexans Montreal-East Plant</v>
          </cell>
          <cell r="D4038" t="str">
            <v>Alleged</v>
          </cell>
          <cell r="E4038" t="str">
            <v>Not Applicable</v>
          </cell>
          <cell r="F4038" t="str">
            <v>Non Conformant</v>
          </cell>
        </row>
        <row r="4039">
          <cell r="A4039" t="str">
            <v>CID004487</v>
          </cell>
          <cell r="B4039" t="str">
            <v>Copper</v>
          </cell>
          <cell r="C4039" t="str">
            <v>Codelco Division Andina</v>
          </cell>
          <cell r="D4039" t="str">
            <v>Alleged</v>
          </cell>
          <cell r="E4039" t="str">
            <v>Not Applicable</v>
          </cell>
          <cell r="F4039" t="str">
            <v>Non Conformant</v>
          </cell>
        </row>
        <row r="4040">
          <cell r="A4040" t="str">
            <v>CID004488</v>
          </cell>
          <cell r="B4040" t="str">
            <v>Copper</v>
          </cell>
          <cell r="C4040" t="str">
            <v>Southwire Company, LLC (Lafayette)</v>
          </cell>
          <cell r="D4040" t="str">
            <v>Alleged</v>
          </cell>
          <cell r="E4040" t="str">
            <v>Not Applicable</v>
          </cell>
          <cell r="F4040" t="str">
            <v>Non Conformant</v>
          </cell>
        </row>
        <row r="4041">
          <cell r="A4041" t="str">
            <v>CID004489</v>
          </cell>
          <cell r="B4041" t="str">
            <v>Copper</v>
          </cell>
          <cell r="C4041" t="str">
            <v>Southwire Company, LLC (Bremen)</v>
          </cell>
          <cell r="D4041" t="str">
            <v>Alleged</v>
          </cell>
          <cell r="E4041" t="str">
            <v>Not Applicable</v>
          </cell>
          <cell r="F4041" t="str">
            <v>Non Conformant</v>
          </cell>
        </row>
        <row r="4042">
          <cell r="A4042" t="str">
            <v>CID004490</v>
          </cell>
          <cell r="B4042" t="str">
            <v>Copper</v>
          </cell>
          <cell r="C4042" t="str">
            <v>Codelco Division Ministro Hales</v>
          </cell>
          <cell r="D4042" t="str">
            <v xml:space="preserve">Eligible </v>
          </cell>
          <cell r="E4042" t="str">
            <v>Outreach Required</v>
          </cell>
          <cell r="F4042" t="str">
            <v>Non Conformant</v>
          </cell>
        </row>
        <row r="4043">
          <cell r="A4043" t="str">
            <v>CID004491</v>
          </cell>
          <cell r="B4043" t="str">
            <v>Gold</v>
          </cell>
          <cell r="C4043" t="str">
            <v>TITAN COMPANY LIMITED, JEWELLERY DIVISION</v>
          </cell>
          <cell r="D4043" t="str">
            <v>Eligible</v>
          </cell>
          <cell r="E4043" t="str">
            <v>In Communication</v>
          </cell>
          <cell r="F4043"/>
        </row>
        <row r="4044">
          <cell r="A4044" t="str">
            <v>CID004492</v>
          </cell>
          <cell r="B4044" t="str">
            <v>Cobalt</v>
          </cell>
          <cell r="C4044" t="str">
            <v>Ecopro Materials Co., Ltd.</v>
          </cell>
          <cell r="D4044" t="str">
            <v>Eligible</v>
          </cell>
          <cell r="E4044" t="str">
            <v>Active</v>
          </cell>
          <cell r="F4044"/>
        </row>
        <row r="4045">
          <cell r="A4045" t="str">
            <v>CID004493</v>
          </cell>
          <cell r="B4045" t="str">
            <v>Nickel</v>
          </cell>
          <cell r="C4045" t="str">
            <v>Ecopro Materials Co., Ltd.</v>
          </cell>
          <cell r="D4045" t="str">
            <v>Eligible</v>
          </cell>
          <cell r="E4045" t="str">
            <v>Active</v>
          </cell>
          <cell r="F4045"/>
        </row>
        <row r="4046">
          <cell r="A4046" t="str">
            <v>CID004494</v>
          </cell>
          <cell r="B4046" t="str">
            <v>Lithium</v>
          </cell>
          <cell r="C4046" t="str">
            <v>Xinyu</v>
          </cell>
          <cell r="D4046" t="str">
            <v>Eligible</v>
          </cell>
          <cell r="E4046" t="str">
            <v>Outreach Required</v>
          </cell>
          <cell r="F4046" t="str">
            <v>Non Conformant</v>
          </cell>
        </row>
        <row r="4047">
          <cell r="A4047" t="str">
            <v>CID004495</v>
          </cell>
          <cell r="B4047" t="str">
            <v>Lithium</v>
          </cell>
          <cell r="C4047" t="str">
            <v>Kings Mountain Lithium Plant</v>
          </cell>
          <cell r="D4047" t="str">
            <v>Eligible</v>
          </cell>
          <cell r="E4047" t="str">
            <v>Outreach Required</v>
          </cell>
          <cell r="F4047" t="str">
            <v>Non Conformant</v>
          </cell>
        </row>
        <row r="4048">
          <cell r="A4048" t="str">
            <v>CID004496</v>
          </cell>
          <cell r="B4048" t="str">
            <v>Lithium</v>
          </cell>
          <cell r="C4048" t="str">
            <v>Kings Mountain Lithium Mine</v>
          </cell>
          <cell r="D4048" t="str">
            <v>Provisionally Eligible</v>
          </cell>
          <cell r="E4048" t="str">
            <v>Outreach Required</v>
          </cell>
          <cell r="F4048" t="str">
            <v>Non Conformant</v>
          </cell>
        </row>
        <row r="4049">
          <cell r="A4049" t="str">
            <v>CID004497</v>
          </cell>
          <cell r="B4049" t="str">
            <v>Lithium</v>
          </cell>
          <cell r="C4049" t="str">
            <v>Mariana Lake</v>
          </cell>
          <cell r="D4049" t="str">
            <v>Provisionally Eligible</v>
          </cell>
          <cell r="E4049" t="str">
            <v>Outreach Required</v>
          </cell>
          <cell r="F4049" t="str">
            <v>Non Conformant</v>
          </cell>
        </row>
        <row r="4050">
          <cell r="A4050" t="str">
            <v>CID004498</v>
          </cell>
          <cell r="B4050" t="str">
            <v>Lead</v>
          </cell>
          <cell r="C4050" t="str">
            <v>Boliden Bergsoe</v>
          </cell>
          <cell r="D4050" t="str">
            <v>Alleged</v>
          </cell>
          <cell r="E4050" t="str">
            <v>Not Applicable</v>
          </cell>
          <cell r="F4050" t="str">
            <v>Non Conformant</v>
          </cell>
        </row>
        <row r="4051">
          <cell r="A4051" t="str">
            <v>CID004500</v>
          </cell>
          <cell r="B4051" t="str">
            <v>Nickel</v>
          </cell>
          <cell r="C4051" t="str">
            <v>Boliden Harjavalta Oy</v>
          </cell>
          <cell r="D4051" t="str">
            <v>Alleged</v>
          </cell>
          <cell r="E4051" t="str">
            <v>Not Applicable</v>
          </cell>
          <cell r="F4051" t="str">
            <v>Non Conformant</v>
          </cell>
        </row>
        <row r="4052">
          <cell r="A4052" t="str">
            <v>CID004501</v>
          </cell>
          <cell r="B4052" t="str">
            <v>Zinc</v>
          </cell>
          <cell r="C4052" t="str">
            <v>Boliden Kokkola</v>
          </cell>
          <cell r="D4052" t="str">
            <v>Alleged</v>
          </cell>
          <cell r="E4052" t="str">
            <v>Not Applicable</v>
          </cell>
          <cell r="F4052" t="str">
            <v>Non Conformant</v>
          </cell>
        </row>
        <row r="4053">
          <cell r="A4053" t="str">
            <v>CID004502</v>
          </cell>
          <cell r="B4053" t="str">
            <v>Zinc</v>
          </cell>
          <cell r="C4053" t="str">
            <v>Boliden Odda</v>
          </cell>
          <cell r="D4053" t="str">
            <v>Alleged</v>
          </cell>
          <cell r="E4053" t="str">
            <v>Not Applicable</v>
          </cell>
          <cell r="F4053" t="str">
            <v>Non Conformant</v>
          </cell>
        </row>
        <row r="4054">
          <cell r="A4054" t="str">
            <v>CID004504</v>
          </cell>
          <cell r="B4054" t="str">
            <v>Gold</v>
          </cell>
          <cell r="C4054" t="str">
            <v>Grupo Altea</v>
          </cell>
          <cell r="D4054" t="str">
            <v>Alleged</v>
          </cell>
          <cell r="E4054" t="str">
            <v>Not Applicable</v>
          </cell>
          <cell r="F4054" t="str">
            <v>Non Conformant</v>
          </cell>
        </row>
        <row r="4055">
          <cell r="A4055" t="str">
            <v>CID004505</v>
          </cell>
          <cell r="B4055" t="str">
            <v>Gold</v>
          </cell>
          <cell r="C4055" t="str">
            <v>Dillon Gage</v>
          </cell>
          <cell r="D4055" t="str">
            <v>Alleged</v>
          </cell>
          <cell r="E4055" t="str">
            <v>Not Applicable</v>
          </cell>
          <cell r="F4055" t="str">
            <v>Non Conformant</v>
          </cell>
        </row>
        <row r="4056">
          <cell r="A4056" t="str">
            <v>CID004506</v>
          </cell>
          <cell r="B4056" t="str">
            <v>Gold</v>
          </cell>
          <cell r="C4056" t="str">
            <v>GG Refinery Ltd.</v>
          </cell>
          <cell r="D4056" t="str">
            <v>Eligible</v>
          </cell>
          <cell r="E4056" t="str">
            <v>Conformant</v>
          </cell>
          <cell r="F4056"/>
        </row>
        <row r="4057">
          <cell r="A4057" t="str">
            <v>CID004507</v>
          </cell>
          <cell r="B4057" t="str">
            <v>Nickel</v>
          </cell>
          <cell r="C4057" t="str">
            <v>Hunan CNGR New Energy Science &amp; Technology Co., Ltd.</v>
          </cell>
          <cell r="D4057" t="str">
            <v>Alleged</v>
          </cell>
          <cell r="E4057" t="str">
            <v>Not Applicable</v>
          </cell>
          <cell r="F4057" t="str">
            <v>Non Conformant</v>
          </cell>
        </row>
        <row r="4058">
          <cell r="A4058" t="str">
            <v>CID004509</v>
          </cell>
          <cell r="B4058" t="str">
            <v>Nickel</v>
          </cell>
          <cell r="C4058" t="str">
            <v>CoreMax Corporation</v>
          </cell>
          <cell r="D4058" t="str">
            <v>Alleged</v>
          </cell>
          <cell r="E4058" t="str">
            <v>Not Applicable</v>
          </cell>
          <cell r="F4058" t="str">
            <v>Non Conformant</v>
          </cell>
        </row>
        <row r="4059">
          <cell r="A4059" t="str">
            <v>CID004510</v>
          </cell>
          <cell r="B4059" t="str">
            <v>Nickel</v>
          </cell>
          <cell r="C4059" t="str">
            <v>Zhejiang Huayou Cobalt Company Limited</v>
          </cell>
          <cell r="D4059" t="str">
            <v>Alleged</v>
          </cell>
          <cell r="E4059" t="str">
            <v>Not Applicable</v>
          </cell>
          <cell r="F4059" t="str">
            <v>Non Conformant</v>
          </cell>
        </row>
        <row r="4060">
          <cell r="A4060" t="str">
            <v>CID004512</v>
          </cell>
          <cell r="B4060" t="str">
            <v>Nickel</v>
          </cell>
          <cell r="C4060" t="str">
            <v>Jingmen GEM Co., Ltd. (GEMCO)</v>
          </cell>
          <cell r="D4060" t="str">
            <v>Alleged</v>
          </cell>
          <cell r="E4060" t="str">
            <v>Not Applicable</v>
          </cell>
          <cell r="F4060" t="str">
            <v>Non Conformant</v>
          </cell>
        </row>
        <row r="4061">
          <cell r="A4061" t="str">
            <v>CID004513</v>
          </cell>
          <cell r="B4061" t="str">
            <v>Nickel</v>
          </cell>
          <cell r="C4061" t="str">
            <v>Korea Energy Materials Corp (KEMCO)</v>
          </cell>
          <cell r="D4061" t="str">
            <v>Alleged</v>
          </cell>
          <cell r="E4061" t="str">
            <v>Not Applicable</v>
          </cell>
          <cell r="F4061" t="str">
            <v>Non Conformant</v>
          </cell>
        </row>
        <row r="4062">
          <cell r="A4062" t="str">
            <v>CID004514</v>
          </cell>
          <cell r="B4062" t="str">
            <v>Nickel</v>
          </cell>
          <cell r="C4062" t="str">
            <v>Mechema</v>
          </cell>
          <cell r="D4062" t="str">
            <v>Alleged</v>
          </cell>
          <cell r="E4062" t="str">
            <v>Not Applicable</v>
          </cell>
          <cell r="F4062" t="str">
            <v>Non Conformant</v>
          </cell>
        </row>
        <row r="4063">
          <cell r="A4063" t="str">
            <v>CID004516</v>
          </cell>
          <cell r="B4063" t="str">
            <v>Nickel</v>
          </cell>
          <cell r="C4063" t="str">
            <v>Petro China</v>
          </cell>
          <cell r="D4063" t="str">
            <v>Not Eligible</v>
          </cell>
          <cell r="E4063" t="str">
            <v>Not Applicable</v>
          </cell>
          <cell r="F4063" t="str">
            <v>Not Eligible Smelters</v>
          </cell>
        </row>
        <row r="4064">
          <cell r="A4064" t="str">
            <v>CID004517</v>
          </cell>
          <cell r="B4064" t="str">
            <v>Nickel</v>
          </cell>
          <cell r="C4064" t="str">
            <v>Shangrao Zhiyuan</v>
          </cell>
          <cell r="D4064" t="str">
            <v>Alleged</v>
          </cell>
          <cell r="E4064" t="str">
            <v>Not Applicable</v>
          </cell>
          <cell r="F4064" t="str">
            <v>Non Conformant</v>
          </cell>
        </row>
        <row r="4065">
          <cell r="A4065" t="str">
            <v>CID004520</v>
          </cell>
          <cell r="B4065" t="str">
            <v>Nickel</v>
          </cell>
          <cell r="C4065" t="str">
            <v>Spring Refinery</v>
          </cell>
          <cell r="D4065" t="str">
            <v>Alleged</v>
          </cell>
          <cell r="E4065" t="str">
            <v>Not Applicable</v>
          </cell>
          <cell r="F4065" t="str">
            <v>Non Conformant</v>
          </cell>
        </row>
        <row r="4066">
          <cell r="A4066" t="str">
            <v>CID004521</v>
          </cell>
          <cell r="B4066" t="str">
            <v>Nickel</v>
          </cell>
          <cell r="C4066" t="str">
            <v>Umicore Belgium</v>
          </cell>
          <cell r="D4066" t="str">
            <v>Alleged</v>
          </cell>
          <cell r="E4066" t="str">
            <v>Not Applicable</v>
          </cell>
          <cell r="F4066" t="str">
            <v>Non Conformant</v>
          </cell>
        </row>
        <row r="4067">
          <cell r="A4067" t="str">
            <v>CID004522</v>
          </cell>
          <cell r="B4067" t="str">
            <v>Nickel</v>
          </cell>
          <cell r="C4067" t="str">
            <v>Zenith Chemicals</v>
          </cell>
          <cell r="D4067" t="str">
            <v>Alleged</v>
          </cell>
          <cell r="E4067" t="str">
            <v>Not Applicable</v>
          </cell>
          <cell r="F4067" t="str">
            <v>Non Conformant</v>
          </cell>
        </row>
        <row r="4068">
          <cell r="A4068" t="str">
            <v>CID004524</v>
          </cell>
          <cell r="B4068" t="str">
            <v>Cobalt</v>
          </cell>
          <cell r="C4068" t="str">
            <v>PT HUAYUE NICKEL COBALT</v>
          </cell>
          <cell r="D4068" t="str">
            <v>Eligible</v>
          </cell>
          <cell r="E4068" t="str">
            <v>Active</v>
          </cell>
          <cell r="F4068"/>
        </row>
        <row r="4069">
          <cell r="A4069" t="str">
            <v>CID004525</v>
          </cell>
          <cell r="B4069" t="str">
            <v>Nickel</v>
          </cell>
          <cell r="C4069" t="str">
            <v>Ganzhou Tengyuan Cobalt New Material Co., Ltd.</v>
          </cell>
          <cell r="D4069" t="str">
            <v>Alleged</v>
          </cell>
          <cell r="E4069" t="str">
            <v>Not Applicable</v>
          </cell>
          <cell r="F4069" t="str">
            <v>Non Conformant</v>
          </cell>
        </row>
        <row r="4070">
          <cell r="A4070" t="str">
            <v>CID004526</v>
          </cell>
          <cell r="B4070" t="str">
            <v>Nickel</v>
          </cell>
          <cell r="C4070" t="str">
            <v>Guangdong Jiana Energy Technology Co., Ltd.</v>
          </cell>
          <cell r="D4070" t="str">
            <v>Alleged</v>
          </cell>
          <cell r="E4070" t="str">
            <v>Not Applicable</v>
          </cell>
          <cell r="F4070" t="str">
            <v>Non Conformant</v>
          </cell>
        </row>
        <row r="4071">
          <cell r="A4071" t="str">
            <v>CID004528</v>
          </cell>
          <cell r="B4071" t="str">
            <v>Nickel</v>
          </cell>
          <cell r="C4071" t="str">
            <v>Lanzhou Jinchuan Advanced Materials Technology Co., Ltd.</v>
          </cell>
          <cell r="D4071" t="str">
            <v>Alleged</v>
          </cell>
          <cell r="E4071" t="str">
            <v>Not Applicable</v>
          </cell>
          <cell r="F4071" t="str">
            <v>Non Conformant</v>
          </cell>
        </row>
        <row r="4072">
          <cell r="A4072" t="str">
            <v>CID004530</v>
          </cell>
          <cell r="B4072" t="str">
            <v>Nickel</v>
          </cell>
          <cell r="C4072" t="str">
            <v>Tianjin Maolian Science &amp; Technology Co., Ltd.</v>
          </cell>
          <cell r="D4072" t="str">
            <v>Alleged</v>
          </cell>
          <cell r="E4072" t="str">
            <v>Not Applicable</v>
          </cell>
          <cell r="F4072" t="str">
            <v>Non Conformant</v>
          </cell>
        </row>
        <row r="4073">
          <cell r="A4073" t="str">
            <v>CID004531</v>
          </cell>
          <cell r="B4073" t="str">
            <v>Nickel</v>
          </cell>
          <cell r="C4073" t="str">
            <v>Xinxiang Jien New Energy Materials Co., Ltd.</v>
          </cell>
          <cell r="D4073" t="str">
            <v>Alleged</v>
          </cell>
          <cell r="E4073" t="str">
            <v>Not Applicable</v>
          </cell>
          <cell r="F4073" t="str">
            <v>Non Conformant</v>
          </cell>
        </row>
        <row r="4074">
          <cell r="A4074" t="str">
            <v>CID004532</v>
          </cell>
          <cell r="B4074" t="str">
            <v>Nickel</v>
          </cell>
          <cell r="C4074" t="str">
            <v>PT Zhongtsing New Energy</v>
          </cell>
          <cell r="D4074" t="str">
            <v>Eligible</v>
          </cell>
          <cell r="E4074" t="str">
            <v>Active</v>
          </cell>
          <cell r="F4074"/>
        </row>
        <row r="4075">
          <cell r="A4075" t="str">
            <v>CID004534</v>
          </cell>
          <cell r="B4075" t="str">
            <v>Lithium</v>
          </cell>
          <cell r="C4075" t="str">
            <v>Allkem (Salar de Olaroz)</v>
          </cell>
          <cell r="D4075" t="str">
            <v>Provisionally Eligible</v>
          </cell>
          <cell r="E4075" t="str">
            <v>Outreach Required</v>
          </cell>
          <cell r="F4075" t="str">
            <v>Non Conformant</v>
          </cell>
        </row>
        <row r="4076">
          <cell r="A4076" t="str">
            <v>CID004535</v>
          </cell>
          <cell r="B4076" t="str">
            <v>Lithium</v>
          </cell>
          <cell r="C4076" t="str">
            <v>Allkem (Olaroz Phase II)</v>
          </cell>
          <cell r="D4076" t="str">
            <v>Alleged</v>
          </cell>
          <cell r="E4076" t="str">
            <v>Not Applicable</v>
          </cell>
          <cell r="F4076" t="str">
            <v>Non Conformant</v>
          </cell>
        </row>
        <row r="4077">
          <cell r="A4077" t="str">
            <v>CID004536</v>
          </cell>
          <cell r="B4077" t="str">
            <v>Lithium</v>
          </cell>
          <cell r="C4077" t="str">
            <v>Argosy Minerals</v>
          </cell>
          <cell r="D4077" t="str">
            <v>Alleged</v>
          </cell>
          <cell r="E4077" t="str">
            <v>Not Applicable</v>
          </cell>
          <cell r="F4077" t="str">
            <v>Non Conformant</v>
          </cell>
        </row>
        <row r="4078">
          <cell r="A4078" t="str">
            <v>CID004537</v>
          </cell>
          <cell r="B4078" t="str">
            <v>Lithium</v>
          </cell>
          <cell r="C4078" t="str">
            <v>Minera Exar (Ganfeng Lithium-Lithium Americas)</v>
          </cell>
          <cell r="D4078" t="str">
            <v>Alleged</v>
          </cell>
          <cell r="E4078" t="str">
            <v>Not Applicable</v>
          </cell>
          <cell r="F4078" t="str">
            <v>Non Conformant</v>
          </cell>
        </row>
        <row r="4079">
          <cell r="A4079" t="str">
            <v>CID004538</v>
          </cell>
          <cell r="B4079" t="str">
            <v>Lithium</v>
          </cell>
          <cell r="C4079" t="str">
            <v>Allkem (Sal de Vida)</v>
          </cell>
          <cell r="D4079" t="str">
            <v>Alleged</v>
          </cell>
          <cell r="E4079" t="str">
            <v>Not Applicable</v>
          </cell>
          <cell r="F4079" t="str">
            <v>Non Conformant</v>
          </cell>
        </row>
        <row r="4080">
          <cell r="A4080" t="str">
            <v>CID004539</v>
          </cell>
          <cell r="B4080" t="str">
            <v>Lithium</v>
          </cell>
          <cell r="C4080" t="str">
            <v>Albemarle (Antofalla)</v>
          </cell>
          <cell r="D4080" t="str">
            <v>Alleged</v>
          </cell>
          <cell r="E4080" t="str">
            <v>Not Applicable</v>
          </cell>
          <cell r="F4080" t="str">
            <v>Non Conformant</v>
          </cell>
        </row>
        <row r="4081">
          <cell r="A4081" t="str">
            <v>CID004540</v>
          </cell>
          <cell r="B4081" t="str">
            <v>Lithium</v>
          </cell>
          <cell r="C4081" t="str">
            <v>Zijin</v>
          </cell>
          <cell r="D4081" t="str">
            <v>Alleged</v>
          </cell>
          <cell r="E4081" t="str">
            <v>Not Applicable</v>
          </cell>
          <cell r="F4081" t="str">
            <v>Non Conformant</v>
          </cell>
        </row>
        <row r="4082">
          <cell r="A4082" t="str">
            <v>CID004541</v>
          </cell>
          <cell r="B4082" t="str">
            <v>Lithium</v>
          </cell>
          <cell r="C4082" t="str">
            <v>Ganfeng Lithium Group Co., Ltd.</v>
          </cell>
          <cell r="D4082" t="str">
            <v>Group Company</v>
          </cell>
          <cell r="E4082" t="str">
            <v>Not Applicable</v>
          </cell>
          <cell r="F4082" t="str">
            <v>Non Conformant</v>
          </cell>
        </row>
        <row r="4083">
          <cell r="A4083" t="str">
            <v>CID004542</v>
          </cell>
          <cell r="B4083" t="str">
            <v>Lithium</v>
          </cell>
          <cell r="C4083" t="str">
            <v>Albemarle (Salar de Atacase)</v>
          </cell>
          <cell r="D4083" t="str">
            <v>Alleged</v>
          </cell>
          <cell r="E4083" t="str">
            <v>Not Applicable</v>
          </cell>
          <cell r="F4083" t="str">
            <v>Non Conformant</v>
          </cell>
        </row>
        <row r="4084">
          <cell r="A4084" t="str">
            <v>CID004544</v>
          </cell>
          <cell r="B4084" t="str">
            <v>Lithium</v>
          </cell>
          <cell r="C4084" t="str">
            <v>Albemarle (La Negra)</v>
          </cell>
          <cell r="D4084" t="str">
            <v>Alleged</v>
          </cell>
          <cell r="E4084" t="str">
            <v>Not Applicable</v>
          </cell>
          <cell r="F4084" t="str">
            <v>Non Conformant</v>
          </cell>
        </row>
        <row r="4085">
          <cell r="A4085" t="str">
            <v>CID004545</v>
          </cell>
          <cell r="B4085" t="str">
            <v>Lithium</v>
          </cell>
          <cell r="C4085" t="str">
            <v>Yacimientos de Litio Bolivianos (YLB)</v>
          </cell>
          <cell r="D4085" t="str">
            <v>Alleged</v>
          </cell>
          <cell r="E4085" t="str">
            <v>Not Applicable</v>
          </cell>
          <cell r="F4085" t="str">
            <v>Non Conformant</v>
          </cell>
        </row>
        <row r="4086">
          <cell r="A4086" t="str">
            <v>CID004547</v>
          </cell>
          <cell r="B4086" t="str">
            <v>Lithium</v>
          </cell>
          <cell r="C4086" t="str">
            <v>Talison (Tianqi-Albemarle)</v>
          </cell>
          <cell r="D4086" t="str">
            <v>Alleged</v>
          </cell>
          <cell r="E4086" t="str">
            <v>Not Applicable</v>
          </cell>
          <cell r="F4086" t="str">
            <v>Non Conformant</v>
          </cell>
        </row>
        <row r="4087">
          <cell r="A4087" t="str">
            <v>CID004548</v>
          </cell>
          <cell r="B4087" t="str">
            <v>Lithium</v>
          </cell>
          <cell r="C4087" t="str">
            <v>Mineral Resources</v>
          </cell>
          <cell r="D4087" t="str">
            <v>Alleged</v>
          </cell>
          <cell r="E4087" t="str">
            <v>Not Applicable</v>
          </cell>
          <cell r="F4087" t="str">
            <v>Non Conformant</v>
          </cell>
        </row>
        <row r="4088">
          <cell r="A4088" t="str">
            <v>CID004549</v>
          </cell>
          <cell r="B4088" t="str">
            <v>Lithium</v>
          </cell>
          <cell r="C4088" t="str">
            <v>Allkem (Mt. Cattlin)</v>
          </cell>
          <cell r="D4088" t="str">
            <v>Alleged</v>
          </cell>
          <cell r="E4088" t="str">
            <v>Not Applicable</v>
          </cell>
          <cell r="F4088" t="str">
            <v>Non Conformant</v>
          </cell>
        </row>
        <row r="4089">
          <cell r="A4089" t="str">
            <v>CID004550</v>
          </cell>
          <cell r="B4089" t="str">
            <v>Lithium</v>
          </cell>
          <cell r="C4089" t="str">
            <v>Pilbara Minerals (Pilgangoora-Pilgan)</v>
          </cell>
          <cell r="D4089" t="str">
            <v>Alleged</v>
          </cell>
          <cell r="E4089" t="str">
            <v>Not Applicable</v>
          </cell>
          <cell r="F4089" t="str">
            <v>Non Conformant</v>
          </cell>
        </row>
        <row r="4090">
          <cell r="A4090" t="str">
            <v>CID004552</v>
          </cell>
          <cell r="B4090" t="str">
            <v>Lithium</v>
          </cell>
          <cell r="C4090" t="str">
            <v>MARBL (Albemarle-Mineral Resources)</v>
          </cell>
          <cell r="D4090" t="str">
            <v>Alleged</v>
          </cell>
          <cell r="E4090" t="str">
            <v>Not Applicable</v>
          </cell>
          <cell r="F4090" t="str">
            <v>Non Conformant</v>
          </cell>
        </row>
        <row r="4091">
          <cell r="A4091" t="str">
            <v>CID004553</v>
          </cell>
          <cell r="B4091" t="str">
            <v>Lithium</v>
          </cell>
          <cell r="C4091" t="str">
            <v>Core Lithium</v>
          </cell>
          <cell r="D4091" t="str">
            <v>Alleged</v>
          </cell>
          <cell r="E4091" t="str">
            <v>Not Applicable</v>
          </cell>
          <cell r="F4091" t="str">
            <v>Non Conformant</v>
          </cell>
        </row>
        <row r="4092">
          <cell r="A4092" t="str">
            <v>CID004554</v>
          </cell>
          <cell r="B4092" t="str">
            <v>Lithium</v>
          </cell>
          <cell r="C4092" t="str">
            <v>European Lithium</v>
          </cell>
          <cell r="D4092" t="str">
            <v>Alleged</v>
          </cell>
          <cell r="E4092" t="str">
            <v>Not Applicable</v>
          </cell>
          <cell r="F4092" t="str">
            <v>Non Conformant</v>
          </cell>
        </row>
        <row r="4093">
          <cell r="A4093" t="str">
            <v>CID004555</v>
          </cell>
          <cell r="B4093" t="str">
            <v>Lithium</v>
          </cell>
          <cell r="C4093" t="str">
            <v>Nemaska Lithium</v>
          </cell>
          <cell r="D4093" t="str">
            <v>Alleged</v>
          </cell>
          <cell r="E4093" t="str">
            <v>Not Applicable</v>
          </cell>
          <cell r="F4093" t="str">
            <v>Non Conformant</v>
          </cell>
        </row>
        <row r="4094">
          <cell r="A4094" t="str">
            <v>CID004558</v>
          </cell>
          <cell r="B4094" t="str">
            <v>Lithium</v>
          </cell>
          <cell r="C4094" t="str">
            <v>Yahua Lithium Industry (Ya’an) Co., Ltd.</v>
          </cell>
          <cell r="D4094" t="str">
            <v>Eligible</v>
          </cell>
          <cell r="E4094" t="str">
            <v>Active</v>
          </cell>
          <cell r="F4094"/>
        </row>
        <row r="4095">
          <cell r="A4095" t="str">
            <v>CID004559</v>
          </cell>
          <cell r="B4095" t="str">
            <v>Lithium</v>
          </cell>
          <cell r="C4095" t="str">
            <v>Chengxin Lithium Group</v>
          </cell>
          <cell r="D4095" t="str">
            <v>Alleged</v>
          </cell>
          <cell r="E4095" t="str">
            <v>Not Applicable</v>
          </cell>
          <cell r="F4095" t="str">
            <v>Non Conformant</v>
          </cell>
        </row>
        <row r="4096">
          <cell r="A4096" t="str">
            <v>CID004562</v>
          </cell>
          <cell r="B4096" t="str">
            <v>Nickel</v>
          </cell>
          <cell r="C4096" t="str">
            <v>Hongqiling Plant / Jien Nickel smelter</v>
          </cell>
          <cell r="D4096" t="str">
            <v>Alleged</v>
          </cell>
          <cell r="E4096" t="str">
            <v>Not Applicable</v>
          </cell>
          <cell r="F4096" t="str">
            <v>Non Conformant</v>
          </cell>
        </row>
        <row r="4097">
          <cell r="A4097" t="str">
            <v>CID004563</v>
          </cell>
          <cell r="B4097" t="str">
            <v>Nickel</v>
          </cell>
          <cell r="C4097" t="str">
            <v>Jinzhou Plant</v>
          </cell>
          <cell r="D4097" t="str">
            <v>Alleged</v>
          </cell>
          <cell r="E4097" t="str">
            <v>Not Applicable</v>
          </cell>
          <cell r="F4097" t="str">
            <v>Non Conformant</v>
          </cell>
        </row>
        <row r="4098">
          <cell r="A4098" t="str">
            <v>CID004564</v>
          </cell>
          <cell r="B4098" t="str">
            <v>Nickel</v>
          </cell>
          <cell r="C4098" t="str">
            <v>Ningbo Changjiang Energy Technology Co., Ltd.</v>
          </cell>
          <cell r="D4098" t="str">
            <v>Alleged</v>
          </cell>
          <cell r="E4098" t="str">
            <v>Not Applicable</v>
          </cell>
          <cell r="F4098" t="str">
            <v>Non Conformant</v>
          </cell>
        </row>
        <row r="4099">
          <cell r="A4099" t="str">
            <v>CID004565</v>
          </cell>
          <cell r="B4099" t="str">
            <v>Nickel</v>
          </cell>
          <cell r="C4099" t="str">
            <v>Jiangxi Rui Feng Environmental Protection Co., Ltd.</v>
          </cell>
          <cell r="D4099" t="str">
            <v>Alleged</v>
          </cell>
          <cell r="E4099" t="str">
            <v>Not Applicable</v>
          </cell>
          <cell r="F4099" t="str">
            <v>Non Conformant</v>
          </cell>
        </row>
        <row r="4100">
          <cell r="A4100" t="str">
            <v>CID004566</v>
          </cell>
          <cell r="B4100" t="str">
            <v>Nickel</v>
          </cell>
          <cell r="C4100" t="str">
            <v>Jiangxi Ruida New Energy Technology Co., Ltd.</v>
          </cell>
          <cell r="D4100" t="str">
            <v>Eligible</v>
          </cell>
          <cell r="E4100" t="str">
            <v>Outreach required</v>
          </cell>
          <cell r="F4100" t="str">
            <v>Non Conformant</v>
          </cell>
        </row>
        <row r="4101">
          <cell r="A4101" t="str">
            <v>CID004567</v>
          </cell>
          <cell r="B4101" t="str">
            <v>Nickel</v>
          </cell>
          <cell r="C4101" t="str">
            <v>Henan Kelong New Energy Co., Ltd.</v>
          </cell>
          <cell r="D4101" t="str">
            <v>Alleged</v>
          </cell>
          <cell r="E4101" t="str">
            <v>Not Applicable</v>
          </cell>
          <cell r="F4101" t="str">
            <v>Non Conformant</v>
          </cell>
        </row>
        <row r="4102">
          <cell r="A4102" t="str">
            <v>CID004568</v>
          </cell>
          <cell r="B4102" t="str">
            <v>Nickel</v>
          </cell>
          <cell r="C4102" t="str">
            <v>Zhejiang New Times Zhongneng Cycle Technology Co., Ltd.</v>
          </cell>
          <cell r="D4102" t="str">
            <v>Alleged</v>
          </cell>
          <cell r="E4102" t="str">
            <v>Not Applicable</v>
          </cell>
          <cell r="F4102" t="str">
            <v>Non Conformant</v>
          </cell>
        </row>
        <row r="4103">
          <cell r="A4103" t="str">
            <v>CID004569</v>
          </cell>
          <cell r="B4103" t="str">
            <v>Nickel</v>
          </cell>
          <cell r="C4103" t="str">
            <v>Qidong Beixin Inorganic Chemical Co., Ltd.</v>
          </cell>
          <cell r="D4103" t="str">
            <v>Alleged</v>
          </cell>
          <cell r="E4103" t="str">
            <v>Not Applicable</v>
          </cell>
          <cell r="F4103" t="str">
            <v>Non Conformant</v>
          </cell>
        </row>
        <row r="4104">
          <cell r="A4104" t="str">
            <v>CID004570</v>
          </cell>
          <cell r="B4104" t="str">
            <v>Nickel</v>
          </cell>
          <cell r="C4104" t="str">
            <v>Guangdong Jinsheng New Energy Co., Ltd.</v>
          </cell>
          <cell r="D4104" t="str">
            <v>Alleged</v>
          </cell>
          <cell r="E4104" t="str">
            <v>Not Applicable</v>
          </cell>
          <cell r="F4104" t="str">
            <v>Non Conformant</v>
          </cell>
        </row>
        <row r="4105">
          <cell r="A4105" t="str">
            <v>CID004571</v>
          </cell>
          <cell r="B4105" t="str">
            <v>Nickel</v>
          </cell>
          <cell r="C4105" t="str">
            <v>Talvivaara</v>
          </cell>
          <cell r="D4105" t="str">
            <v>Alleged</v>
          </cell>
          <cell r="E4105" t="str">
            <v>Not Applicable</v>
          </cell>
          <cell r="F4105" t="str">
            <v>Non Conformant</v>
          </cell>
        </row>
        <row r="4106">
          <cell r="A4106" t="str">
            <v>CID004575</v>
          </cell>
          <cell r="B4106" t="str">
            <v>Nickel</v>
          </cell>
          <cell r="C4106" t="str">
            <v>Coral Bay Nickel Corporation (CBNC)</v>
          </cell>
          <cell r="D4106" t="str">
            <v>Eligible</v>
          </cell>
          <cell r="E4106" t="str">
            <v>Outreach Required</v>
          </cell>
          <cell r="F4106" t="str">
            <v>Non Conformant</v>
          </cell>
        </row>
        <row r="4107">
          <cell r="A4107" t="str">
            <v>CID004576</v>
          </cell>
          <cell r="B4107" t="str">
            <v>Nickel</v>
          </cell>
          <cell r="C4107" t="str">
            <v>Thakadu Nickel Sulphate Plant</v>
          </cell>
          <cell r="D4107" t="str">
            <v>Alleged</v>
          </cell>
          <cell r="E4107" t="str">
            <v>Not Applicable</v>
          </cell>
          <cell r="F4107" t="str">
            <v>Non Conformant</v>
          </cell>
        </row>
        <row r="4108">
          <cell r="A4108" t="str">
            <v>CID004577</v>
          </cell>
          <cell r="B4108" t="str">
            <v>Nickel</v>
          </cell>
          <cell r="C4108" t="str">
            <v>Marikana, Rustenburg</v>
          </cell>
          <cell r="D4108" t="str">
            <v>Alleged</v>
          </cell>
          <cell r="E4108" t="str">
            <v>Not Applicable</v>
          </cell>
          <cell r="F4108" t="str">
            <v>Non Conformant</v>
          </cell>
        </row>
        <row r="4109">
          <cell r="A4109" t="str">
            <v>CID004578</v>
          </cell>
          <cell r="B4109" t="str">
            <v>Nickel</v>
          </cell>
          <cell r="C4109" t="str">
            <v>Bindura Smelter and Refinery</v>
          </cell>
          <cell r="D4109" t="str">
            <v>Alleged</v>
          </cell>
          <cell r="E4109" t="str">
            <v>Not Applicable</v>
          </cell>
          <cell r="F4109" t="str">
            <v>Non Conformant</v>
          </cell>
        </row>
        <row r="4110">
          <cell r="A4110" t="str">
            <v>CID004579</v>
          </cell>
          <cell r="B4110" t="str">
            <v>Nickel</v>
          </cell>
          <cell r="C4110" t="str">
            <v>PT QMB New Energy Materials</v>
          </cell>
          <cell r="D4110" t="str">
            <v>Eligible</v>
          </cell>
          <cell r="E4110" t="str">
            <v>Active</v>
          </cell>
          <cell r="F4110"/>
        </row>
        <row r="4111">
          <cell r="A4111" t="str">
            <v>CID004581</v>
          </cell>
          <cell r="B4111" t="str">
            <v>Nickel</v>
          </cell>
          <cell r="C4111" t="str">
            <v>PT LPH 2</v>
          </cell>
          <cell r="D4111" t="str">
            <v>Alleged</v>
          </cell>
          <cell r="E4111" t="str">
            <v>Not Applicable</v>
          </cell>
          <cell r="F4111" t="str">
            <v>Non Conformant</v>
          </cell>
        </row>
        <row r="4112">
          <cell r="A4112" t="str">
            <v>CID004583</v>
          </cell>
          <cell r="B4112" t="str">
            <v>Multiple</v>
          </cell>
          <cell r="C4112" t="str">
            <v>Compania Minera Condestable S.A (CMC)</v>
          </cell>
          <cell r="D4112" t="str">
            <v xml:space="preserve">Eligible </v>
          </cell>
          <cell r="E4112" t="str">
            <v>Outreach Required</v>
          </cell>
          <cell r="F4112" t="str">
            <v>Non Conformant</v>
          </cell>
        </row>
        <row r="4113">
          <cell r="A4113" t="str">
            <v>CID004584</v>
          </cell>
          <cell r="B4113" t="str">
            <v>Multiple</v>
          </cell>
          <cell r="C4113" t="str">
            <v>Highland Valley Copper Partnership</v>
          </cell>
          <cell r="D4113" t="str">
            <v xml:space="preserve">Eligible </v>
          </cell>
          <cell r="E4113" t="str">
            <v>Outreach Required</v>
          </cell>
          <cell r="F4113" t="str">
            <v>Non Conformant</v>
          </cell>
        </row>
        <row r="4114">
          <cell r="A4114" t="str">
            <v>CID004585</v>
          </cell>
          <cell r="B4114" t="str">
            <v>Multiple</v>
          </cell>
          <cell r="C4114" t="str">
            <v>Minera Los Pelambres</v>
          </cell>
          <cell r="D4114" t="str">
            <v xml:space="preserve">Eligible </v>
          </cell>
          <cell r="E4114" t="str">
            <v>Outreach Required</v>
          </cell>
          <cell r="F4114" t="str">
            <v>Non Conformant</v>
          </cell>
        </row>
        <row r="4115">
          <cell r="A4115" t="str">
            <v>CID004586</v>
          </cell>
          <cell r="B4115" t="str">
            <v>Silver</v>
          </cell>
          <cell r="C4115" t="str">
            <v>Boliden Ronnskar</v>
          </cell>
          <cell r="D4115" t="str">
            <v>Eligible</v>
          </cell>
          <cell r="E4115" t="str">
            <v>Outreach Required</v>
          </cell>
          <cell r="F4115" t="str">
            <v>Non Conformant</v>
          </cell>
        </row>
        <row r="4116">
          <cell r="A4116" t="str">
            <v>CID004588</v>
          </cell>
          <cell r="B4116" t="str">
            <v>Multiple</v>
          </cell>
          <cell r="C4116" t="str">
            <v>Codelco Division Andina</v>
          </cell>
          <cell r="D4116" t="str">
            <v xml:space="preserve">Eligible </v>
          </cell>
          <cell r="E4116" t="str">
            <v>Outreach Required</v>
          </cell>
          <cell r="F4116" t="str">
            <v>Non Conformant</v>
          </cell>
        </row>
        <row r="4117">
          <cell r="A4117" t="str">
            <v>CID004590</v>
          </cell>
          <cell r="B4117" t="str">
            <v>Multiple</v>
          </cell>
          <cell r="C4117" t="str">
            <v>PT Freeport Indonesia (PT-FI) Grasberg</v>
          </cell>
          <cell r="D4117" t="str">
            <v xml:space="preserve">Eligible </v>
          </cell>
          <cell r="E4117" t="str">
            <v>Outreach Required</v>
          </cell>
          <cell r="F4117" t="str">
            <v>Non Conformant</v>
          </cell>
        </row>
        <row r="4118">
          <cell r="A4118" t="str">
            <v>CID004591</v>
          </cell>
          <cell r="B4118" t="str">
            <v>Multiple</v>
          </cell>
          <cell r="C4118" t="str">
            <v>Minera Spence S.A.</v>
          </cell>
          <cell r="D4118" t="str">
            <v xml:space="preserve">Eligible </v>
          </cell>
          <cell r="E4118" t="str">
            <v>Outreach Required</v>
          </cell>
          <cell r="F4118" t="str">
            <v>Non Conformant</v>
          </cell>
        </row>
        <row r="4119">
          <cell r="A4119" t="str">
            <v>CID004597</v>
          </cell>
          <cell r="B4119" t="str">
            <v>Multiple</v>
          </cell>
          <cell r="C4119" t="str">
            <v>Anglo American (Chagres)</v>
          </cell>
          <cell r="D4119" t="str">
            <v xml:space="preserve">Eligible </v>
          </cell>
          <cell r="E4119" t="str">
            <v>Outreach Required</v>
          </cell>
          <cell r="F4119" t="str">
            <v>Non Conformant</v>
          </cell>
        </row>
        <row r="4120">
          <cell r="A4120" t="str">
            <v>CID004598</v>
          </cell>
          <cell r="B4120" t="str">
            <v>Multiple</v>
          </cell>
          <cell r="C4120" t="str">
            <v>Metalurgica de Cobre S.A. de C.V. (Unidad Planta Metalurgica)</v>
          </cell>
          <cell r="D4120" t="str">
            <v xml:space="preserve">Eligible </v>
          </cell>
          <cell r="E4120" t="str">
            <v>Outreach Required</v>
          </cell>
          <cell r="F4120" t="str">
            <v>Non Conformant</v>
          </cell>
        </row>
        <row r="4121">
          <cell r="A4121" t="str">
            <v>CID004599</v>
          </cell>
          <cell r="B4121" t="str">
            <v>Multiple</v>
          </cell>
          <cell r="C4121" t="str">
            <v>KGHM Polska Miedz S.A. Oddzial Huta Miedzi, Glogow</v>
          </cell>
          <cell r="D4121" t="str">
            <v xml:space="preserve">Eligible </v>
          </cell>
          <cell r="E4121" t="str">
            <v>Outreach Required</v>
          </cell>
          <cell r="F4121" t="str">
            <v>Non Conformant</v>
          </cell>
        </row>
        <row r="4122">
          <cell r="A4122" t="str">
            <v>CID004601</v>
          </cell>
          <cell r="B4122" t="str">
            <v>Copper</v>
          </cell>
          <cell r="C4122" t="str">
            <v>KIK Mining SASU</v>
          </cell>
          <cell r="D4122" t="str">
            <v>Alleged</v>
          </cell>
          <cell r="E4122" t="str">
            <v>Not Applicable</v>
          </cell>
          <cell r="F4122" t="str">
            <v>Non Conformant</v>
          </cell>
        </row>
        <row r="4123">
          <cell r="A4123" t="str">
            <v>CID004602</v>
          </cell>
          <cell r="B4123" t="str">
            <v>Lithium</v>
          </cell>
          <cell r="C4123" t="str">
            <v>Greenbushes Lithium Operation</v>
          </cell>
          <cell r="D4123" t="str">
            <v>Eligible</v>
          </cell>
          <cell r="E4123" t="str">
            <v>Outreach Required</v>
          </cell>
          <cell r="F4123" t="str">
            <v>Non Conformant</v>
          </cell>
        </row>
        <row r="4124">
          <cell r="A4124" t="str">
            <v>CID004603</v>
          </cell>
          <cell r="B4124" t="str">
            <v>Platinum</v>
          </cell>
          <cell r="C4124" t="str">
            <v>Impala Refineries – Base Metals Refinery (BMR)</v>
          </cell>
          <cell r="D4124" t="str">
            <v>Eligible</v>
          </cell>
          <cell r="E4124" t="str">
            <v>Active</v>
          </cell>
          <cell r="F4124"/>
        </row>
        <row r="4125">
          <cell r="A4125" t="str">
            <v>CID004604</v>
          </cell>
          <cell r="B4125" t="str">
            <v>Gold</v>
          </cell>
          <cell r="C4125" t="str">
            <v>Impala Refineries – Base Metals Refinery (BMR)</v>
          </cell>
          <cell r="D4125" t="str">
            <v>Eligible</v>
          </cell>
          <cell r="E4125" t="str">
            <v>Active</v>
          </cell>
          <cell r="F4125"/>
        </row>
        <row r="4126">
          <cell r="A4126" t="str">
            <v>CID004605</v>
          </cell>
          <cell r="B4126" t="str">
            <v>Silver</v>
          </cell>
          <cell r="C4126" t="str">
            <v>Impala Refineries – Base Metals Refinery (BMR)</v>
          </cell>
          <cell r="D4126" t="str">
            <v>Eligible</v>
          </cell>
          <cell r="E4126" t="str">
            <v>Active</v>
          </cell>
          <cell r="F4126"/>
        </row>
        <row r="4127">
          <cell r="A4127" t="str">
            <v>CID004606</v>
          </cell>
          <cell r="B4127" t="str">
            <v>Nickel</v>
          </cell>
          <cell r="C4127" t="str">
            <v>Impala Refineries – Base Metals Refinery (BMR)</v>
          </cell>
          <cell r="D4127" t="str">
            <v>Eligible</v>
          </cell>
          <cell r="E4127" t="str">
            <v>Active</v>
          </cell>
          <cell r="F4127"/>
        </row>
        <row r="4128">
          <cell r="A4128" t="str">
            <v>CID004607</v>
          </cell>
          <cell r="B4128" t="str">
            <v>Copper</v>
          </cell>
          <cell r="C4128" t="str">
            <v>Impala Refineries – Base Metals Refinery (BMR)</v>
          </cell>
          <cell r="D4128" t="str">
            <v>Eligible</v>
          </cell>
          <cell r="E4128" t="str">
            <v>Active</v>
          </cell>
          <cell r="F4128"/>
        </row>
        <row r="4129">
          <cell r="A4129" t="str">
            <v>CID004608</v>
          </cell>
          <cell r="B4129" t="str">
            <v>Cobalt</v>
          </cell>
          <cell r="C4129" t="str">
            <v>Impala Refineries – Base Metals Refinery (BMR)</v>
          </cell>
          <cell r="D4129" t="str">
            <v>Eligible</v>
          </cell>
          <cell r="E4129" t="str">
            <v>Active</v>
          </cell>
          <cell r="F4129"/>
        </row>
        <row r="4130">
          <cell r="A4130" t="str">
            <v>CID004609</v>
          </cell>
          <cell r="B4130" t="str">
            <v>Platinum</v>
          </cell>
          <cell r="C4130" t="str">
            <v>Impala Rustenburg</v>
          </cell>
          <cell r="D4130" t="str">
            <v>Eligible</v>
          </cell>
          <cell r="E4130" t="str">
            <v>Active</v>
          </cell>
          <cell r="F4130"/>
        </row>
        <row r="4131">
          <cell r="A4131" t="str">
            <v>CID004610</v>
          </cell>
          <cell r="B4131" t="str">
            <v>Gold</v>
          </cell>
          <cell r="C4131" t="str">
            <v>Impala Rustenburg</v>
          </cell>
          <cell r="D4131" t="str">
            <v>Eligible</v>
          </cell>
          <cell r="E4131" t="str">
            <v>Active</v>
          </cell>
          <cell r="F4131"/>
        </row>
        <row r="4132">
          <cell r="A4132" t="str">
            <v>CID004611</v>
          </cell>
          <cell r="B4132" t="str">
            <v>Silver</v>
          </cell>
          <cell r="C4132" t="str">
            <v>Impala Rustenburg</v>
          </cell>
          <cell r="D4132" t="str">
            <v>Eligible</v>
          </cell>
          <cell r="E4132" t="str">
            <v>Active</v>
          </cell>
          <cell r="F4132"/>
        </row>
        <row r="4133">
          <cell r="A4133" t="str">
            <v>CID004612</v>
          </cell>
          <cell r="B4133" t="str">
            <v>Nickel</v>
          </cell>
          <cell r="C4133" t="str">
            <v>Impala Rustenburg</v>
          </cell>
          <cell r="D4133" t="str">
            <v>Eligible</v>
          </cell>
          <cell r="E4133" t="str">
            <v>Active</v>
          </cell>
          <cell r="F4133"/>
        </row>
        <row r="4134">
          <cell r="A4134" t="str">
            <v>CID004613</v>
          </cell>
          <cell r="B4134" t="str">
            <v>Copper</v>
          </cell>
          <cell r="C4134" t="str">
            <v>Impala Rustenburg</v>
          </cell>
          <cell r="D4134" t="str">
            <v>Eligible</v>
          </cell>
          <cell r="E4134" t="str">
            <v>Active</v>
          </cell>
          <cell r="F4134"/>
        </row>
        <row r="4135">
          <cell r="A4135" t="str">
            <v>CID004614</v>
          </cell>
          <cell r="B4135" t="str">
            <v>Cobalt</v>
          </cell>
          <cell r="C4135" t="str">
            <v>Impala Rustenburg</v>
          </cell>
          <cell r="D4135" t="str">
            <v>Eligible</v>
          </cell>
          <cell r="E4135" t="str">
            <v>Active</v>
          </cell>
          <cell r="F4135"/>
        </row>
        <row r="4136">
          <cell r="A4136" t="str">
            <v>CID004615</v>
          </cell>
          <cell r="B4136" t="str">
            <v>Lithium</v>
          </cell>
          <cell r="C4136" t="str">
            <v>Qinzhou Lithium</v>
          </cell>
          <cell r="D4136" t="str">
            <v>Eligible</v>
          </cell>
          <cell r="E4136" t="str">
            <v>Outreach Required</v>
          </cell>
          <cell r="F4136" t="str">
            <v>Non Conformant</v>
          </cell>
        </row>
        <row r="4137">
          <cell r="A4137" t="str">
            <v>CID004616</v>
          </cell>
          <cell r="B4137" t="str">
            <v>Lithium</v>
          </cell>
          <cell r="C4137" t="str">
            <v>Technology Metals Europe</v>
          </cell>
          <cell r="D4137" t="str">
            <v>Provisionally Eligible</v>
          </cell>
          <cell r="E4137" t="str">
            <v>Outreach Required</v>
          </cell>
          <cell r="F4137" t="str">
            <v>Non Conformant</v>
          </cell>
        </row>
        <row r="4138">
          <cell r="A4138" t="str">
            <v>CID004617</v>
          </cell>
          <cell r="B4138" t="str">
            <v>Rare Earth Elements</v>
          </cell>
          <cell r="C4138" t="str">
            <v>Technology Metals Europe</v>
          </cell>
          <cell r="D4138" t="str">
            <v>Provisionally Eligible</v>
          </cell>
          <cell r="E4138" t="str">
            <v>Outreach Required</v>
          </cell>
          <cell r="F4138" t="str">
            <v>Non Conformant</v>
          </cell>
        </row>
        <row r="4139">
          <cell r="A4139" t="str">
            <v>CID004618</v>
          </cell>
          <cell r="B4139" t="str">
            <v>Nickel</v>
          </cell>
          <cell r="C4139" t="str">
            <v>IconiChem</v>
          </cell>
          <cell r="D4139" t="str">
            <v>Eligible</v>
          </cell>
          <cell r="E4139" t="str">
            <v>Active</v>
          </cell>
          <cell r="F4139"/>
        </row>
        <row r="4140">
          <cell r="A4140" t="str">
            <v>CID004619</v>
          </cell>
          <cell r="B4140" t="str">
            <v>Tungsten</v>
          </cell>
          <cell r="C4140" t="str">
            <v>Kenee Mining Corporation Vietnam</v>
          </cell>
          <cell r="D4140" t="str">
            <v>Eligible</v>
          </cell>
          <cell r="E4140" t="str">
            <v>Active</v>
          </cell>
          <cell r="F4140"/>
        </row>
        <row r="4141">
          <cell r="A4141" t="str">
            <v>CID004620</v>
          </cell>
          <cell r="B4141" t="str">
            <v>Cobalt</v>
          </cell>
          <cell r="C4141" t="str">
            <v>Sichuan Jayson New Energy Technology Co., Ltd.</v>
          </cell>
          <cell r="D4141" t="str">
            <v>Eligible</v>
          </cell>
          <cell r="E4141" t="str">
            <v>Active</v>
          </cell>
          <cell r="F4141"/>
        </row>
        <row r="4142">
          <cell r="A4142" t="str">
            <v>CID004622</v>
          </cell>
          <cell r="B4142" t="str">
            <v>Lithium</v>
          </cell>
          <cell r="C4142" t="str">
            <v>Pilbara Minerals (Pilgangoora-Ngungaju)</v>
          </cell>
          <cell r="D4142" t="str">
            <v>Alleged</v>
          </cell>
          <cell r="E4142" t="str">
            <v>Not Applicable</v>
          </cell>
          <cell r="F4142" t="str">
            <v>Non Conformant</v>
          </cell>
        </row>
        <row r="4143">
          <cell r="A4143" t="str">
            <v>CID004623</v>
          </cell>
          <cell r="B4143" t="str">
            <v>Mica</v>
          </cell>
          <cell r="C4143" t="str">
            <v>LKAB Minerals Oy</v>
          </cell>
          <cell r="D4143" t="str">
            <v>Eligible</v>
          </cell>
          <cell r="E4143" t="str">
            <v>Active</v>
          </cell>
          <cell r="F4143"/>
        </row>
        <row r="4144">
          <cell r="A4144" t="str">
            <v>CID004624</v>
          </cell>
          <cell r="B4144" t="str">
            <v>Multiple</v>
          </cell>
          <cell r="C4144" t="str">
            <v>MKS JEWELRY INTERNATIONAL CO., LTD.</v>
          </cell>
          <cell r="D4144" t="str">
            <v>Eligible</v>
          </cell>
          <cell r="E4144" t="str">
            <v>In Communication</v>
          </cell>
          <cell r="F4144"/>
        </row>
        <row r="4145">
          <cell r="A4145" t="str">
            <v>CID004626</v>
          </cell>
          <cell r="B4145" t="str">
            <v>Gold</v>
          </cell>
          <cell r="C4145" t="str">
            <v>Guild and Facet LLC</v>
          </cell>
          <cell r="D4145" t="str">
            <v>Not Eligible</v>
          </cell>
          <cell r="E4145" t="str">
            <v>Not Applicable</v>
          </cell>
          <cell r="F4145" t="str">
            <v>Not Eligible Smelters</v>
          </cell>
        </row>
        <row r="4146">
          <cell r="A4146" t="str">
            <v>CID004627</v>
          </cell>
          <cell r="B4146" t="str">
            <v>Aluminum</v>
          </cell>
          <cell r="C4146" t="str">
            <v xml:space="preserve">Ahresty Corporation ( Kumagaya plant ) </v>
          </cell>
          <cell r="D4146" t="str">
            <v>Eligible</v>
          </cell>
          <cell r="E4146" t="str">
            <v>Outreach Required</v>
          </cell>
          <cell r="F4146" t="str">
            <v>Non Conformant</v>
          </cell>
        </row>
        <row r="4147">
          <cell r="A4147" t="str">
            <v>CID004628</v>
          </cell>
          <cell r="B4147" t="str">
            <v>Aluminum</v>
          </cell>
          <cell r="C4147" t="str">
            <v>Allied Metal Co</v>
          </cell>
          <cell r="D4147" t="str">
            <v>Eligible</v>
          </cell>
          <cell r="E4147" t="str">
            <v>Outreach Required</v>
          </cell>
          <cell r="F4147" t="str">
            <v>Non Conformant</v>
          </cell>
        </row>
        <row r="4148">
          <cell r="A4148" t="str">
            <v>CID004629</v>
          </cell>
          <cell r="B4148" t="str">
            <v>Aluminum</v>
          </cell>
          <cell r="C4148" t="str">
            <v>Aluminerie Alouette Inc.</v>
          </cell>
          <cell r="D4148" t="str">
            <v>Eligible</v>
          </cell>
          <cell r="E4148" t="str">
            <v>Outreach Required</v>
          </cell>
          <cell r="F4148" t="str">
            <v>Non Conformant</v>
          </cell>
        </row>
        <row r="4149">
          <cell r="A4149" t="str">
            <v>CID004630</v>
          </cell>
          <cell r="B4149" t="str">
            <v>Aluminum</v>
          </cell>
          <cell r="C4149" t="str">
            <v>Aluminio La Estrella, S.L.U.</v>
          </cell>
          <cell r="D4149" t="str">
            <v>Eligible</v>
          </cell>
          <cell r="E4149" t="str">
            <v>Outreach Required</v>
          </cell>
          <cell r="F4149" t="str">
            <v>Non Conformant</v>
          </cell>
        </row>
        <row r="4150">
          <cell r="A4150" t="str">
            <v>CID004631</v>
          </cell>
          <cell r="B4150" t="str">
            <v>Aluminum</v>
          </cell>
          <cell r="C4150" t="str">
            <v>Aluminium Bahrain BSC (c)</v>
          </cell>
          <cell r="D4150" t="str">
            <v>Eligible</v>
          </cell>
          <cell r="E4150" t="str">
            <v>Outreach Required</v>
          </cell>
          <cell r="F4150" t="str">
            <v>Non Conformant</v>
          </cell>
        </row>
        <row r="4151">
          <cell r="A4151" t="str">
            <v>CID004632</v>
          </cell>
          <cell r="B4151" t="str">
            <v>Aluminum</v>
          </cell>
          <cell r="C4151" t="str">
            <v>ALUMINIUM DUNKERQUE</v>
          </cell>
          <cell r="D4151" t="str">
            <v>Eligible</v>
          </cell>
          <cell r="E4151" t="str">
            <v>Outreach Required</v>
          </cell>
          <cell r="F4151" t="str">
            <v>Non Conformant</v>
          </cell>
        </row>
        <row r="4152">
          <cell r="A4152" t="str">
            <v>CID004633</v>
          </cell>
          <cell r="B4152" t="str">
            <v>Aluminum</v>
          </cell>
          <cell r="C4152" t="str">
            <v>Alusigma S.A.</v>
          </cell>
          <cell r="D4152" t="str">
            <v>Eligible</v>
          </cell>
          <cell r="E4152" t="str">
            <v>Outreach Required</v>
          </cell>
          <cell r="F4152" t="str">
            <v>Non Conformant</v>
          </cell>
        </row>
        <row r="4153">
          <cell r="A4153" t="str">
            <v>CID004634</v>
          </cell>
          <cell r="B4153" t="str">
            <v>Aluminum</v>
          </cell>
          <cell r="C4153" t="str">
            <v xml:space="preserve">Alvance British Aluminium Ltd. ( Lochaber ) </v>
          </cell>
          <cell r="D4153" t="str">
            <v>Eligible</v>
          </cell>
          <cell r="E4153" t="str">
            <v>Outreach Required</v>
          </cell>
          <cell r="F4153" t="str">
            <v>Non Conformant</v>
          </cell>
        </row>
        <row r="4154">
          <cell r="A4154" t="str">
            <v>CID004635</v>
          </cell>
          <cell r="B4154" t="str">
            <v>Aluminum</v>
          </cell>
          <cell r="C4154" t="str">
            <v>Audubon Metals LLC</v>
          </cell>
          <cell r="D4154" t="str">
            <v>Eligible</v>
          </cell>
          <cell r="E4154" t="str">
            <v>Outreach Required</v>
          </cell>
          <cell r="F4154" t="str">
            <v>Non Conformant</v>
          </cell>
        </row>
        <row r="4155">
          <cell r="A4155" t="str">
            <v>CID004636</v>
          </cell>
          <cell r="B4155" t="str">
            <v>Aluminum</v>
          </cell>
          <cell r="C4155" t="str">
            <v>Befesa Aluminio, S.L. ( Erandio )</v>
          </cell>
          <cell r="D4155" t="str">
            <v>Eligible</v>
          </cell>
          <cell r="E4155" t="str">
            <v>Outreach Required</v>
          </cell>
          <cell r="F4155" t="str">
            <v>Non Conformant</v>
          </cell>
        </row>
        <row r="4156">
          <cell r="A4156" t="str">
            <v>CID004637</v>
          </cell>
          <cell r="B4156" t="str">
            <v>Aluminum</v>
          </cell>
          <cell r="C4156" t="str">
            <v>Befesa Aluminio, S.L. ( Les Franqueses )</v>
          </cell>
          <cell r="D4156" t="str">
            <v>Eligible</v>
          </cell>
          <cell r="E4156" t="str">
            <v>Outreach Required</v>
          </cell>
          <cell r="F4156" t="str">
            <v>Non Conformant</v>
          </cell>
        </row>
        <row r="4157">
          <cell r="A4157" t="str">
            <v>CID004638</v>
          </cell>
          <cell r="B4157" t="str">
            <v>Aluminum</v>
          </cell>
          <cell r="C4157" t="str">
            <v>Bermco Aluminum</v>
          </cell>
          <cell r="D4157" t="str">
            <v>Eligible</v>
          </cell>
          <cell r="E4157" t="str">
            <v>Outreach Required</v>
          </cell>
          <cell r="F4157" t="str">
            <v>Non Conformant</v>
          </cell>
        </row>
        <row r="4158">
          <cell r="A4158" t="str">
            <v>CID004639</v>
          </cell>
          <cell r="B4158" t="str">
            <v>Aluminum</v>
          </cell>
          <cell r="C4158" t="str">
            <v xml:space="preserve">Century Aluminium Company ( Grundartangi ) </v>
          </cell>
          <cell r="D4158" t="str">
            <v>Eligible</v>
          </cell>
          <cell r="E4158" t="str">
            <v>Outreach Required</v>
          </cell>
          <cell r="F4158" t="str">
            <v>Non Conformant</v>
          </cell>
        </row>
        <row r="4159">
          <cell r="A4159" t="str">
            <v>CID004640</v>
          </cell>
          <cell r="B4159" t="str">
            <v>Aluminum</v>
          </cell>
          <cell r="C4159" t="str">
            <v>Charng Chyi Aluminum Co., Ltd.</v>
          </cell>
          <cell r="D4159" t="str">
            <v>Eligible</v>
          </cell>
          <cell r="E4159" t="str">
            <v>Outreach Required</v>
          </cell>
          <cell r="F4159" t="str">
            <v>Non Conformant</v>
          </cell>
        </row>
        <row r="4160">
          <cell r="A4160" t="str">
            <v>CID004641</v>
          </cell>
          <cell r="B4160" t="str">
            <v>Aluminum</v>
          </cell>
          <cell r="C4160" t="str">
            <v>Coleshill Aluminium Ltd</v>
          </cell>
          <cell r="D4160" t="str">
            <v>Eligible</v>
          </cell>
          <cell r="E4160" t="str">
            <v>Outreach Required</v>
          </cell>
          <cell r="F4160" t="str">
            <v>Non Conformant</v>
          </cell>
        </row>
        <row r="4161">
          <cell r="A4161" t="str">
            <v>CID004642</v>
          </cell>
          <cell r="B4161" t="str">
            <v>Aluminum</v>
          </cell>
          <cell r="C4161" t="str">
            <v>Companhia Brasileira de Aluminio</v>
          </cell>
          <cell r="D4161" t="str">
            <v>Eligible</v>
          </cell>
          <cell r="E4161" t="str">
            <v>Outreach Required</v>
          </cell>
          <cell r="F4161" t="str">
            <v>Non Conformant</v>
          </cell>
        </row>
        <row r="4162">
          <cell r="A4162" t="str">
            <v>CID004643</v>
          </cell>
          <cell r="B4162" t="str">
            <v>Aluminum</v>
          </cell>
          <cell r="C4162" t="str">
            <v>Custom Alloy Light Metals, Inc.</v>
          </cell>
          <cell r="D4162" t="str">
            <v>Eligible</v>
          </cell>
          <cell r="E4162" t="str">
            <v>Outreach Required</v>
          </cell>
          <cell r="F4162" t="str">
            <v>Non Conformant</v>
          </cell>
        </row>
        <row r="4163">
          <cell r="A4163" t="str">
            <v>CID004644</v>
          </cell>
          <cell r="B4163" t="str">
            <v>Aluminum</v>
          </cell>
          <cell r="C4163" t="str">
            <v>FECS Partecipazioni S.r.l</v>
          </cell>
          <cell r="D4163" t="str">
            <v>Eligible</v>
          </cell>
          <cell r="E4163" t="str">
            <v>Outreach Required</v>
          </cell>
          <cell r="F4163" t="str">
            <v>Non Conformant</v>
          </cell>
        </row>
        <row r="4164">
          <cell r="A4164" t="str">
            <v>CID004645</v>
          </cell>
          <cell r="B4164" t="str">
            <v>Aluminum</v>
          </cell>
          <cell r="C4164" t="str">
            <v>Intals S.p.A.</v>
          </cell>
          <cell r="D4164" t="str">
            <v>Eligible</v>
          </cell>
          <cell r="E4164" t="str">
            <v>Outreach Required</v>
          </cell>
          <cell r="F4164" t="str">
            <v>Non Conformant</v>
          </cell>
        </row>
        <row r="4165">
          <cell r="A4165" t="str">
            <v>CID004646</v>
          </cell>
          <cell r="B4165" t="str">
            <v>Aluminum</v>
          </cell>
          <cell r="C4165" t="str">
            <v>JBM International Ltd</v>
          </cell>
          <cell r="D4165" t="str">
            <v>Eligible</v>
          </cell>
          <cell r="E4165" t="str">
            <v>Outreach Required</v>
          </cell>
          <cell r="F4165" t="str">
            <v>Non Conformant</v>
          </cell>
        </row>
        <row r="4166">
          <cell r="A4166" t="str">
            <v>CID004647</v>
          </cell>
          <cell r="B4166" t="str">
            <v>Aluminum</v>
          </cell>
          <cell r="C4166" t="str">
            <v>Kuusakoski Oy</v>
          </cell>
          <cell r="D4166" t="str">
            <v>Eligible</v>
          </cell>
          <cell r="E4166" t="str">
            <v>Outreach Required</v>
          </cell>
          <cell r="F4166" t="str">
            <v>Non Conformant</v>
          </cell>
        </row>
        <row r="4167">
          <cell r="A4167" t="str">
            <v>CID004648</v>
          </cell>
          <cell r="B4167" t="str">
            <v>Aluminum</v>
          </cell>
          <cell r="C4167" t="str">
            <v>Mil-Ver Metal Co Ltd</v>
          </cell>
          <cell r="D4167" t="str">
            <v>Eligible</v>
          </cell>
          <cell r="E4167" t="str">
            <v>Outreach Required</v>
          </cell>
          <cell r="F4167" t="str">
            <v>Non Conformant</v>
          </cell>
        </row>
        <row r="4168">
          <cell r="A4168" t="str">
            <v>CID004649</v>
          </cell>
          <cell r="B4168" t="str">
            <v>Aluminum</v>
          </cell>
          <cell r="C4168" t="str">
            <v xml:space="preserve">Mytilineos S.A. ( Aluminium Of Greece Plant ) </v>
          </cell>
          <cell r="D4168" t="str">
            <v>Eligible</v>
          </cell>
          <cell r="E4168" t="str">
            <v>Outreach Required</v>
          </cell>
          <cell r="F4168" t="str">
            <v>Non Conformant</v>
          </cell>
        </row>
        <row r="4169">
          <cell r="A4169" t="str">
            <v>CID004650</v>
          </cell>
          <cell r="B4169" t="str">
            <v>Aluminum</v>
          </cell>
          <cell r="C4169" t="str">
            <v>Oetinger Aluminium NU GmbH</v>
          </cell>
          <cell r="D4169" t="str">
            <v>Eligible</v>
          </cell>
          <cell r="E4169" t="str">
            <v>Outreach Required</v>
          </cell>
          <cell r="F4169" t="str">
            <v>Non Conformant</v>
          </cell>
        </row>
        <row r="4170">
          <cell r="A4170" t="str">
            <v>CID004651</v>
          </cell>
          <cell r="B4170" t="str">
            <v>Aluminum</v>
          </cell>
          <cell r="C4170" t="str">
            <v>Owl's Head Alloys Inc</v>
          </cell>
          <cell r="D4170" t="str">
            <v>Eligible</v>
          </cell>
          <cell r="E4170" t="str">
            <v>Outreach Required</v>
          </cell>
          <cell r="F4170" t="str">
            <v>Non Conformant</v>
          </cell>
        </row>
        <row r="4171">
          <cell r="A4171" t="str">
            <v>CID004652</v>
          </cell>
          <cell r="B4171" t="str">
            <v>Aluminum</v>
          </cell>
          <cell r="C4171" t="str">
            <v>P.T. H.P. Metals Indonesia</v>
          </cell>
          <cell r="D4171" t="str">
            <v>Eligible</v>
          </cell>
          <cell r="E4171" t="str">
            <v>Outreach Required</v>
          </cell>
          <cell r="F4171" t="str">
            <v>Non Conformant</v>
          </cell>
        </row>
        <row r="4172">
          <cell r="A4172" t="str">
            <v>CID004653</v>
          </cell>
          <cell r="B4172" t="str">
            <v>Aluminum</v>
          </cell>
          <cell r="C4172" t="str">
            <v>Permtsvetmet JSC</v>
          </cell>
          <cell r="D4172" t="str">
            <v>Eligible</v>
          </cell>
          <cell r="E4172" t="str">
            <v>Outreach Required</v>
          </cell>
          <cell r="F4172" t="str">
            <v>Non Conformant</v>
          </cell>
        </row>
        <row r="4173">
          <cell r="A4173" t="str">
            <v>CID004654</v>
          </cell>
          <cell r="B4173" t="str">
            <v>Aluminum</v>
          </cell>
          <cell r="C4173" t="str">
            <v xml:space="preserve">PT Indonesia Asahan Aluminium ( Persero ) </v>
          </cell>
          <cell r="D4173" t="str">
            <v>Eligible</v>
          </cell>
          <cell r="E4173" t="str">
            <v>Outreach Required</v>
          </cell>
          <cell r="F4173" t="str">
            <v>Non Conformant</v>
          </cell>
        </row>
        <row r="4174">
          <cell r="A4174" t="str">
            <v>CID004655</v>
          </cell>
          <cell r="B4174" t="str">
            <v>Aluminum</v>
          </cell>
          <cell r="C4174" t="str">
            <v xml:space="preserve">Real Alloy LLC ( REAL ALLOY (GERMANY) GBMH ) </v>
          </cell>
          <cell r="D4174" t="str">
            <v>Eligible</v>
          </cell>
          <cell r="E4174" t="str">
            <v>Outreach Required</v>
          </cell>
          <cell r="F4174" t="str">
            <v>Non Conformant</v>
          </cell>
        </row>
        <row r="4175">
          <cell r="A4175" t="str">
            <v>CID004656</v>
          </cell>
          <cell r="B4175" t="str">
            <v>Aluminum</v>
          </cell>
          <cell r="C4175" t="str">
            <v xml:space="preserve">Real Alloy LLC ( REAL ALLOY MEXICO S. DE R.L. DE C.V. ) </v>
          </cell>
          <cell r="D4175" t="str">
            <v>Eligible</v>
          </cell>
          <cell r="E4175" t="str">
            <v>Outreach Required</v>
          </cell>
          <cell r="F4175" t="str">
            <v>Non Conformant</v>
          </cell>
        </row>
        <row r="4176">
          <cell r="A4176" t="str">
            <v>CID004657</v>
          </cell>
          <cell r="B4176" t="str">
            <v>Aluminum</v>
          </cell>
          <cell r="C4176" t="str">
            <v xml:space="preserve">Real Alloy LLC ( REAL ALLOY CANADA LTD. ) </v>
          </cell>
          <cell r="D4176" t="str">
            <v>Eligible</v>
          </cell>
          <cell r="E4176" t="str">
            <v>Outreach Required</v>
          </cell>
          <cell r="F4176" t="str">
            <v>Non Conformant</v>
          </cell>
        </row>
        <row r="4177">
          <cell r="A4177" t="str">
            <v>CID004658</v>
          </cell>
          <cell r="B4177" t="str">
            <v>Aluminum</v>
          </cell>
          <cell r="C4177" t="str">
            <v xml:space="preserve">Real Alloy LLC ( REAL ALLOY SPECIFICATION, LLC ) </v>
          </cell>
          <cell r="D4177" t="str">
            <v>Eligible</v>
          </cell>
          <cell r="E4177" t="str">
            <v>Outreach Required</v>
          </cell>
          <cell r="F4177" t="str">
            <v>Non Conformant</v>
          </cell>
        </row>
        <row r="4178">
          <cell r="A4178" t="str">
            <v>CID004659</v>
          </cell>
          <cell r="B4178" t="str">
            <v>Aluminum</v>
          </cell>
          <cell r="C4178" t="str">
            <v>Refinal Industries SA</v>
          </cell>
          <cell r="D4178" t="str">
            <v>Eligible</v>
          </cell>
          <cell r="E4178" t="str">
            <v>Outreach Required</v>
          </cell>
          <cell r="F4178" t="str">
            <v>Non Conformant</v>
          </cell>
        </row>
        <row r="4179">
          <cell r="A4179" t="str">
            <v>CID004660</v>
          </cell>
          <cell r="B4179" t="str">
            <v>Aluminum</v>
          </cell>
          <cell r="C4179" t="str">
            <v>Refineria De Aluminio S.L</v>
          </cell>
          <cell r="D4179" t="str">
            <v>Eligible</v>
          </cell>
          <cell r="E4179" t="str">
            <v>Outreach Required</v>
          </cell>
          <cell r="F4179" t="str">
            <v>Non Conformant</v>
          </cell>
        </row>
        <row r="4180">
          <cell r="A4180" t="str">
            <v>CID004661</v>
          </cell>
          <cell r="B4180" t="str">
            <v>Aluminum</v>
          </cell>
          <cell r="C4180" t="str">
            <v>S.C. Alro S.A.</v>
          </cell>
          <cell r="D4180" t="str">
            <v>Eligible</v>
          </cell>
          <cell r="E4180" t="str">
            <v>Outreach Required</v>
          </cell>
          <cell r="F4180" t="str">
            <v>Non Conformant</v>
          </cell>
        </row>
        <row r="4181">
          <cell r="A4181" t="str">
            <v>CID004662</v>
          </cell>
          <cell r="B4181" t="str">
            <v>Aluminum</v>
          </cell>
          <cell r="C4181" t="str">
            <v xml:space="preserve">S.C. Alro S.A. ( ALRO SMELTER ) </v>
          </cell>
          <cell r="D4181" t="str">
            <v>Eligible</v>
          </cell>
          <cell r="E4181" t="str">
            <v>Outreach Required</v>
          </cell>
          <cell r="F4181" t="str">
            <v>Non Conformant</v>
          </cell>
        </row>
        <row r="4182">
          <cell r="A4182" t="str">
            <v>CID004663</v>
          </cell>
          <cell r="B4182" t="str">
            <v>Aluminum</v>
          </cell>
          <cell r="C4182" t="str">
            <v>Sacal Societa Alluminio Carisio S.p.A.</v>
          </cell>
          <cell r="D4182" t="str">
            <v>Eligible</v>
          </cell>
          <cell r="E4182" t="str">
            <v>Outreach Required</v>
          </cell>
          <cell r="F4182" t="str">
            <v>Non Conformant</v>
          </cell>
        </row>
        <row r="4183">
          <cell r="A4183" t="str">
            <v>CID004664</v>
          </cell>
          <cell r="B4183" t="str">
            <v>Aluminum</v>
          </cell>
          <cell r="C4183" t="str">
            <v>SEAL &amp; Co., Ltd</v>
          </cell>
          <cell r="D4183" t="str">
            <v>Eligible</v>
          </cell>
          <cell r="E4183" t="str">
            <v>Outreach Required</v>
          </cell>
          <cell r="F4183" t="str">
            <v>Non Conformant</v>
          </cell>
        </row>
        <row r="4184">
          <cell r="A4184" t="str">
            <v>CID004665</v>
          </cell>
          <cell r="B4184" t="str">
            <v>Aluminum</v>
          </cell>
          <cell r="C4184" t="str">
            <v>Sigma Brothers Inc.</v>
          </cell>
          <cell r="D4184" t="str">
            <v>Eligible</v>
          </cell>
          <cell r="E4184" t="str">
            <v>Outreach Required</v>
          </cell>
          <cell r="F4184" t="str">
            <v>Non Conformant</v>
          </cell>
        </row>
        <row r="4185">
          <cell r="A4185" t="str">
            <v>CID004666</v>
          </cell>
          <cell r="B4185" t="str">
            <v>Aluminum</v>
          </cell>
          <cell r="C4185" t="str">
            <v>Spectro Alloys Corp.</v>
          </cell>
          <cell r="D4185" t="str">
            <v>Eligible</v>
          </cell>
          <cell r="E4185" t="str">
            <v>Outreach Required</v>
          </cell>
          <cell r="F4185" t="str">
            <v>Non Conformant</v>
          </cell>
        </row>
        <row r="4186">
          <cell r="A4186" t="str">
            <v>CID004667</v>
          </cell>
          <cell r="B4186" t="str">
            <v>Aluminum</v>
          </cell>
          <cell r="C4186" t="str">
            <v xml:space="preserve">Spectro Alloys Corp. ( STENA ALUMINIUM AB ) </v>
          </cell>
          <cell r="D4186" t="str">
            <v>Eligible</v>
          </cell>
          <cell r="E4186" t="str">
            <v>Outreach Required</v>
          </cell>
          <cell r="F4186" t="str">
            <v>Non Conformant</v>
          </cell>
        </row>
        <row r="4187">
          <cell r="A4187" t="str">
            <v>CID004668</v>
          </cell>
          <cell r="B4187" t="str">
            <v>Aluminum</v>
          </cell>
          <cell r="C4187" t="str">
            <v xml:space="preserve">Spectro Alloys Corp. ( STATE METAL INDUSTRIES INC. ) </v>
          </cell>
          <cell r="D4187" t="str">
            <v>Eligible</v>
          </cell>
          <cell r="E4187" t="str">
            <v>Outreach Required</v>
          </cell>
          <cell r="F4187" t="str">
            <v>Non Conformant</v>
          </cell>
        </row>
        <row r="4188">
          <cell r="A4188" t="str">
            <v>CID004669</v>
          </cell>
          <cell r="B4188" t="str">
            <v>Aluminum</v>
          </cell>
          <cell r="C4188" t="str">
            <v>Sun Metal Industries Ltd</v>
          </cell>
          <cell r="D4188" t="str">
            <v>Eligible</v>
          </cell>
          <cell r="E4188" t="str">
            <v>Outreach Required</v>
          </cell>
          <cell r="F4188" t="str">
            <v>Non Conformant</v>
          </cell>
        </row>
        <row r="4189">
          <cell r="A4189" t="str">
            <v>CID004670</v>
          </cell>
          <cell r="B4189" t="str">
            <v>Aluminum</v>
          </cell>
          <cell r="C4189" t="str">
            <v xml:space="preserve">TST Inc. ( Timco ) </v>
          </cell>
          <cell r="D4189" t="str">
            <v>Eligible</v>
          </cell>
          <cell r="E4189" t="str">
            <v>Outreach Required</v>
          </cell>
          <cell r="F4189" t="str">
            <v>Non Conformant</v>
          </cell>
        </row>
        <row r="4190">
          <cell r="A4190" t="str">
            <v>CID004671</v>
          </cell>
          <cell r="B4190" t="str">
            <v>Aluminum</v>
          </cell>
          <cell r="C4190" t="str">
            <v xml:space="preserve">United Company RUSAL Plc ( NOVOKUZNETSK ALUMINIUM SMELTER ) </v>
          </cell>
          <cell r="D4190" t="str">
            <v>Eligible</v>
          </cell>
          <cell r="E4190" t="str">
            <v>Outreach Required</v>
          </cell>
          <cell r="F4190" t="str">
            <v>Non Conformant</v>
          </cell>
        </row>
        <row r="4191">
          <cell r="A4191" t="str">
            <v>CID004672</v>
          </cell>
          <cell r="B4191" t="str">
            <v>Aluminum</v>
          </cell>
          <cell r="C4191" t="str">
            <v xml:space="preserve">United Company RUSAL Plc ( JSC BOGUCHANY ALUMINIUM SMELTER ) </v>
          </cell>
          <cell r="D4191" t="str">
            <v>Eligible</v>
          </cell>
          <cell r="E4191" t="str">
            <v>Outreach Required</v>
          </cell>
          <cell r="F4191" t="str">
            <v>Non Conformant</v>
          </cell>
        </row>
        <row r="4192">
          <cell r="A4192" t="str">
            <v>CID004673</v>
          </cell>
          <cell r="B4192" t="str">
            <v>Aluminum</v>
          </cell>
          <cell r="C4192" t="str">
            <v xml:space="preserve">United Company RUSAL Plc ( SAYANOGORSK ALUMINIUM SMELTER ) </v>
          </cell>
          <cell r="D4192" t="str">
            <v>Eligible</v>
          </cell>
          <cell r="E4192" t="str">
            <v>Outreach Required</v>
          </cell>
          <cell r="F4192" t="str">
            <v>Non Conformant</v>
          </cell>
        </row>
        <row r="4193">
          <cell r="A4193" t="str">
            <v>CID004674</v>
          </cell>
          <cell r="B4193" t="str">
            <v>Aluminum</v>
          </cell>
          <cell r="C4193" t="str">
            <v xml:space="preserve">United Company RUSAL Plc ( BRATSK ALUMINIUM SMELTER (SHELEKHOV) ) </v>
          </cell>
          <cell r="D4193" t="str">
            <v>Eligible</v>
          </cell>
          <cell r="E4193" t="str">
            <v>Outreach Required</v>
          </cell>
          <cell r="F4193" t="str">
            <v>Non Conformant</v>
          </cell>
        </row>
        <row r="4194">
          <cell r="A4194" t="str">
            <v>CID004675</v>
          </cell>
          <cell r="B4194" t="str">
            <v>Aluminum</v>
          </cell>
          <cell r="C4194" t="str">
            <v xml:space="preserve">United Company RUSAL Plc ( BRATSK ALUMINIUM SMELTER ) </v>
          </cell>
          <cell r="D4194" t="str">
            <v>Eligible</v>
          </cell>
          <cell r="E4194" t="str">
            <v>Outreach Required</v>
          </cell>
          <cell r="F4194" t="str">
            <v>Non Conformant</v>
          </cell>
        </row>
        <row r="4195">
          <cell r="A4195" t="str">
            <v>CID004676</v>
          </cell>
          <cell r="B4195" t="str">
            <v>Aluminum</v>
          </cell>
          <cell r="C4195" t="str">
            <v xml:space="preserve">United Company RUSAL Plc ( KRASNOYARSK ALUMINIUM SMELTER ) </v>
          </cell>
          <cell r="D4195" t="str">
            <v>Eligible</v>
          </cell>
          <cell r="E4195" t="str">
            <v>Outreach Required</v>
          </cell>
          <cell r="F4195" t="str">
            <v>Non Conformant</v>
          </cell>
        </row>
        <row r="4196">
          <cell r="A4196" t="str">
            <v>CID004677</v>
          </cell>
          <cell r="B4196" t="str">
            <v>Aluminum</v>
          </cell>
          <cell r="C4196" t="str">
            <v xml:space="preserve">United Company RUSAL Plc ( KANDALAKSHA ALUMINIUM SMELTER ) </v>
          </cell>
          <cell r="D4196" t="str">
            <v>Eligible</v>
          </cell>
          <cell r="E4196" t="str">
            <v>Outreach Required</v>
          </cell>
          <cell r="F4196" t="str">
            <v>Non Conformant</v>
          </cell>
        </row>
        <row r="4197">
          <cell r="A4197" t="str">
            <v>CID004678</v>
          </cell>
          <cell r="B4197" t="str">
            <v>Aluminum</v>
          </cell>
          <cell r="C4197" t="str">
            <v xml:space="preserve">United Company RUSAL Plc ( Volgograd Aluminium Smelter ) </v>
          </cell>
          <cell r="D4197" t="str">
            <v>Eligible</v>
          </cell>
          <cell r="E4197" t="str">
            <v>Outreach Required</v>
          </cell>
          <cell r="F4197" t="str">
            <v>Non Conformant</v>
          </cell>
        </row>
        <row r="4198">
          <cell r="A4198" t="str">
            <v>CID004679</v>
          </cell>
          <cell r="B4198" t="str">
            <v>Aluminum</v>
          </cell>
          <cell r="C4198" t="str">
            <v>United Company RUSAL Plc</v>
          </cell>
          <cell r="D4198" t="str">
            <v>Eligible</v>
          </cell>
          <cell r="E4198" t="str">
            <v>Outreach Required</v>
          </cell>
          <cell r="F4198" t="str">
            <v>Non Conformant</v>
          </cell>
        </row>
        <row r="4199">
          <cell r="A4199" t="str">
            <v>CID004680</v>
          </cell>
          <cell r="B4199" t="str">
            <v>Aluminum</v>
          </cell>
          <cell r="C4199" t="str">
            <v xml:space="preserve">Ye Chiu Metal Smelting Sdn. Bhd. ( YE CHIU METAL RECYCLING (CHINA) LTD. ) </v>
          </cell>
          <cell r="D4199" t="str">
            <v>Eligible</v>
          </cell>
          <cell r="E4199" t="str">
            <v>Outreach Required</v>
          </cell>
          <cell r="F4199" t="str">
            <v>Non Conformant</v>
          </cell>
        </row>
        <row r="4200">
          <cell r="A4200" t="str">
            <v>CID004681</v>
          </cell>
          <cell r="B4200" t="str">
            <v>Cobalt</v>
          </cell>
          <cell r="C4200" t="str">
            <v>Guangxi CNGR New Energy Science &amp; Technology Co., Ltd.</v>
          </cell>
          <cell r="D4200" t="str">
            <v>Eligible</v>
          </cell>
          <cell r="E4200" t="str">
            <v>Active</v>
          </cell>
          <cell r="F4200"/>
        </row>
        <row r="4201">
          <cell r="A4201" t="str">
            <v>CID004683</v>
          </cell>
          <cell r="B4201" t="str">
            <v>Tin</v>
          </cell>
          <cell r="C4201" t="str">
            <v>CRM Synergies Mexico S.A. de C.V.</v>
          </cell>
          <cell r="D4201" t="str">
            <v>Eligible</v>
          </cell>
          <cell r="E4201" t="str">
            <v>In Communication</v>
          </cell>
          <cell r="F4201"/>
        </row>
        <row r="4202">
          <cell r="A4202" t="str">
            <v>CID004684</v>
          </cell>
          <cell r="B4202" t="str">
            <v>Tantalum</v>
          </cell>
          <cell r="C4202" t="str">
            <v>Hunan GoldenWin New Materials Co., Ltd.</v>
          </cell>
          <cell r="D4202" t="str">
            <v>Eligible</v>
          </cell>
          <cell r="E4202" t="str">
            <v>In Communication</v>
          </cell>
          <cell r="F4202"/>
        </row>
        <row r="4203">
          <cell r="A4203" t="str">
            <v>CID004685</v>
          </cell>
          <cell r="B4203" t="str">
            <v>Tin</v>
          </cell>
          <cell r="C4203" t="str">
            <v>PT Mitra Graha Raya</v>
          </cell>
          <cell r="D4203" t="str">
            <v>Not Eligible</v>
          </cell>
          <cell r="E4203" t="str">
            <v>Not Applicable</v>
          </cell>
          <cell r="F4203" t="str">
            <v>Not Eligible Smelters</v>
          </cell>
        </row>
        <row r="4204">
          <cell r="A4204" t="str">
            <v>CID004686</v>
          </cell>
          <cell r="B4204" t="str">
            <v>Cobalt</v>
          </cell>
          <cell r="C4204" t="str">
            <v>Excellen Minerals SARL</v>
          </cell>
          <cell r="D4204" t="str">
            <v>Eligible</v>
          </cell>
          <cell r="E4204" t="str">
            <v>Active</v>
          </cell>
          <cell r="F4204"/>
        </row>
        <row r="4205">
          <cell r="A4205" t="str">
            <v>CID004687</v>
          </cell>
          <cell r="B4205" t="str">
            <v>Copper</v>
          </cell>
          <cell r="C4205" t="str">
            <v>Excellen Minerals SARL</v>
          </cell>
          <cell r="D4205" t="str">
            <v>Eligible</v>
          </cell>
          <cell r="E4205" t="str">
            <v>Active</v>
          </cell>
          <cell r="F4205"/>
        </row>
        <row r="4206">
          <cell r="A4206" t="str">
            <v>CID004688</v>
          </cell>
          <cell r="B4206" t="str">
            <v>Cobalt</v>
          </cell>
          <cell r="C4206" t="str">
            <v>Ascend Elements, Inc. (Appex)</v>
          </cell>
          <cell r="D4206" t="str">
            <v>Provisionally Eligible</v>
          </cell>
          <cell r="E4206" t="str">
            <v>In Communication</v>
          </cell>
          <cell r="F4206" t="str">
            <v>Non Conformant</v>
          </cell>
        </row>
        <row r="4207">
          <cell r="A4207" t="str">
            <v>CID004689</v>
          </cell>
          <cell r="B4207" t="str">
            <v>Copper</v>
          </cell>
          <cell r="C4207" t="str">
            <v>Ascend Elements, Inc. (Appex)</v>
          </cell>
          <cell r="D4207" t="str">
            <v>Provisionally Eligible</v>
          </cell>
          <cell r="E4207" t="str">
            <v>In Communication</v>
          </cell>
          <cell r="F4207" t="str">
            <v>Non Conformant</v>
          </cell>
        </row>
        <row r="4208">
          <cell r="A4208" t="str">
            <v>CID004690</v>
          </cell>
          <cell r="B4208" t="str">
            <v>Lithium</v>
          </cell>
          <cell r="C4208" t="str">
            <v>Ascend Elements, Inc. (Appex)</v>
          </cell>
          <cell r="D4208" t="str">
            <v>Provisionally Eligible</v>
          </cell>
          <cell r="E4208" t="str">
            <v>In Communication</v>
          </cell>
          <cell r="F4208" t="str">
            <v>Non Conformant</v>
          </cell>
        </row>
        <row r="4209">
          <cell r="A4209" t="str">
            <v>CID004691</v>
          </cell>
          <cell r="B4209" t="str">
            <v>Cobalt</v>
          </cell>
          <cell r="C4209" t="str">
            <v>LUILU RESSOURCES SAS</v>
          </cell>
          <cell r="D4209" t="str">
            <v>Eligible</v>
          </cell>
          <cell r="E4209" t="str">
            <v>Active</v>
          </cell>
          <cell r="F4209"/>
        </row>
        <row r="4210">
          <cell r="A4210" t="str">
            <v>CID004692</v>
          </cell>
          <cell r="B4210" t="str">
            <v>Tin</v>
          </cell>
          <cell r="C4210" t="str">
            <v>RIKAYAA GREENTECH PRIVATE LIMITED</v>
          </cell>
          <cell r="D4210" t="str">
            <v>Eligible</v>
          </cell>
          <cell r="E4210" t="str">
            <v>Outreach required</v>
          </cell>
          <cell r="F4210" t="str">
            <v>Non Conformant</v>
          </cell>
        </row>
        <row r="4211">
          <cell r="A4211" t="str">
            <v>CID004693</v>
          </cell>
          <cell r="B4211" t="str">
            <v>Nickel</v>
          </cell>
          <cell r="C4211" t="str">
            <v>PT DEBONAIR NICKEL INDONESIA</v>
          </cell>
          <cell r="D4211" t="str">
            <v>Eligible</v>
          </cell>
          <cell r="E4211" t="str">
            <v>Conformant</v>
          </cell>
          <cell r="F4211"/>
        </row>
        <row r="4212">
          <cell r="A4212" t="str">
            <v>CID004694</v>
          </cell>
          <cell r="B4212" t="str">
            <v>Rare Earth Elements</v>
          </cell>
          <cell r="C4212" t="str">
            <v>Nolans Mine</v>
          </cell>
          <cell r="D4212" t="str">
            <v>Provisionally Eligible</v>
          </cell>
          <cell r="E4212" t="str">
            <v>Outreach Required</v>
          </cell>
          <cell r="F4212" t="str">
            <v>Non Conformant</v>
          </cell>
        </row>
        <row r="4213">
          <cell r="A4213" t="str">
            <v>CID004695</v>
          </cell>
          <cell r="B4213" t="str">
            <v>Cobalt</v>
          </cell>
          <cell r="C4213" t="str">
            <v>Attero Recycling Pvt Ltd</v>
          </cell>
          <cell r="D4213" t="str">
            <v>Eligible</v>
          </cell>
          <cell r="E4213" t="str">
            <v>Outreach required</v>
          </cell>
          <cell r="F4213" t="str">
            <v>Non Conformant</v>
          </cell>
        </row>
        <row r="4214">
          <cell r="A4214" t="str">
            <v>CID004696</v>
          </cell>
          <cell r="B4214" t="str">
            <v>Lithium</v>
          </cell>
          <cell r="C4214" t="str">
            <v>Attero Recycling Pvt Ltd</v>
          </cell>
          <cell r="D4214" t="str">
            <v>Eligible</v>
          </cell>
          <cell r="E4214" t="str">
            <v>Outreach required</v>
          </cell>
          <cell r="F4214" t="str">
            <v>Non Conformant</v>
          </cell>
        </row>
        <row r="4215">
          <cell r="A4215" t="str">
            <v>CID004697</v>
          </cell>
          <cell r="B4215" t="str">
            <v>Gold</v>
          </cell>
          <cell r="C4215" t="str">
            <v>Attero Recycling Pvt Ltd</v>
          </cell>
          <cell r="D4215" t="str">
            <v>Eligible</v>
          </cell>
          <cell r="E4215" t="str">
            <v>Outreach required</v>
          </cell>
          <cell r="F4215" t="str">
            <v>Non Conformant</v>
          </cell>
        </row>
        <row r="4216">
          <cell r="A4216" t="str">
            <v>CID004698</v>
          </cell>
          <cell r="B4216" t="str">
            <v>Nickel</v>
          </cell>
          <cell r="C4216" t="str">
            <v>Attero Recycling Pvt Ltd</v>
          </cell>
          <cell r="D4216" t="str">
            <v>Eligible</v>
          </cell>
          <cell r="E4216" t="str">
            <v>Outreach required</v>
          </cell>
          <cell r="F4216" t="str">
            <v>Non Conformant</v>
          </cell>
        </row>
        <row r="4217">
          <cell r="A4217" t="str">
            <v>CID004699</v>
          </cell>
          <cell r="B4217" t="str">
            <v>Aluminum</v>
          </cell>
          <cell r="C4217" t="str">
            <v>Attero Recycling Pvt Ltd</v>
          </cell>
          <cell r="D4217" t="str">
            <v>Eligible</v>
          </cell>
          <cell r="E4217" t="str">
            <v>Outreach required</v>
          </cell>
          <cell r="F4217" t="str">
            <v>Non Conformant</v>
          </cell>
        </row>
        <row r="4218">
          <cell r="A4218" t="str">
            <v>CID004700</v>
          </cell>
          <cell r="B4218" t="str">
            <v>Silver</v>
          </cell>
          <cell r="C4218" t="str">
            <v>Attero Recycling Pvt Ltd</v>
          </cell>
          <cell r="D4218" t="str">
            <v>Eligible</v>
          </cell>
          <cell r="E4218" t="str">
            <v>Outreach required</v>
          </cell>
          <cell r="F4218" t="str">
            <v>Non Conformant</v>
          </cell>
        </row>
        <row r="4219">
          <cell r="A4219" t="str">
            <v>CID004701</v>
          </cell>
          <cell r="B4219" t="str">
            <v>Rare Earth Elements</v>
          </cell>
          <cell r="C4219" t="str">
            <v>Mkango Resources</v>
          </cell>
          <cell r="D4219" t="str">
            <v>Group Company</v>
          </cell>
          <cell r="E4219" t="str">
            <v>Not Applicable</v>
          </cell>
          <cell r="F4219" t="str">
            <v>Non Conformant</v>
          </cell>
        </row>
        <row r="4220">
          <cell r="A4220" t="str">
            <v>CID004703</v>
          </cell>
          <cell r="B4220" t="str">
            <v>Nickel</v>
          </cell>
          <cell r="C4220" t="str">
            <v>Ascend Elements, Inc. (Appex)</v>
          </cell>
          <cell r="D4220" t="str">
            <v>Provisionally Eligible</v>
          </cell>
          <cell r="E4220" t="str">
            <v>In Communication</v>
          </cell>
          <cell r="F4220" t="str">
            <v>Non Conformant</v>
          </cell>
        </row>
        <row r="4221">
          <cell r="A4221" t="str">
            <v>CID004704</v>
          </cell>
          <cell r="B4221" t="str">
            <v>Gold</v>
          </cell>
          <cell r="C4221" t="str">
            <v>Inca One (Chala One Plant)</v>
          </cell>
          <cell r="D4221" t="str">
            <v>Eligible</v>
          </cell>
          <cell r="E4221" t="str">
            <v>Active</v>
          </cell>
          <cell r="F4221"/>
        </row>
        <row r="4222">
          <cell r="A4222" t="str">
            <v>CID004705</v>
          </cell>
          <cell r="B4222" t="str">
            <v>Gold</v>
          </cell>
          <cell r="C4222" t="str">
            <v>Inca One (Koricancha Plant)</v>
          </cell>
          <cell r="D4222" t="str">
            <v>Eligible</v>
          </cell>
          <cell r="E4222" t="str">
            <v>Active</v>
          </cell>
          <cell r="F4222"/>
        </row>
        <row r="4223">
          <cell r="A4223" t="str">
            <v>CID004706</v>
          </cell>
          <cell r="B4223" t="str">
            <v>Marble</v>
          </cell>
          <cell r="C4223" t="str">
            <v>China Kingstone</v>
          </cell>
          <cell r="D4223" t="str">
            <v>Group Company</v>
          </cell>
          <cell r="E4223" t="str">
            <v>Not Applicable</v>
          </cell>
          <cell r="F4223" t="str">
            <v>Non Conformant</v>
          </cell>
        </row>
        <row r="4224">
          <cell r="A4224" t="str">
            <v>CID004707</v>
          </cell>
          <cell r="B4224" t="str">
            <v>Cobalt</v>
          </cell>
          <cell r="C4224" t="str">
            <v>Jiangmen Chancsun Umicore Industry Co.,Ltd</v>
          </cell>
          <cell r="D4224" t="str">
            <v>Eligible</v>
          </cell>
          <cell r="E4224" t="str">
            <v>Outreach Required</v>
          </cell>
          <cell r="F4224" t="str">
            <v>Non Conformant</v>
          </cell>
        </row>
        <row r="4225">
          <cell r="A4225" t="str">
            <v>CID004708</v>
          </cell>
          <cell r="B4225" t="str">
            <v>Nickel</v>
          </cell>
          <cell r="C4225" t="str">
            <v>Jiangmen Chancsun Umicore Industry Co.,Ltd</v>
          </cell>
          <cell r="D4225" t="str">
            <v>Eligible</v>
          </cell>
          <cell r="E4225" t="str">
            <v>In communication</v>
          </cell>
          <cell r="F4225"/>
        </row>
        <row r="4226">
          <cell r="A4226" t="str">
            <v>CID004709</v>
          </cell>
          <cell r="B4226" t="str">
            <v>Rare Earth Elements</v>
          </cell>
          <cell r="C4226" t="str">
            <v>China Southern Rare Earth Group</v>
          </cell>
          <cell r="D4226" t="str">
            <v>Alleged</v>
          </cell>
          <cell r="E4226" t="str">
            <v>Not Applicable</v>
          </cell>
          <cell r="F4226" t="str">
            <v>Non Conformant</v>
          </cell>
        </row>
        <row r="4227">
          <cell r="A4227" t="str">
            <v>CID004710</v>
          </cell>
          <cell r="B4227" t="str">
            <v>Rare Earth Elements</v>
          </cell>
          <cell r="C4227" t="str">
            <v>China Minmetals Rare Earth Company</v>
          </cell>
          <cell r="D4227" t="str">
            <v>Alleged</v>
          </cell>
          <cell r="E4227" t="str">
            <v>Not Applicable</v>
          </cell>
          <cell r="F4227" t="str">
            <v>Non Conformant</v>
          </cell>
        </row>
        <row r="4228">
          <cell r="A4228" t="str">
            <v>CID004711</v>
          </cell>
          <cell r="B4228" t="str">
            <v>Rare Earth Elements</v>
          </cell>
          <cell r="C4228" t="str">
            <v>Guangdong Rare Earth Group</v>
          </cell>
          <cell r="D4228" t="str">
            <v>Alleged</v>
          </cell>
          <cell r="E4228" t="str">
            <v>Not Applicable</v>
          </cell>
          <cell r="F4228" t="str">
            <v>Non Conformant</v>
          </cell>
        </row>
        <row r="4229">
          <cell r="A4229" t="str">
            <v>CID004712</v>
          </cell>
          <cell r="B4229" t="str">
            <v>Rare Earth Elements</v>
          </cell>
          <cell r="C4229" t="str">
            <v>JL Mag Rare-Earth Company</v>
          </cell>
          <cell r="D4229" t="str">
            <v>Alleged</v>
          </cell>
          <cell r="E4229" t="str">
            <v>Not Applicable</v>
          </cell>
          <cell r="F4229" t="str">
            <v>Non Conformant</v>
          </cell>
        </row>
        <row r="4230">
          <cell r="A4230" t="str">
            <v>CID004713</v>
          </cell>
          <cell r="B4230" t="str">
            <v>Rare Earth Elements</v>
          </cell>
          <cell r="C4230" t="str">
            <v>Chalco Guangxi Nonferrous Rare Earth Development Co. Ltd.</v>
          </cell>
          <cell r="D4230" t="str">
            <v>Alleged</v>
          </cell>
          <cell r="E4230" t="str">
            <v>Not Applicable</v>
          </cell>
          <cell r="F4230" t="str">
            <v>Non Conformant</v>
          </cell>
        </row>
        <row r="4231">
          <cell r="A4231" t="str">
            <v>CID004714</v>
          </cell>
          <cell r="B4231" t="str">
            <v>Gold</v>
          </cell>
          <cell r="C4231" t="str">
            <v>Impala Refineries – Platinum Metals Refinery (PMR)</v>
          </cell>
          <cell r="D4231" t="str">
            <v>Eligible</v>
          </cell>
          <cell r="E4231" t="str">
            <v>Active</v>
          </cell>
          <cell r="F4231"/>
        </row>
        <row r="4232">
          <cell r="A4232" t="str">
            <v>CID004715</v>
          </cell>
          <cell r="B4232" t="str">
            <v>Iridium</v>
          </cell>
          <cell r="C4232" t="str">
            <v>Impala Refineries – Platinum Metals Refinery (PMR)</v>
          </cell>
          <cell r="D4232" t="str">
            <v>Eligible</v>
          </cell>
          <cell r="E4232" t="str">
            <v>Active</v>
          </cell>
          <cell r="F4232"/>
        </row>
        <row r="4233">
          <cell r="A4233" t="str">
            <v>CID004716</v>
          </cell>
          <cell r="B4233" t="str">
            <v>Palladium</v>
          </cell>
          <cell r="C4233" t="str">
            <v>Impala Refineries – Platinum Metals Refinery (PMR)</v>
          </cell>
          <cell r="D4233" t="str">
            <v>Eligible</v>
          </cell>
          <cell r="E4233" t="str">
            <v>Active</v>
          </cell>
          <cell r="F4233"/>
        </row>
        <row r="4234">
          <cell r="A4234" t="str">
            <v>CID004717</v>
          </cell>
          <cell r="B4234" t="str">
            <v>Platinum</v>
          </cell>
          <cell r="C4234" t="str">
            <v>Impala Refineries – Platinum Metals Refinery (PMR)</v>
          </cell>
          <cell r="D4234" t="str">
            <v>Eligible</v>
          </cell>
          <cell r="E4234" t="str">
            <v>Active</v>
          </cell>
          <cell r="F4234"/>
        </row>
        <row r="4235">
          <cell r="A4235" t="str">
            <v>CID004718</v>
          </cell>
          <cell r="B4235" t="str">
            <v>Rhodium</v>
          </cell>
          <cell r="C4235" t="str">
            <v>Impala Refineries – Platinum Metals Refinery (PMR)</v>
          </cell>
          <cell r="D4235" t="str">
            <v>Eligible</v>
          </cell>
          <cell r="E4235" t="str">
            <v>Active</v>
          </cell>
          <cell r="F4235"/>
        </row>
        <row r="4236">
          <cell r="A4236" t="str">
            <v>CID004719</v>
          </cell>
          <cell r="B4236" t="str">
            <v>Ruthenium</v>
          </cell>
          <cell r="C4236" t="str">
            <v>Impala Refineries – Platinum Metals Refinery (PMR)</v>
          </cell>
          <cell r="D4236" t="str">
            <v>Eligible</v>
          </cell>
          <cell r="E4236" t="str">
            <v>Active</v>
          </cell>
          <cell r="F4236"/>
        </row>
        <row r="4237">
          <cell r="A4237" t="str">
            <v>CID004720</v>
          </cell>
          <cell r="B4237" t="str">
            <v>Gold</v>
          </cell>
          <cell r="C4237" t="str">
            <v>Inca One Gold</v>
          </cell>
          <cell r="D4237" t="str">
            <v>Group Company</v>
          </cell>
          <cell r="E4237" t="str">
            <v>Not Applicable</v>
          </cell>
          <cell r="F4237" t="str">
            <v>Non Conformant</v>
          </cell>
        </row>
        <row r="4238">
          <cell r="A4238" t="str">
            <v>CID004721</v>
          </cell>
          <cell r="B4238" t="str">
            <v>Lithium</v>
          </cell>
          <cell r="C4238" t="str">
            <v>Sichuan CATH Co., Ltd</v>
          </cell>
          <cell r="D4238" t="str">
            <v>Eligible</v>
          </cell>
          <cell r="E4238" t="str">
            <v>Outreach required</v>
          </cell>
          <cell r="F4238" t="str">
            <v>Non Conformant</v>
          </cell>
        </row>
        <row r="4239">
          <cell r="A4239" t="str">
            <v>CID004722</v>
          </cell>
          <cell r="B4239" t="str">
            <v>Lithium</v>
          </cell>
          <cell r="C4239" t="str">
            <v>Chengdu Youngy Lithium Technology Co., Ltd</v>
          </cell>
          <cell r="D4239" t="str">
            <v>Eligible</v>
          </cell>
          <cell r="E4239" t="str">
            <v>Outreach required</v>
          </cell>
          <cell r="F4239" t="str">
            <v>Non Conformant</v>
          </cell>
        </row>
        <row r="4240">
          <cell r="A4240" t="str">
            <v>CID004723</v>
          </cell>
          <cell r="B4240" t="str">
            <v>Lithium</v>
          </cell>
          <cell r="C4240" t="str">
            <v>Suining Chengxi Lithium Industries Inc.</v>
          </cell>
          <cell r="D4240" t="str">
            <v>Eligible</v>
          </cell>
          <cell r="E4240" t="str">
            <v>Outreach required</v>
          </cell>
          <cell r="F4240" t="str">
            <v>Non Conformant</v>
          </cell>
        </row>
        <row r="4241">
          <cell r="A4241" t="str">
            <v>CID004724</v>
          </cell>
          <cell r="B4241" t="str">
            <v>Tin</v>
          </cell>
          <cell r="C4241" t="str">
            <v>Woodcross Smelting Company Limited</v>
          </cell>
          <cell r="D4241" t="str">
            <v>Eligible</v>
          </cell>
          <cell r="E4241" t="str">
            <v>Conformant</v>
          </cell>
          <cell r="F4241"/>
        </row>
        <row r="4242">
          <cell r="A4242" t="str">
            <v>CID004725</v>
          </cell>
          <cell r="B4242" t="str">
            <v>Tantalum</v>
          </cell>
          <cell r="C4242" t="str">
            <v>Zhuzhou Orient Kylin Special Metal Materials Co., Ltd.</v>
          </cell>
          <cell r="D4242" t="str">
            <v>Eligible</v>
          </cell>
          <cell r="E4242" t="str">
            <v>In Communication</v>
          </cell>
          <cell r="F4242"/>
        </row>
        <row r="4243">
          <cell r="A4243" t="str">
            <v>CID004726</v>
          </cell>
          <cell r="B4243" t="str">
            <v>Lithium</v>
          </cell>
          <cell r="C4243" t="str">
            <v>Hunan Yongshan Lithium Co., Ltd.</v>
          </cell>
          <cell r="D4243" t="str">
            <v>Eligible</v>
          </cell>
          <cell r="E4243" t="str">
            <v>Conformant</v>
          </cell>
          <cell r="F4243"/>
        </row>
        <row r="4244">
          <cell r="A4244" t="str">
            <v>CID004727</v>
          </cell>
          <cell r="B4244" t="str">
            <v>Tin</v>
          </cell>
          <cell r="C4244" t="str">
            <v>Jean Goldschmidt International (JGI Thailand)</v>
          </cell>
          <cell r="D4244" t="str">
            <v>Eligible</v>
          </cell>
          <cell r="E4244" t="str">
            <v>In Communication</v>
          </cell>
          <cell r="F4244"/>
        </row>
        <row r="4245">
          <cell r="A4245" t="str">
            <v>CID004728</v>
          </cell>
          <cell r="B4245" t="str">
            <v>Nickel</v>
          </cell>
          <cell r="C4245" t="str">
            <v>Guangxi CNGR New Energy Science &amp; Technology Co., Ltd.</v>
          </cell>
          <cell r="D4245" t="str">
            <v>Eligible</v>
          </cell>
          <cell r="E4245" t="str">
            <v>Active</v>
          </cell>
          <cell r="F4245"/>
        </row>
        <row r="4246">
          <cell r="A4246" t="str">
            <v>CID004729</v>
          </cell>
          <cell r="B4246" t="str">
            <v>Copper</v>
          </cell>
          <cell r="C4246" t="str">
            <v>LS MnM Inc.</v>
          </cell>
          <cell r="D4246" t="str">
            <v>Eligible</v>
          </cell>
          <cell r="E4246" t="str">
            <v>Outreach Required</v>
          </cell>
          <cell r="F4246" t="str">
            <v>Non Conformant</v>
          </cell>
        </row>
        <row r="4247">
          <cell r="A4247" t="str">
            <v>CID004730</v>
          </cell>
          <cell r="B4247" t="str">
            <v>Silver</v>
          </cell>
          <cell r="C4247" t="str">
            <v>LS MnM Inc.</v>
          </cell>
          <cell r="D4247" t="str">
            <v>Eligible</v>
          </cell>
          <cell r="E4247" t="str">
            <v>Outreach Required</v>
          </cell>
          <cell r="F4247" t="str">
            <v>Non Conformant</v>
          </cell>
        </row>
        <row r="4248">
          <cell r="A4248" t="str">
            <v>CID004731</v>
          </cell>
          <cell r="B4248" t="str">
            <v>Cobalt</v>
          </cell>
          <cell r="C4248" t="str">
            <v>PT QMB New Energy Materials</v>
          </cell>
          <cell r="D4248" t="str">
            <v>Eligible</v>
          </cell>
          <cell r="E4248" t="str">
            <v>Active</v>
          </cell>
          <cell r="F4248"/>
        </row>
        <row r="4249">
          <cell r="A4249" t="str">
            <v>CID004732</v>
          </cell>
          <cell r="B4249" t="str">
            <v>Lithium</v>
          </cell>
          <cell r="C4249" t="str">
            <v>Kanto Denka Kogyo Co., Ltd.</v>
          </cell>
          <cell r="D4249" t="str">
            <v>Alleged</v>
          </cell>
          <cell r="E4249" t="str">
            <v>Not Applicable</v>
          </cell>
          <cell r="F4249" t="str">
            <v>Non Conformant</v>
          </cell>
        </row>
        <row r="4250">
          <cell r="A4250" t="str">
            <v>CID004733</v>
          </cell>
          <cell r="B4250" t="str">
            <v>Lithium</v>
          </cell>
          <cell r="C4250" t="str">
            <v xml:space="preserve">Morita Chemical Industries (Zhangjiagang) Co., Ltd.
</v>
          </cell>
          <cell r="D4250" t="str">
            <v>Alleged</v>
          </cell>
          <cell r="E4250" t="str">
            <v>Not Applicable</v>
          </cell>
          <cell r="F4250" t="str">
            <v>Non Conformant</v>
          </cell>
        </row>
        <row r="4251">
          <cell r="A4251" t="str">
            <v>CID004734</v>
          </cell>
          <cell r="B4251" t="str">
            <v>Lithium</v>
          </cell>
          <cell r="C4251" t="str">
            <v>Do-Fluoride Chemicals Co., Ltd.</v>
          </cell>
          <cell r="D4251" t="str">
            <v>Alleged</v>
          </cell>
          <cell r="E4251" t="str">
            <v>Not Applicable</v>
          </cell>
          <cell r="F4251" t="str">
            <v>Non Conformant</v>
          </cell>
        </row>
        <row r="4252">
          <cell r="A4252" t="str">
            <v>CID004735</v>
          </cell>
          <cell r="B4252" t="str">
            <v>Lithium</v>
          </cell>
          <cell r="C4252" t="str">
            <v>Zhejiang Yongtai Technology Co., Ltd.</v>
          </cell>
          <cell r="D4252" t="str">
            <v>Alleged</v>
          </cell>
          <cell r="E4252" t="str">
            <v>Not Applicable</v>
          </cell>
          <cell r="F4252" t="str">
            <v>Non Conformant</v>
          </cell>
        </row>
        <row r="4253">
          <cell r="A4253" t="str">
            <v>CID004736</v>
          </cell>
          <cell r="B4253" t="str">
            <v>Lithium</v>
          </cell>
          <cell r="C4253" t="str">
            <v>Vulcan Energy Resouces</v>
          </cell>
          <cell r="D4253" t="str">
            <v>Alleged</v>
          </cell>
          <cell r="E4253" t="str">
            <v>Not Applicable</v>
          </cell>
          <cell r="F4253" t="str">
            <v>Non Conformant</v>
          </cell>
        </row>
        <row r="4254">
          <cell r="A4254" t="str">
            <v>CID004737</v>
          </cell>
          <cell r="B4254" t="str">
            <v>Rare Earth Elements</v>
          </cell>
          <cell r="C4254" t="str">
            <v>China Northern Rare Earth</v>
          </cell>
          <cell r="D4254" t="str">
            <v>Alleged</v>
          </cell>
          <cell r="E4254" t="str">
            <v>Not Applicable</v>
          </cell>
          <cell r="F4254" t="str">
            <v>Non Conformant</v>
          </cell>
        </row>
        <row r="4255">
          <cell r="A4255" t="str">
            <v>CID004738</v>
          </cell>
          <cell r="B4255" t="str">
            <v>Rare Earth Elements</v>
          </cell>
          <cell r="C4255" t="str">
            <v>China Rare Earth Group (CREG)</v>
          </cell>
          <cell r="D4255" t="str">
            <v>Alleged</v>
          </cell>
          <cell r="E4255" t="str">
            <v>Not Applicable</v>
          </cell>
          <cell r="F4255" t="str">
            <v>Non Conformant</v>
          </cell>
        </row>
        <row r="4256">
          <cell r="A4256" t="str">
            <v>CID004739</v>
          </cell>
          <cell r="B4256" t="str">
            <v>Rare Earth Elements</v>
          </cell>
          <cell r="C4256" t="str">
            <v>Xiamen Tungsten Co., Ltd.</v>
          </cell>
          <cell r="D4256" t="str">
            <v>Alleged</v>
          </cell>
          <cell r="E4256" t="str">
            <v>Not Applicable</v>
          </cell>
          <cell r="F4256" t="str">
            <v>Non Conformant</v>
          </cell>
        </row>
        <row r="4257">
          <cell r="A4257" t="str">
            <v>CID004740</v>
          </cell>
          <cell r="B4257" t="str">
            <v>Rare Earth Elements</v>
          </cell>
          <cell r="C4257" t="str">
            <v>Neo Performance Materials</v>
          </cell>
          <cell r="D4257" t="str">
            <v>Alleged</v>
          </cell>
          <cell r="E4257" t="str">
            <v>Not Applicable</v>
          </cell>
          <cell r="F4257" t="str">
            <v>Non Conformant</v>
          </cell>
        </row>
        <row r="4258">
          <cell r="A4258" t="str">
            <v>CID004741</v>
          </cell>
          <cell r="B4258" t="str">
            <v>Rare Earth Elements</v>
          </cell>
          <cell r="C4258" t="str">
            <v>Lynas Advanced Materials Plant</v>
          </cell>
          <cell r="D4258" t="str">
            <v>Alleged</v>
          </cell>
          <cell r="E4258" t="str">
            <v>Not Applicable</v>
          </cell>
          <cell r="F4258" t="str">
            <v>Non Conformant</v>
          </cell>
        </row>
        <row r="4259">
          <cell r="A4259" t="str">
            <v>CID004742</v>
          </cell>
          <cell r="B4259" t="str">
            <v>Rare Earth Elements</v>
          </cell>
          <cell r="C4259" t="str">
            <v xml:space="preserve">Lynas Mt Weld Concentration Plant </v>
          </cell>
          <cell r="D4259" t="str">
            <v>Alleged</v>
          </cell>
          <cell r="E4259" t="str">
            <v>Not Applicable</v>
          </cell>
          <cell r="F4259" t="str">
            <v>Non Conformant</v>
          </cell>
        </row>
        <row r="4260">
          <cell r="A4260" t="str">
            <v>CID004743</v>
          </cell>
          <cell r="B4260" t="str">
            <v>Mica</v>
          </cell>
          <cell r="C4260" t="str">
            <v>MK Import Export</v>
          </cell>
          <cell r="D4260" t="str">
            <v>Eligible</v>
          </cell>
          <cell r="E4260" t="str">
            <v>In Communication</v>
          </cell>
          <cell r="F4260"/>
        </row>
        <row r="4261">
          <cell r="A4261" t="str">
            <v>CID004744</v>
          </cell>
          <cell r="B4261" t="str">
            <v>Mica</v>
          </cell>
          <cell r="C4261" t="str">
            <v>Super Market Fort Dauphin</v>
          </cell>
          <cell r="D4261" t="str">
            <v>Eligible</v>
          </cell>
          <cell r="E4261" t="str">
            <v>In Communication</v>
          </cell>
          <cell r="F4261"/>
        </row>
        <row r="4262">
          <cell r="A4262" t="str">
            <v>CID004745</v>
          </cell>
          <cell r="B4262" t="str">
            <v>Cobalt</v>
          </cell>
          <cell r="C4262" t="str">
            <v>SOCIETE MINIERE DU KATANGA (Lupoto Plant)</v>
          </cell>
          <cell r="D4262" t="str">
            <v>Eligible</v>
          </cell>
          <cell r="E4262" t="str">
            <v>Active</v>
          </cell>
          <cell r="F4262"/>
        </row>
        <row r="4263">
          <cell r="A4263" t="str">
            <v>CID004746</v>
          </cell>
          <cell r="B4263" t="str">
            <v>Copper</v>
          </cell>
          <cell r="C4263" t="str">
            <v>SOCIETE MINIERE DU KATANGA (Lupoto Plant)</v>
          </cell>
          <cell r="D4263" t="str">
            <v>Eligible</v>
          </cell>
          <cell r="E4263" t="str">
            <v>In Communication</v>
          </cell>
          <cell r="F4263"/>
        </row>
        <row r="4264">
          <cell r="A4264" t="str">
            <v>CID004747</v>
          </cell>
          <cell r="B4264" t="str">
            <v>Lithium</v>
          </cell>
          <cell r="C4264" t="str">
            <v>Arcadium Lithium (Fenix)</v>
          </cell>
          <cell r="D4264" t="str">
            <v>Eligible</v>
          </cell>
          <cell r="E4264" t="str">
            <v>Active</v>
          </cell>
          <cell r="F4264"/>
        </row>
        <row r="4265">
          <cell r="A4265" t="str">
            <v>CID004748</v>
          </cell>
          <cell r="B4265" t="str">
            <v>Soda Ash</v>
          </cell>
          <cell r="C4265" t="str">
            <v>Arcadium Lithium (Fenix)</v>
          </cell>
          <cell r="D4265" t="str">
            <v>Eligible</v>
          </cell>
          <cell r="E4265" t="str">
            <v>Active</v>
          </cell>
          <cell r="F4265"/>
        </row>
        <row r="4266">
          <cell r="A4266" t="str">
            <v>CID004749</v>
          </cell>
          <cell r="B4266" t="str">
            <v>Lithium</v>
          </cell>
          <cell r="C4266" t="str">
            <v>Arcadium Lithium (Bessemer City)</v>
          </cell>
          <cell r="D4266" t="str">
            <v>Eligible</v>
          </cell>
          <cell r="E4266" t="str">
            <v>Active</v>
          </cell>
          <cell r="F4266"/>
        </row>
        <row r="4267">
          <cell r="A4267" t="str">
            <v>CID004750</v>
          </cell>
          <cell r="B4267" t="str">
            <v>Lime</v>
          </cell>
          <cell r="C4267" t="str">
            <v>Arcadium Lithium (Bessemer City)</v>
          </cell>
          <cell r="D4267" t="str">
            <v>Eligible</v>
          </cell>
          <cell r="E4267" t="str">
            <v>Active</v>
          </cell>
          <cell r="F4267"/>
        </row>
        <row r="4268">
          <cell r="A4268" t="str">
            <v>CID004751</v>
          </cell>
          <cell r="B4268" t="str">
            <v>Lithium</v>
          </cell>
          <cell r="C4268" t="str">
            <v>Jiangsu Baozong &amp; Baoda Pharmachem Co. Ltd.</v>
          </cell>
          <cell r="D4268" t="str">
            <v>Eligible</v>
          </cell>
          <cell r="E4268" t="str">
            <v>Active</v>
          </cell>
          <cell r="F4268"/>
        </row>
        <row r="4269">
          <cell r="A4269" t="str">
            <v>CID004752</v>
          </cell>
          <cell r="B4269" t="str">
            <v>Lime</v>
          </cell>
          <cell r="C4269" t="str">
            <v>Jiangsu Baozong &amp; Baoda Pharmachem Co. Ltd.</v>
          </cell>
          <cell r="D4269" t="str">
            <v>Eligible</v>
          </cell>
          <cell r="E4269" t="str">
            <v>Active</v>
          </cell>
          <cell r="F4269"/>
        </row>
        <row r="4270">
          <cell r="A4270" t="str">
            <v>CID004753</v>
          </cell>
          <cell r="B4270" t="str">
            <v>Lithium</v>
          </cell>
          <cell r="C4270" t="str">
            <v>Livent Corporation</v>
          </cell>
          <cell r="D4270" t="str">
            <v>Group Company</v>
          </cell>
          <cell r="E4270" t="str">
            <v>Not Applicable</v>
          </cell>
          <cell r="F4270" t="str">
            <v>Non Conformant</v>
          </cell>
        </row>
        <row r="4271">
          <cell r="A4271" t="str">
            <v>CID004754</v>
          </cell>
          <cell r="B4271" t="str">
            <v>Tin</v>
          </cell>
          <cell r="C4271" t="str">
            <v>Global Advanced Metals Greenbushes Pty Ltd.</v>
          </cell>
          <cell r="D4271" t="str">
            <v>Eligible</v>
          </cell>
          <cell r="E4271" t="str">
            <v>Active</v>
          </cell>
          <cell r="F4271"/>
        </row>
        <row r="4272">
          <cell r="A4272" t="str">
            <v>CID004755</v>
          </cell>
          <cell r="B4272" t="str">
            <v>Gold</v>
          </cell>
          <cell r="C4272" t="str">
            <v>Elite Industech Co., Ltd.</v>
          </cell>
          <cell r="D4272" t="str">
            <v>Eligible</v>
          </cell>
          <cell r="E4272" t="str">
            <v>Active</v>
          </cell>
          <cell r="F4272"/>
        </row>
        <row r="4273">
          <cell r="A4273" t="str">
            <v>CID004756</v>
          </cell>
          <cell r="B4273" t="str">
            <v>Cobalt</v>
          </cell>
          <cell r="C4273" t="str">
            <v>TELF AG</v>
          </cell>
          <cell r="D4273" t="str">
            <v>Eligible</v>
          </cell>
          <cell r="E4273" t="str">
            <v>Active</v>
          </cell>
          <cell r="F4273"/>
        </row>
        <row r="4274">
          <cell r="A4274" t="str">
            <v>CID004757</v>
          </cell>
          <cell r="B4274" t="str">
            <v>Nickel</v>
          </cell>
          <cell r="C4274" t="str">
            <v>Nickel Industries Limited</v>
          </cell>
          <cell r="D4274" t="str">
            <v>Group Company</v>
          </cell>
          <cell r="E4274" t="str">
            <v>Not Applicable</v>
          </cell>
          <cell r="F4274" t="str">
            <v>Non Conformant</v>
          </cell>
        </row>
        <row r="4275">
          <cell r="A4275" t="str">
            <v>CID004758</v>
          </cell>
          <cell r="B4275" t="str">
            <v>Nickel</v>
          </cell>
          <cell r="C4275" t="str">
            <v>Hengjaya Nickel</v>
          </cell>
          <cell r="D4275" t="str">
            <v>Alleged</v>
          </cell>
          <cell r="E4275" t="str">
            <v>Not Applicable</v>
          </cell>
          <cell r="F4275" t="str">
            <v>Non Conformant</v>
          </cell>
        </row>
        <row r="4276">
          <cell r="A4276" t="str">
            <v>CID004759</v>
          </cell>
          <cell r="B4276" t="str">
            <v>Nickel</v>
          </cell>
          <cell r="C4276" t="str">
            <v>Ranger Nickel</v>
          </cell>
          <cell r="D4276" t="str">
            <v>Alleged</v>
          </cell>
          <cell r="E4276" t="str">
            <v>Not Applicable</v>
          </cell>
          <cell r="F4276" t="str">
            <v>Non Conformant</v>
          </cell>
        </row>
        <row r="4277">
          <cell r="A4277" t="str">
            <v>CID004760</v>
          </cell>
          <cell r="B4277" t="str">
            <v>Nickel</v>
          </cell>
          <cell r="C4277" t="str">
            <v>Angel Nickel</v>
          </cell>
          <cell r="D4277" t="str">
            <v>Alleged</v>
          </cell>
          <cell r="E4277" t="str">
            <v>Not Applicable</v>
          </cell>
          <cell r="F4277" t="str">
            <v>Non Conformant</v>
          </cell>
        </row>
        <row r="4278">
          <cell r="A4278" t="str">
            <v>CID004761</v>
          </cell>
          <cell r="B4278" t="str">
            <v>Nickel</v>
          </cell>
          <cell r="C4278" t="str">
            <v>Oracle Nickel</v>
          </cell>
          <cell r="D4278" t="str">
            <v>Alleged</v>
          </cell>
          <cell r="E4278" t="str">
            <v>Not Applicable</v>
          </cell>
          <cell r="F4278" t="str">
            <v>Non Conformant</v>
          </cell>
        </row>
        <row r="4279">
          <cell r="A4279" t="str">
            <v>CID004762</v>
          </cell>
          <cell r="B4279" t="str">
            <v>Nickel</v>
          </cell>
          <cell r="C4279" t="str">
            <v>Hengjaya Mine</v>
          </cell>
          <cell r="D4279" t="str">
            <v>Alleged</v>
          </cell>
          <cell r="E4279" t="str">
            <v>Not Applicable</v>
          </cell>
          <cell r="F4279" t="str">
            <v>Non Conformant</v>
          </cell>
        </row>
        <row r="4280">
          <cell r="A4280" t="str">
            <v>CID004764</v>
          </cell>
          <cell r="B4280" t="str">
            <v>Graphite</v>
          </cell>
          <cell r="C4280" t="str">
            <v>Nacional De Grafite (Itapecerica)</v>
          </cell>
          <cell r="D4280" t="str">
            <v>Alleged</v>
          </cell>
          <cell r="E4280" t="str">
            <v>Not Applicable</v>
          </cell>
          <cell r="F4280" t="str">
            <v>Non Conformant</v>
          </cell>
        </row>
        <row r="4281">
          <cell r="A4281" t="str">
            <v>CID004765</v>
          </cell>
          <cell r="B4281" t="str">
            <v>Graphite</v>
          </cell>
          <cell r="C4281" t="str">
            <v>Zavalye graphite field</v>
          </cell>
          <cell r="D4281" t="str">
            <v>Alleged</v>
          </cell>
          <cell r="E4281" t="str">
            <v>Not Applicable</v>
          </cell>
          <cell r="F4281" t="str">
            <v>Non Conformant</v>
          </cell>
        </row>
        <row r="4282">
          <cell r="A4282" t="str">
            <v>CID004766</v>
          </cell>
          <cell r="B4282" t="str">
            <v>Graphite</v>
          </cell>
          <cell r="C4282" t="str">
            <v>Northern Graphite Corporation (Lac des lles)</v>
          </cell>
          <cell r="D4282" t="str">
            <v>Alleged</v>
          </cell>
          <cell r="E4282" t="str">
            <v>Not Applicable</v>
          </cell>
          <cell r="F4282" t="str">
            <v>Non Conformant</v>
          </cell>
        </row>
        <row r="4283">
          <cell r="A4283" t="str">
            <v>CID004767</v>
          </cell>
          <cell r="B4283" t="str">
            <v>Graphite</v>
          </cell>
          <cell r="C4283" t="str">
            <v>Maiquinique</v>
          </cell>
          <cell r="D4283" t="str">
            <v>Alleged</v>
          </cell>
          <cell r="E4283" t="str">
            <v>Not Applicable</v>
          </cell>
          <cell r="F4283" t="str">
            <v>Non Conformant</v>
          </cell>
        </row>
        <row r="4284">
          <cell r="A4284" t="str">
            <v>CID004768</v>
          </cell>
          <cell r="B4284" t="str">
            <v>Graphite</v>
          </cell>
          <cell r="C4284" t="str">
            <v>Eagle Graphite (Black Crystal Quarry)</v>
          </cell>
          <cell r="D4284" t="str">
            <v>Alleged</v>
          </cell>
          <cell r="E4284" t="str">
            <v>Not Applicable</v>
          </cell>
          <cell r="F4284" t="str">
            <v>Non Conformant</v>
          </cell>
        </row>
        <row r="4285">
          <cell r="A4285" t="str">
            <v>CID004769</v>
          </cell>
          <cell r="B4285" t="str">
            <v>Graphite</v>
          </cell>
          <cell r="C4285" t="str">
            <v>Skaland Graphite AS</v>
          </cell>
          <cell r="D4285" t="str">
            <v>Alleged</v>
          </cell>
          <cell r="E4285" t="str">
            <v>Not Applicable</v>
          </cell>
          <cell r="F4285" t="str">
            <v>Non Conformant</v>
          </cell>
        </row>
        <row r="4286">
          <cell r="A4286" t="str">
            <v>CID004770</v>
          </cell>
          <cell r="B4286" t="str">
            <v>Graphite</v>
          </cell>
          <cell r="C4286" t="str">
            <v>Tirupati Graphite (Vatomina Project)</v>
          </cell>
          <cell r="D4286" t="str">
            <v>Alleged</v>
          </cell>
          <cell r="E4286" t="str">
            <v>Not Applicable</v>
          </cell>
          <cell r="F4286" t="str">
            <v>Non Conformant</v>
          </cell>
        </row>
        <row r="4287">
          <cell r="A4287" t="str">
            <v>CID004771</v>
          </cell>
          <cell r="B4287" t="str">
            <v>Graphite</v>
          </cell>
          <cell r="C4287" t="str">
            <v>Triton Minerals (Ancuabe Graphite Project)</v>
          </cell>
          <cell r="D4287" t="str">
            <v>Alleged</v>
          </cell>
          <cell r="E4287" t="str">
            <v>Not Applicable</v>
          </cell>
          <cell r="F4287" t="str">
            <v>Non Conformant</v>
          </cell>
        </row>
        <row r="4288">
          <cell r="A4288" t="str">
            <v>CID004772</v>
          </cell>
          <cell r="B4288" t="str">
            <v>Graphite</v>
          </cell>
          <cell r="C4288" t="str">
            <v>iTech Minerals (Campoona Graphite Project)</v>
          </cell>
          <cell r="D4288" t="str">
            <v>Alleged</v>
          </cell>
          <cell r="E4288" t="str">
            <v>Not Applicable</v>
          </cell>
          <cell r="F4288" t="str">
            <v>Non Conformant</v>
          </cell>
        </row>
        <row r="4289">
          <cell r="A4289" t="str">
            <v>CID004773</v>
          </cell>
          <cell r="B4289" t="str">
            <v>Graphite</v>
          </cell>
          <cell r="C4289" t="str">
            <v>Talga Group (Nunasvaara South Mine)</v>
          </cell>
          <cell r="D4289" t="str">
            <v>Alleged</v>
          </cell>
          <cell r="E4289" t="str">
            <v>Not Applicable</v>
          </cell>
          <cell r="F4289" t="str">
            <v>Non Conformant</v>
          </cell>
        </row>
        <row r="4290">
          <cell r="A4290" t="str">
            <v>CID004774</v>
          </cell>
          <cell r="B4290" t="str">
            <v>Graphite</v>
          </cell>
          <cell r="C4290" t="str">
            <v>Black Rock Mining (Mahenge Project)</v>
          </cell>
          <cell r="D4290" t="str">
            <v>Alleged</v>
          </cell>
          <cell r="E4290" t="str">
            <v>Not Applicable</v>
          </cell>
          <cell r="F4290" t="str">
            <v>Non Conformant</v>
          </cell>
        </row>
        <row r="4291">
          <cell r="A4291" t="str">
            <v>CID004775</v>
          </cell>
          <cell r="B4291" t="str">
            <v>Graphite</v>
          </cell>
          <cell r="C4291" t="str">
            <v>Uranex Tanzania Limited (Nachu Graphite Mine)</v>
          </cell>
          <cell r="D4291" t="str">
            <v>Alleged</v>
          </cell>
          <cell r="E4291" t="str">
            <v>Not Applicable</v>
          </cell>
          <cell r="F4291" t="str">
            <v>Non Conformant</v>
          </cell>
        </row>
        <row r="4292">
          <cell r="A4292" t="str">
            <v>CID004776</v>
          </cell>
          <cell r="B4292" t="str">
            <v>Graphite</v>
          </cell>
          <cell r="C4292" t="str">
            <v>Kudu Graphite Limited (Chilalo Graphite Project)</v>
          </cell>
          <cell r="D4292" t="str">
            <v>Alleged</v>
          </cell>
          <cell r="E4292" t="str">
            <v>Not Applicable</v>
          </cell>
          <cell r="F4292" t="str">
            <v>Non Conformant</v>
          </cell>
        </row>
        <row r="4293">
          <cell r="A4293" t="str">
            <v>CID004777</v>
          </cell>
          <cell r="B4293" t="str">
            <v>Graphite</v>
          </cell>
          <cell r="C4293" t="str">
            <v>Walkabout Resources (Lindi Jumbo Graphite Project)</v>
          </cell>
          <cell r="D4293" t="str">
            <v>Alleged</v>
          </cell>
          <cell r="E4293" t="str">
            <v>Not Applicable</v>
          </cell>
          <cell r="F4293" t="str">
            <v>Non Conformant</v>
          </cell>
        </row>
        <row r="4294">
          <cell r="A4294" t="str">
            <v>CID004778</v>
          </cell>
          <cell r="B4294" t="str">
            <v>Graphite</v>
          </cell>
          <cell r="C4294" t="str">
            <v>China Minmetals Group (Heilongjiang) Graphite Industry Co</v>
          </cell>
          <cell r="D4294" t="str">
            <v>Alleged</v>
          </cell>
          <cell r="E4294" t="str">
            <v>Not Applicable</v>
          </cell>
          <cell r="F4294" t="str">
            <v>Non Conformant</v>
          </cell>
        </row>
        <row r="4295">
          <cell r="A4295" t="str">
            <v>CID004779</v>
          </cell>
          <cell r="B4295" t="str">
            <v>Graphite</v>
          </cell>
          <cell r="C4295" t="str">
            <v>South Graphite Co</v>
          </cell>
          <cell r="D4295" t="str">
            <v>Alleged</v>
          </cell>
          <cell r="E4295" t="str">
            <v>Not Applicable</v>
          </cell>
          <cell r="F4295" t="str">
            <v>Non Conformant</v>
          </cell>
        </row>
        <row r="4296">
          <cell r="A4296" t="str">
            <v>CID004780</v>
          </cell>
          <cell r="B4296" t="str">
            <v>Graphite</v>
          </cell>
          <cell r="C4296" t="str">
            <v>Jixi Changyuan Minng Co</v>
          </cell>
          <cell r="D4296" t="str">
            <v>Alleged</v>
          </cell>
          <cell r="E4296" t="str">
            <v>Not Applicable</v>
          </cell>
          <cell r="F4296" t="str">
            <v>Non Conformant</v>
          </cell>
        </row>
        <row r="4297">
          <cell r="A4297" t="str">
            <v>CID004782</v>
          </cell>
          <cell r="B4297" t="str">
            <v>Graphite</v>
          </cell>
          <cell r="C4297" t="str">
            <v>Luobei Haida graphite Co</v>
          </cell>
          <cell r="D4297" t="str">
            <v>Alleged</v>
          </cell>
          <cell r="E4297" t="str">
            <v>Not Applicable</v>
          </cell>
          <cell r="F4297" t="str">
            <v>Non Conformant</v>
          </cell>
        </row>
        <row r="4298">
          <cell r="A4298" t="str">
            <v>CID004783</v>
          </cell>
          <cell r="B4298" t="str">
            <v>Graphite</v>
          </cell>
          <cell r="C4298" t="str">
            <v>Qingdao Haida graphite Co</v>
          </cell>
          <cell r="D4298" t="str">
            <v>Alleged</v>
          </cell>
          <cell r="E4298" t="str">
            <v>Not Applicable</v>
          </cell>
          <cell r="F4298" t="str">
            <v>Non Conformant</v>
          </cell>
        </row>
        <row r="4299">
          <cell r="A4299" t="str">
            <v>CID004784</v>
          </cell>
          <cell r="B4299" t="str">
            <v>Graphite</v>
          </cell>
          <cell r="C4299" t="str">
            <v>Inner Mongolia Rising New Energy Company</v>
          </cell>
          <cell r="D4299" t="str">
            <v>Alleged</v>
          </cell>
          <cell r="E4299" t="str">
            <v>Not Applicable</v>
          </cell>
          <cell r="F4299" t="str">
            <v>Non Conformant</v>
          </cell>
        </row>
        <row r="4300">
          <cell r="A4300" t="str">
            <v>CID004785</v>
          </cell>
          <cell r="B4300" t="str">
            <v>Graphite</v>
          </cell>
          <cell r="C4300" t="str">
            <v>Siviour Graphite</v>
          </cell>
          <cell r="D4300" t="str">
            <v>Alleged</v>
          </cell>
          <cell r="E4300" t="str">
            <v>Not Applicable</v>
          </cell>
          <cell r="F4300" t="str">
            <v>Non Conformant</v>
          </cell>
        </row>
        <row r="4301">
          <cell r="A4301" t="str">
            <v>CID004786</v>
          </cell>
          <cell r="B4301" t="str">
            <v>Graphite</v>
          </cell>
          <cell r="C4301" t="str">
            <v>Graphex Technologies</v>
          </cell>
          <cell r="D4301" t="str">
            <v>Alleged</v>
          </cell>
          <cell r="E4301" t="str">
            <v>Not Applicable</v>
          </cell>
          <cell r="F4301" t="str">
            <v>Non Conformant</v>
          </cell>
        </row>
        <row r="4302">
          <cell r="A4302" t="str">
            <v>CID004787</v>
          </cell>
          <cell r="B4302" t="str">
            <v>Graphite</v>
          </cell>
          <cell r="C4302" t="str">
            <v>Nacional De Grafite (Pedra Azul)</v>
          </cell>
          <cell r="D4302" t="str">
            <v>Alleged</v>
          </cell>
          <cell r="E4302" t="str">
            <v>Not Applicable</v>
          </cell>
          <cell r="F4302" t="str">
            <v>Non Conformant</v>
          </cell>
        </row>
        <row r="4303">
          <cell r="A4303" t="str">
            <v>CID004788</v>
          </cell>
          <cell r="B4303" t="str">
            <v>Graphite</v>
          </cell>
          <cell r="C4303" t="str">
            <v>Nacional De Grafite (Salto da Divisa)</v>
          </cell>
          <cell r="D4303" t="str">
            <v>Alleged</v>
          </cell>
          <cell r="E4303" t="str">
            <v>Not Applicable</v>
          </cell>
          <cell r="F4303" t="str">
            <v>Non Conformant</v>
          </cell>
        </row>
        <row r="4304">
          <cell r="A4304" t="str">
            <v>CID004789</v>
          </cell>
          <cell r="B4304" t="str">
            <v>Graphite</v>
          </cell>
          <cell r="C4304" t="str">
            <v>Eagle Graphite (Black Crystal Plant)</v>
          </cell>
          <cell r="D4304" t="str">
            <v>Alleged</v>
          </cell>
          <cell r="E4304" t="str">
            <v>Not Applicable</v>
          </cell>
          <cell r="F4304" t="str">
            <v>Non Conformant</v>
          </cell>
        </row>
        <row r="4305">
          <cell r="A4305" t="str">
            <v>CID004790</v>
          </cell>
          <cell r="B4305" t="str">
            <v>Graphite</v>
          </cell>
          <cell r="C4305" t="str">
            <v>Tirupati Graphite (Shamamy Project)</v>
          </cell>
          <cell r="D4305" t="str">
            <v>Alleged</v>
          </cell>
          <cell r="E4305" t="str">
            <v>Not Applicable</v>
          </cell>
          <cell r="F4305" t="str">
            <v>Non Conformant</v>
          </cell>
        </row>
        <row r="4306">
          <cell r="A4306" t="str">
            <v>CID004791</v>
          </cell>
          <cell r="B4306" t="str">
            <v>Graphite</v>
          </cell>
          <cell r="C4306" t="str">
            <v>Magnis Technologies Tanzania Limited (Nachu Processing Plant)</v>
          </cell>
          <cell r="D4306" t="str">
            <v>Alleged</v>
          </cell>
          <cell r="E4306" t="str">
            <v>Not Applicable</v>
          </cell>
          <cell r="F4306" t="str">
            <v>Non Conformant</v>
          </cell>
        </row>
        <row r="4307">
          <cell r="A4307" t="str">
            <v>CID004792</v>
          </cell>
          <cell r="B4307" t="str">
            <v>Tantalum</v>
          </cell>
          <cell r="C4307" t="str">
            <v>Baobab Physical Commodities</v>
          </cell>
          <cell r="D4307" t="str">
            <v>Eligible</v>
          </cell>
          <cell r="E4307" t="str">
            <v>In Communication</v>
          </cell>
          <cell r="F4307"/>
        </row>
        <row r="4308">
          <cell r="A4308" t="str">
            <v>CID004793</v>
          </cell>
          <cell r="B4308" t="str">
            <v>Multiple</v>
          </cell>
          <cell r="C4308" t="str">
            <v>F.I.L.M.S SpA – CELSIA (Via Megolo, 6)</v>
          </cell>
          <cell r="D4308" t="str">
            <v>Eligible</v>
          </cell>
          <cell r="E4308" t="str">
            <v>In Communication</v>
          </cell>
          <cell r="F4308"/>
        </row>
        <row r="4309">
          <cell r="A4309" t="str">
            <v>CID004794</v>
          </cell>
          <cell r="B4309" t="str">
            <v>Multiple</v>
          </cell>
          <cell r="C4309" t="str">
            <v>F.I.L.M.S SpA – CELSIA (Via Megolo, 43)</v>
          </cell>
          <cell r="D4309" t="str">
            <v>Eligible</v>
          </cell>
          <cell r="E4309" t="str">
            <v>In Communication</v>
          </cell>
          <cell r="F4309"/>
        </row>
        <row r="4310">
          <cell r="A4310" t="str">
            <v>CID004795</v>
          </cell>
          <cell r="B4310" t="str">
            <v>Manganese</v>
          </cell>
          <cell r="C4310" t="str">
            <v>Hunan Brunp Recycling Technology Co., Ltd.</v>
          </cell>
          <cell r="D4310" t="str">
            <v>Eligible</v>
          </cell>
          <cell r="E4310" t="str">
            <v>In Communication</v>
          </cell>
          <cell r="F4310"/>
        </row>
        <row r="4311">
          <cell r="A4311" t="str">
            <v>CID004796</v>
          </cell>
          <cell r="B4311" t="str">
            <v>Tin</v>
          </cell>
          <cell r="C4311" t="str">
            <v>Longnan Chuangyue Environmental Protection Technology Development Co., Ltd</v>
          </cell>
          <cell r="D4311" t="str">
            <v>Eligible</v>
          </cell>
          <cell r="E4311" t="str">
            <v>Outreach Required</v>
          </cell>
          <cell r="F4311" t="str">
            <v>Non Conformant</v>
          </cell>
        </row>
        <row r="4312">
          <cell r="A4312" t="str">
            <v>CID004797</v>
          </cell>
          <cell r="B4312" t="str">
            <v>Tungsten</v>
          </cell>
          <cell r="C4312" t="str">
            <v>Philippine Bonway Manufacturing Industrial Corporation</v>
          </cell>
          <cell r="D4312" t="str">
            <v>Eligible</v>
          </cell>
          <cell r="E4312" t="str">
            <v>Active</v>
          </cell>
          <cell r="F4312"/>
        </row>
        <row r="4313">
          <cell r="A4313" t="str">
            <v>CID004798</v>
          </cell>
          <cell r="B4313" t="str">
            <v>Cobalt</v>
          </cell>
          <cell r="C4313" t="str">
            <v>Philippine Bonway Manufacturing Industrial Corporation</v>
          </cell>
          <cell r="D4313" t="str">
            <v>Not Eligible</v>
          </cell>
          <cell r="E4313" t="str">
            <v>Not Applicable</v>
          </cell>
          <cell r="F4313" t="str">
            <v>Not Eligible Smelters</v>
          </cell>
        </row>
        <row r="4314">
          <cell r="A4314" t="str">
            <v>CID004799</v>
          </cell>
          <cell r="B4314" t="str">
            <v>Mica</v>
          </cell>
          <cell r="C4314" t="str">
            <v>Baotou Fuguang Trading Co., Ltd. Guyang Branch</v>
          </cell>
          <cell r="D4314" t="str">
            <v>Eligible</v>
          </cell>
          <cell r="E4314" t="str">
            <v>Outreach required</v>
          </cell>
          <cell r="F4314" t="str">
            <v>Non Conformant</v>
          </cell>
        </row>
        <row r="4315">
          <cell r="A4315" t="str">
            <v>CID004800</v>
          </cell>
          <cell r="B4315" t="str">
            <v>Rare Earth Elements</v>
          </cell>
          <cell r="C4315" t="str">
            <v>Fujian Golden Dragon Rare Earth Co,. Ltd</v>
          </cell>
          <cell r="D4315" t="str">
            <v>Eligible</v>
          </cell>
          <cell r="E4315" t="str">
            <v>Outreach Required</v>
          </cell>
          <cell r="F4315" t="str">
            <v>Non Conformant</v>
          </cell>
        </row>
        <row r="4316">
          <cell r="A4316" t="str">
            <v>CID004801</v>
          </cell>
          <cell r="B4316" t="str">
            <v>Nickel</v>
          </cell>
          <cell r="C4316" t="str">
            <v>Prony Resources New Caledonia</v>
          </cell>
          <cell r="D4316" t="str">
            <v>Alleged</v>
          </cell>
          <cell r="E4316" t="str">
            <v>Not Applicable</v>
          </cell>
          <cell r="F4316" t="str">
            <v>Non Conformant</v>
          </cell>
        </row>
        <row r="4317">
          <cell r="A4317" t="str">
            <v>CID004802</v>
          </cell>
          <cell r="B4317" t="str">
            <v>Cobalt</v>
          </cell>
          <cell r="C4317" t="str">
            <v>PT Halmahera Persada Lygend</v>
          </cell>
          <cell r="D4317" t="str">
            <v>Eligible</v>
          </cell>
          <cell r="E4317" t="str">
            <v>Active</v>
          </cell>
          <cell r="F4317"/>
        </row>
        <row r="4318">
          <cell r="A4318" t="str">
            <v>CID004803</v>
          </cell>
          <cell r="B4318" t="str">
            <v>Nickel</v>
          </cell>
          <cell r="C4318" t="str">
            <v>PT Trimegah Bangun (TBP)</v>
          </cell>
          <cell r="D4318" t="str">
            <v>Group Company</v>
          </cell>
          <cell r="E4318" t="str">
            <v>Not Applicable</v>
          </cell>
          <cell r="F4318" t="str">
            <v>Non Conformant</v>
          </cell>
        </row>
        <row r="4319">
          <cell r="A4319" t="str">
            <v>CID004804</v>
          </cell>
          <cell r="B4319" t="str">
            <v>Nickel</v>
          </cell>
          <cell r="C4319" t="str">
            <v>PT Gane Permai Sentosa (GPS)</v>
          </cell>
          <cell r="D4319" t="str">
            <v>Alleged</v>
          </cell>
          <cell r="E4319" t="str">
            <v>Not Applicable</v>
          </cell>
          <cell r="F4319" t="str">
            <v>Non Conformant</v>
          </cell>
        </row>
        <row r="4320">
          <cell r="A4320" t="str">
            <v>CID004805</v>
          </cell>
          <cell r="B4320" t="str">
            <v>Mica</v>
          </cell>
          <cell r="C4320" t="str">
            <v>Caolines de Vimianzo, SAU ( aka CAVISA)</v>
          </cell>
          <cell r="D4320" t="str">
            <v>Eligible</v>
          </cell>
          <cell r="E4320" t="str">
            <v>In Communication</v>
          </cell>
          <cell r="F4320"/>
        </row>
        <row r="4321">
          <cell r="A4321" t="str">
            <v>CID004806</v>
          </cell>
          <cell r="B4321" t="str">
            <v>Multiple</v>
          </cell>
          <cell r="C4321" t="str">
            <v>Veneta Mineraria Spa</v>
          </cell>
          <cell r="D4321" t="str">
            <v>Alleged</v>
          </cell>
          <cell r="E4321" t="str">
            <v>Not Applicable</v>
          </cell>
          <cell r="F4321" t="str">
            <v>Non Conformant</v>
          </cell>
        </row>
        <row r="4322">
          <cell r="A4322" t="str">
            <v>CID004807</v>
          </cell>
          <cell r="B4322" t="str">
            <v>Iridium</v>
          </cell>
          <cell r="C4322" t="str">
            <v>Impala Refineries – Base Metals Refinery (BMR)</v>
          </cell>
          <cell r="D4322" t="str">
            <v>Eligible</v>
          </cell>
          <cell r="E4322" t="str">
            <v>Active</v>
          </cell>
          <cell r="F4322"/>
        </row>
        <row r="4323">
          <cell r="A4323" t="str">
            <v>CID004808</v>
          </cell>
          <cell r="B4323" t="str">
            <v>Iridium</v>
          </cell>
          <cell r="C4323" t="str">
            <v>Impala Rustenburg</v>
          </cell>
          <cell r="D4323" t="str">
            <v>Eligible</v>
          </cell>
          <cell r="E4323" t="str">
            <v>Active</v>
          </cell>
          <cell r="F4323"/>
        </row>
        <row r="4324">
          <cell r="A4324" t="str">
            <v>CID004809</v>
          </cell>
          <cell r="B4324" t="str">
            <v>Silver</v>
          </cell>
          <cell r="C4324" t="str">
            <v>SAAMP</v>
          </cell>
          <cell r="D4324" t="str">
            <v>Eligible</v>
          </cell>
          <cell r="E4324" t="str">
            <v>In Communication</v>
          </cell>
          <cell r="F4324"/>
        </row>
        <row r="4325">
          <cell r="A4325" t="str">
            <v>CID004810</v>
          </cell>
          <cell r="B4325" t="str">
            <v>Platinum</v>
          </cell>
          <cell r="C4325" t="str">
            <v>SAAMP</v>
          </cell>
          <cell r="D4325" t="str">
            <v>Eligible</v>
          </cell>
          <cell r="E4325" t="str">
            <v>In Communication</v>
          </cell>
          <cell r="F4325"/>
        </row>
        <row r="4326">
          <cell r="A4326" t="str">
            <v>CID004811</v>
          </cell>
          <cell r="B4326" t="str">
            <v>Cobalt</v>
          </cell>
          <cell r="C4326" t="str">
            <v>CMOC KISANFU MINING S.A.R.L.</v>
          </cell>
          <cell r="D4326" t="str">
            <v>Eligible</v>
          </cell>
          <cell r="E4326" t="str">
            <v>Outreach Required</v>
          </cell>
          <cell r="F4326" t="str">
            <v>Non Conformant</v>
          </cell>
        </row>
        <row r="4327">
          <cell r="A4327" t="str">
            <v>CID004812</v>
          </cell>
          <cell r="B4327" t="str">
            <v>Copper</v>
          </cell>
          <cell r="C4327" t="str">
            <v>CMOC KISANFU MINING S.A.R.L.</v>
          </cell>
          <cell r="D4327" t="str">
            <v>Eligible</v>
          </cell>
          <cell r="E4327" t="str">
            <v>Outreach Required</v>
          </cell>
          <cell r="F4327" t="str">
            <v>Non Conformant</v>
          </cell>
        </row>
        <row r="4328">
          <cell r="A4328" t="str">
            <v>CID004813</v>
          </cell>
          <cell r="B4328" t="str">
            <v>Tantalum</v>
          </cell>
          <cell r="C4328" t="str">
            <v>Jiangxi Sanshi Nonferrous Metals Co., Ltd</v>
          </cell>
          <cell r="D4328" t="str">
            <v>Eligible</v>
          </cell>
          <cell r="E4328" t="str">
            <v>Active</v>
          </cell>
          <cell r="F4328"/>
        </row>
        <row r="4329">
          <cell r="A4329" t="str">
            <v>CID004814</v>
          </cell>
          <cell r="B4329" t="str">
            <v>Tantalum</v>
          </cell>
          <cell r="C4329" t="str">
            <v>Tongchuang (Lishui) Special Materials Co., Ltd.</v>
          </cell>
          <cell r="D4329" t="str">
            <v>Eligible</v>
          </cell>
          <cell r="E4329" t="str">
            <v>In Communication</v>
          </cell>
          <cell r="F4329"/>
        </row>
        <row r="4330">
          <cell r="A4330" t="str">
            <v>CID004815</v>
          </cell>
          <cell r="B4330" t="str">
            <v>Aluminum</v>
          </cell>
          <cell r="C4330" t="str">
            <v>Hindalco Industries Ltd  - Aditya Aluminum Smelter</v>
          </cell>
          <cell r="D4330" t="str">
            <v>Eligible</v>
          </cell>
          <cell r="E4330" t="str">
            <v>In Communication</v>
          </cell>
          <cell r="F4330"/>
        </row>
        <row r="4331">
          <cell r="A4331" t="str">
            <v>CID004816</v>
          </cell>
          <cell r="B4331" t="str">
            <v>Aluminum</v>
          </cell>
          <cell r="C4331" t="str">
            <v>Hindalco Industries Ltd - Mahan Smelter</v>
          </cell>
          <cell r="D4331" t="str">
            <v>Eligible</v>
          </cell>
          <cell r="E4331" t="str">
            <v>In Communication</v>
          </cell>
          <cell r="F4331"/>
        </row>
        <row r="4332">
          <cell r="A4332" t="str">
            <v>CID004817</v>
          </cell>
          <cell r="B4332" t="str">
            <v>Aluminum</v>
          </cell>
          <cell r="C4332" t="str">
            <v>Hindalco Industries Ltd - Renukoot Complex Smelter</v>
          </cell>
          <cell r="D4332" t="str">
            <v>Eligible</v>
          </cell>
          <cell r="E4332" t="str">
            <v>In Communication</v>
          </cell>
          <cell r="F4332"/>
        </row>
        <row r="4333">
          <cell r="A4333" t="str">
            <v>CID004818</v>
          </cell>
          <cell r="B4333" t="str">
            <v>Aluminum</v>
          </cell>
          <cell r="C4333" t="str">
            <v>Hindalco Industries Ltd - Hirakud Smelter</v>
          </cell>
          <cell r="D4333" t="str">
            <v>Eligible</v>
          </cell>
          <cell r="E4333" t="str">
            <v>In Communication</v>
          </cell>
          <cell r="F4333"/>
        </row>
        <row r="4334">
          <cell r="A4334" t="str">
            <v>CID004819</v>
          </cell>
          <cell r="B4334" t="str">
            <v>Multiple</v>
          </cell>
          <cell r="C4334" t="str">
            <v>Hindalco Industries Ltd</v>
          </cell>
          <cell r="D4334" t="str">
            <v>Group Company</v>
          </cell>
          <cell r="E4334" t="str">
            <v>Not Applicable</v>
          </cell>
          <cell r="F4334" t="str">
            <v>Non Conformant</v>
          </cell>
        </row>
        <row r="4335">
          <cell r="A4335" t="str">
            <v>CID004820</v>
          </cell>
          <cell r="B4335" t="str">
            <v>Aluminum</v>
          </cell>
          <cell r="C4335" t="str">
            <v>VinFast Trading and Production Joint Stock Company</v>
          </cell>
          <cell r="D4335" t="str">
            <v>Eligible</v>
          </cell>
          <cell r="E4335" t="str">
            <v>In Communication</v>
          </cell>
          <cell r="F4335"/>
        </row>
        <row r="4336">
          <cell r="A4336" t="str">
            <v>CID004821</v>
          </cell>
          <cell r="B4336" t="str">
            <v>Nickel</v>
          </cell>
          <cell r="C4336" t="str">
            <v>Taganito HPAL Nickel Corporation (THPAL)</v>
          </cell>
          <cell r="D4336" t="str">
            <v>Eligible</v>
          </cell>
          <cell r="E4336" t="str">
            <v>Outreach Required</v>
          </cell>
          <cell r="F4336" t="str">
            <v>Non Conformant</v>
          </cell>
        </row>
        <row r="4337">
          <cell r="A4337" t="str">
            <v>CID004822</v>
          </cell>
          <cell r="B4337" t="str">
            <v>Aluminum</v>
          </cell>
          <cell r="C4337" t="str">
            <v>Green Posture, Lda</v>
          </cell>
          <cell r="D4337" t="str">
            <v>Eligible</v>
          </cell>
          <cell r="E4337" t="str">
            <v>Outreach Required</v>
          </cell>
          <cell r="F4337" t="str">
            <v>Non Conformant</v>
          </cell>
        </row>
        <row r="4338">
          <cell r="A4338" t="str">
            <v>CID005006</v>
          </cell>
          <cell r="B4338" t="str">
            <v>Gold</v>
          </cell>
          <cell r="C4338" t="str">
            <v>Gasabo Gold Refinery Ltd</v>
          </cell>
          <cell r="D4338" t="str">
            <v>Eligible</v>
          </cell>
          <cell r="E4338" t="str">
            <v>In Communication</v>
          </cell>
          <cell r="F4338"/>
        </row>
        <row r="4339">
          <cell r="A4339" t="str">
            <v>CID005007</v>
          </cell>
          <cell r="B4339" t="str">
            <v>Lithium</v>
          </cell>
          <cell r="C4339" t="str">
            <v>Albemarle Sichuan New Material Co. Ltd. (Meishan)</v>
          </cell>
          <cell r="D4339" t="str">
            <v>Eligible</v>
          </cell>
          <cell r="E4339" t="str">
            <v>Outreach Required</v>
          </cell>
          <cell r="F4339" t="str">
            <v>Non Conformant</v>
          </cell>
        </row>
        <row r="4340">
          <cell r="A4340" t="str">
            <v>CID005008</v>
          </cell>
          <cell r="B4340" t="str">
            <v>Lithium</v>
          </cell>
          <cell r="C4340" t="str">
            <v>Albemarle - Langelsheim Site</v>
          </cell>
          <cell r="D4340" t="str">
            <v>Eligible</v>
          </cell>
          <cell r="E4340" t="str">
            <v>Outreach Required</v>
          </cell>
          <cell r="F4340" t="str">
            <v>Non Conformant</v>
          </cell>
        </row>
        <row r="4341">
          <cell r="A4341" t="str">
            <v>CID005009</v>
          </cell>
          <cell r="B4341" t="str">
            <v>Lithium</v>
          </cell>
          <cell r="C4341" t="str">
            <v>Albemarle - Silver Peak Site</v>
          </cell>
          <cell r="D4341" t="str">
            <v>Eligible</v>
          </cell>
          <cell r="E4341" t="str">
            <v>Outreach Required</v>
          </cell>
          <cell r="F4341" t="str">
            <v>Non Conformant</v>
          </cell>
        </row>
        <row r="4342">
          <cell r="A4342" t="str">
            <v>CID005012</v>
          </cell>
          <cell r="B4342" t="str">
            <v>Tungsten</v>
          </cell>
          <cell r="C4342" t="str">
            <v>Jing Yuan Tungsten Technology Co., Ltd.</v>
          </cell>
          <cell r="D4342" t="str">
            <v>Eligible</v>
          </cell>
          <cell r="E4342" t="str">
            <v>In Communication</v>
          </cell>
          <cell r="F4342"/>
        </row>
        <row r="4343">
          <cell r="A4343" t="str">
            <v>CID005013</v>
          </cell>
          <cell r="B4343" t="str">
            <v>Cobalt</v>
          </cell>
          <cell r="C4343" t="str">
            <v>Jing Yuan Tungsten Technology Co., Ltd.</v>
          </cell>
          <cell r="D4343" t="str">
            <v>Eligible</v>
          </cell>
          <cell r="E4343" t="str">
            <v>In Communication</v>
          </cell>
          <cell r="F4343"/>
        </row>
        <row r="4344">
          <cell r="A4344" t="str">
            <v>CID005014</v>
          </cell>
          <cell r="B4344" t="str">
            <v>Gold</v>
          </cell>
          <cell r="C4344" t="str">
            <v>Minera Titán del Perú SRL (MTP) - Belen Plant</v>
          </cell>
          <cell r="D4344" t="str">
            <v>Eligible</v>
          </cell>
          <cell r="E4344" t="str">
            <v>In Communication</v>
          </cell>
          <cell r="F4344"/>
        </row>
        <row r="4345">
          <cell r="A4345" t="str">
            <v>CID005015</v>
          </cell>
          <cell r="B4345" t="str">
            <v>Copper</v>
          </cell>
          <cell r="C4345" t="str">
            <v>Ruashi Mining SAS</v>
          </cell>
          <cell r="D4345" t="str">
            <v>Eligible</v>
          </cell>
          <cell r="E4345" t="str">
            <v>In Communication</v>
          </cell>
          <cell r="F4345"/>
        </row>
        <row r="4346">
          <cell r="A4346" t="str">
            <v>CID005021</v>
          </cell>
          <cell r="B4346" t="str">
            <v>Mica</v>
          </cell>
          <cell r="C4346" t="str">
            <v>Ningbo Topsmake Technology Co.,Ltd</v>
          </cell>
          <cell r="D4346" t="str">
            <v>Eligible</v>
          </cell>
          <cell r="E4346" t="str">
            <v>In Communication</v>
          </cell>
          <cell r="F4346"/>
        </row>
        <row r="4347">
          <cell r="A4347" t="str">
            <v>CID005022</v>
          </cell>
          <cell r="B4347" t="str">
            <v>Steel</v>
          </cell>
          <cell r="C4347" t="str">
            <v>Wu Xi Fortune Technology Co.Ltd</v>
          </cell>
          <cell r="D4347" t="str">
            <v>Eligible</v>
          </cell>
          <cell r="E4347" t="str">
            <v>In Communication</v>
          </cell>
          <cell r="F4347"/>
        </row>
        <row r="4348">
          <cell r="A4348" t="str">
            <v>CID005023</v>
          </cell>
          <cell r="B4348" t="str">
            <v>Aluminum</v>
          </cell>
          <cell r="C4348" t="str">
            <v>Wu Xi Fortune Technology Co.Ltd</v>
          </cell>
          <cell r="D4348" t="str">
            <v>Eligible</v>
          </cell>
          <cell r="E4348" t="str">
            <v>In Communication</v>
          </cell>
          <cell r="F4348"/>
        </row>
        <row r="4349">
          <cell r="A4349" t="str">
            <v>CIDAU0000</v>
          </cell>
          <cell r="B4349" t="str">
            <v>Gold</v>
          </cell>
          <cell r="C4349" t="str">
            <v>Non-Determinable</v>
          </cell>
          <cell r="D4349" t="str">
            <v>Not Eligible</v>
          </cell>
          <cell r="E4349" t="str">
            <v>Not Applicable</v>
          </cell>
          <cell r="F4349" t="str">
            <v>Not Eligible Smelters</v>
          </cell>
        </row>
        <row r="4350">
          <cell r="A4350" t="str">
            <v>CIDCO0000</v>
          </cell>
          <cell r="B4350" t="str">
            <v>Cobalt</v>
          </cell>
          <cell r="C4350" t="str">
            <v>Non-Determinable</v>
          </cell>
          <cell r="D4350" t="str">
            <v>Not Eligible</v>
          </cell>
          <cell r="E4350" t="str">
            <v>Not Applicable</v>
          </cell>
          <cell r="F4350" t="str">
            <v>Not Eligible Smelters</v>
          </cell>
        </row>
        <row r="4351">
          <cell r="A4351" t="str">
            <v>CIDSN0000</v>
          </cell>
          <cell r="B4351" t="str">
            <v>Tin</v>
          </cell>
          <cell r="C4351" t="str">
            <v>Non-Determinable</v>
          </cell>
          <cell r="D4351" t="str">
            <v>Not Eligible</v>
          </cell>
          <cell r="E4351" t="str">
            <v>Not Applicable</v>
          </cell>
          <cell r="F4351" t="str">
            <v>Not Eligible Smelters</v>
          </cell>
        </row>
        <row r="4352">
          <cell r="A4352" t="str">
            <v>CIDTA0000</v>
          </cell>
          <cell r="B4352" t="str">
            <v>Tantalum</v>
          </cell>
          <cell r="C4352" t="str">
            <v>Non-Determinable</v>
          </cell>
          <cell r="D4352" t="str">
            <v>Not Eligible</v>
          </cell>
          <cell r="E4352" t="str">
            <v>Not Applicable</v>
          </cell>
          <cell r="F4352" t="str">
            <v>Not Eligible Smelters</v>
          </cell>
        </row>
        <row r="4353">
          <cell r="A4353" t="str">
            <v>CIDW00000</v>
          </cell>
          <cell r="B4353" t="str">
            <v>Tungsten</v>
          </cell>
          <cell r="C4353" t="str">
            <v>Non-Determinable</v>
          </cell>
          <cell r="D4353" t="str">
            <v>Not Eligible</v>
          </cell>
          <cell r="E4353" t="str">
            <v>Not Applicable</v>
          </cell>
          <cell r="F4353" t="str">
            <v>Not Eligible Smelters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eaton.com/us/en-us/company/policies-and-statements/responsible-sourcing-of-conflict-minerals0.html"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9"/>
      <c r="B2" s="5" t="s">
        <v>837</v>
      </c>
      <c r="C2" s="3"/>
      <c r="D2" s="175"/>
      <c r="E2" s="3"/>
      <c r="F2" s="3"/>
      <c r="G2" s="25"/>
    </row>
    <row r="3" spans="1:7">
      <c r="A3" s="309"/>
      <c r="B3" s="3" t="s">
        <v>829</v>
      </c>
      <c r="C3" s="5"/>
      <c r="D3" s="176"/>
      <c r="E3" s="3"/>
      <c r="F3" s="5"/>
      <c r="G3" s="25"/>
    </row>
    <row r="4" spans="1:7" ht="15">
      <c r="A4" s="309"/>
      <c r="B4" s="30" t="s">
        <v>839</v>
      </c>
      <c r="C4" s="6"/>
      <c r="D4" s="177"/>
      <c r="E4" s="3"/>
      <c r="F4" s="6"/>
      <c r="G4" s="25"/>
    </row>
    <row r="5" spans="1:7">
      <c r="A5" s="309"/>
      <c r="B5" s="29" t="s">
        <v>1030</v>
      </c>
      <c r="C5" s="4"/>
      <c r="D5" s="178"/>
      <c r="E5" s="3"/>
      <c r="F5" s="4"/>
      <c r="G5" s="25"/>
    </row>
    <row r="6" spans="1:7">
      <c r="A6" s="309"/>
      <c r="B6" s="3"/>
      <c r="C6" s="3"/>
      <c r="D6" s="175"/>
      <c r="E6" s="3"/>
      <c r="F6" s="3"/>
      <c r="G6" s="25"/>
    </row>
    <row r="7" spans="1:7">
      <c r="A7" s="309"/>
      <c r="B7" s="3"/>
      <c r="C7" s="3"/>
      <c r="D7" s="175"/>
      <c r="E7" s="3"/>
      <c r="F7" s="3"/>
      <c r="G7" s="25"/>
    </row>
    <row r="8" spans="1:7">
      <c r="A8" s="309"/>
      <c r="B8" s="3"/>
      <c r="C8" s="3"/>
      <c r="D8" s="175"/>
      <c r="E8" s="3"/>
      <c r="F8" s="3"/>
      <c r="G8" s="25"/>
    </row>
    <row r="9" spans="1:7">
      <c r="A9" s="309"/>
      <c r="B9" s="312" t="s">
        <v>840</v>
      </c>
      <c r="C9" s="312"/>
      <c r="D9" s="312"/>
      <c r="E9" s="312"/>
      <c r="F9" s="312"/>
      <c r="G9" s="25"/>
    </row>
    <row r="10" spans="1:7" ht="27" customHeight="1">
      <c r="A10" s="309"/>
      <c r="B10" s="313" t="s">
        <v>434</v>
      </c>
      <c r="C10" s="313"/>
      <c r="D10" s="313"/>
      <c r="E10" s="313"/>
      <c r="F10" s="313"/>
      <c r="G10" s="25"/>
    </row>
    <row r="11" spans="1:7" ht="27" customHeight="1">
      <c r="A11" s="309"/>
      <c r="B11" s="314"/>
      <c r="C11" s="314"/>
      <c r="D11" s="314"/>
      <c r="E11" s="314"/>
      <c r="F11" s="314"/>
      <c r="G11" s="25"/>
    </row>
    <row r="12" spans="1:7">
      <c r="A12" s="309"/>
      <c r="B12" s="31" t="s">
        <v>838</v>
      </c>
      <c r="C12" s="32" t="s">
        <v>841</v>
      </c>
      <c r="D12" s="179" t="s">
        <v>842</v>
      </c>
      <c r="E12" s="32" t="s">
        <v>608</v>
      </c>
      <c r="F12" s="32" t="s">
        <v>609</v>
      </c>
      <c r="G12" s="25"/>
    </row>
    <row r="13" spans="1:7" ht="20">
      <c r="A13" s="309"/>
      <c r="B13" s="2">
        <v>1</v>
      </c>
      <c r="C13" s="27" t="s">
        <v>1078</v>
      </c>
      <c r="D13" s="28" t="s">
        <v>866</v>
      </c>
      <c r="E13" s="163" t="s">
        <v>843</v>
      </c>
      <c r="F13" s="163"/>
      <c r="G13" s="25"/>
    </row>
    <row r="14" spans="1:7" ht="30">
      <c r="A14" s="309"/>
      <c r="B14" s="2">
        <v>2</v>
      </c>
      <c r="C14" s="27" t="s">
        <v>1078</v>
      </c>
      <c r="D14" s="28" t="s">
        <v>1015</v>
      </c>
      <c r="E14" s="163" t="s">
        <v>526</v>
      </c>
      <c r="F14" s="163" t="s">
        <v>527</v>
      </c>
      <c r="G14" s="25"/>
    </row>
    <row r="15" spans="1:7" ht="89.15" customHeight="1">
      <c r="A15" s="309"/>
      <c r="B15" s="294">
        <v>2.0099999999999998</v>
      </c>
      <c r="C15" s="306" t="s">
        <v>1078</v>
      </c>
      <c r="D15" s="315" t="s">
        <v>2229</v>
      </c>
      <c r="E15" s="164" t="s">
        <v>610</v>
      </c>
      <c r="F15" s="164" t="s">
        <v>613</v>
      </c>
      <c r="G15" s="25"/>
    </row>
    <row r="16" spans="1:7" ht="99" customHeight="1">
      <c r="A16" s="309"/>
      <c r="B16" s="295"/>
      <c r="C16" s="307"/>
      <c r="D16" s="316"/>
      <c r="E16" s="165"/>
      <c r="F16" s="165" t="s">
        <v>611</v>
      </c>
      <c r="G16" s="25"/>
    </row>
    <row r="17" spans="1:7" ht="63" customHeight="1">
      <c r="A17" s="309"/>
      <c r="B17" s="296"/>
      <c r="C17" s="308"/>
      <c r="D17" s="317"/>
      <c r="E17" s="27"/>
      <c r="F17" s="27" t="s">
        <v>612</v>
      </c>
      <c r="G17" s="25"/>
    </row>
    <row r="18" spans="1:7" ht="117" customHeight="1">
      <c r="A18" s="309"/>
      <c r="B18" s="294">
        <v>2.02</v>
      </c>
      <c r="C18" s="306" t="s">
        <v>1078</v>
      </c>
      <c r="D18" s="315" t="s">
        <v>2230</v>
      </c>
      <c r="E18" s="164" t="s">
        <v>435</v>
      </c>
      <c r="F18" s="164" t="s">
        <v>521</v>
      </c>
      <c r="G18" s="25"/>
    </row>
    <row r="19" spans="1:7" ht="71.150000000000006" customHeight="1">
      <c r="A19" s="309"/>
      <c r="B19" s="295"/>
      <c r="C19" s="307"/>
      <c r="D19" s="316"/>
      <c r="E19" s="165" t="s">
        <v>525</v>
      </c>
      <c r="F19" s="165" t="s">
        <v>436</v>
      </c>
      <c r="G19" s="25"/>
    </row>
    <row r="20" spans="1:7" ht="90.75" customHeight="1">
      <c r="A20" s="309"/>
      <c r="B20" s="295"/>
      <c r="C20" s="307"/>
      <c r="D20" s="316"/>
      <c r="E20" s="165"/>
      <c r="F20" s="165" t="s">
        <v>615</v>
      </c>
      <c r="G20" s="25"/>
    </row>
    <row r="21" spans="1:7" ht="74.25" customHeight="1">
      <c r="A21" s="309"/>
      <c r="B21" s="296"/>
      <c r="C21" s="308"/>
      <c r="D21" s="317"/>
      <c r="E21" s="27"/>
      <c r="F21" s="27" t="s">
        <v>614</v>
      </c>
      <c r="G21" s="25"/>
    </row>
    <row r="22" spans="1:7" ht="90" customHeight="1">
      <c r="A22" s="309"/>
      <c r="B22" s="300">
        <v>2.0299999999999998</v>
      </c>
      <c r="C22" s="300" t="s">
        <v>812</v>
      </c>
      <c r="D22" s="303" t="s">
        <v>2231</v>
      </c>
      <c r="E22" s="306" t="s">
        <v>433</v>
      </c>
      <c r="F22" s="164" t="s">
        <v>456</v>
      </c>
      <c r="G22" s="25"/>
    </row>
    <row r="23" spans="1:7" ht="109.5" customHeight="1">
      <c r="A23" s="309"/>
      <c r="B23" s="301"/>
      <c r="C23" s="301"/>
      <c r="D23" s="304"/>
      <c r="E23" s="307"/>
      <c r="F23" s="165" t="s">
        <v>813</v>
      </c>
      <c r="G23" s="25"/>
    </row>
    <row r="24" spans="1:7" ht="74.25" customHeight="1">
      <c r="A24" s="309"/>
      <c r="B24" s="302"/>
      <c r="C24" s="302"/>
      <c r="D24" s="305"/>
      <c r="E24" s="308"/>
      <c r="F24" s="27" t="s">
        <v>432</v>
      </c>
      <c r="G24" s="25"/>
    </row>
    <row r="25" spans="1:7" ht="72" customHeight="1">
      <c r="A25" s="309"/>
      <c r="B25" s="2" t="s">
        <v>454</v>
      </c>
      <c r="C25" s="27" t="s">
        <v>455</v>
      </c>
      <c r="D25" s="28" t="s">
        <v>2232</v>
      </c>
      <c r="E25" s="27" t="s">
        <v>2227</v>
      </c>
      <c r="F25" s="27" t="s">
        <v>457</v>
      </c>
      <c r="G25" s="25"/>
    </row>
    <row r="26" spans="1:7" ht="98.15" customHeight="1">
      <c r="A26" s="309"/>
      <c r="B26" s="297">
        <v>3</v>
      </c>
      <c r="C26" s="294" t="s">
        <v>67</v>
      </c>
      <c r="D26" s="315" t="s">
        <v>2233</v>
      </c>
      <c r="E26" s="306" t="s">
        <v>0</v>
      </c>
      <c r="F26" s="164" t="s">
        <v>61</v>
      </c>
      <c r="G26" s="25"/>
    </row>
    <row r="27" spans="1:7" ht="90" customHeight="1">
      <c r="A27" s="309"/>
      <c r="B27" s="298"/>
      <c r="C27" s="295"/>
      <c r="D27" s="316"/>
      <c r="E27" s="307"/>
      <c r="F27" s="165" t="s">
        <v>56</v>
      </c>
      <c r="G27" s="25"/>
    </row>
    <row r="28" spans="1:7" ht="19.399999999999999" customHeight="1">
      <c r="A28" s="309"/>
      <c r="B28" s="298"/>
      <c r="C28" s="295"/>
      <c r="D28" s="316"/>
      <c r="E28" s="307"/>
      <c r="F28" s="165" t="s">
        <v>57</v>
      </c>
      <c r="G28" s="25"/>
    </row>
    <row r="29" spans="1:7" ht="74.5" customHeight="1">
      <c r="A29" s="309"/>
      <c r="B29" s="298"/>
      <c r="C29" s="295"/>
      <c r="D29" s="316"/>
      <c r="E29" s="307"/>
      <c r="F29" s="165" t="s">
        <v>58</v>
      </c>
      <c r="G29" s="25"/>
    </row>
    <row r="30" spans="1:7" ht="62.5" customHeight="1">
      <c r="A30" s="309"/>
      <c r="B30" s="298"/>
      <c r="C30" s="295"/>
      <c r="D30" s="316"/>
      <c r="E30" s="307"/>
      <c r="F30" s="165" t="s">
        <v>59</v>
      </c>
      <c r="G30" s="25"/>
    </row>
    <row r="31" spans="1:7" ht="81" customHeight="1">
      <c r="A31" s="309"/>
      <c r="B31" s="298"/>
      <c r="C31" s="295"/>
      <c r="D31" s="316"/>
      <c r="E31" s="307"/>
      <c r="F31" s="165" t="s">
        <v>60</v>
      </c>
      <c r="G31" s="25"/>
    </row>
    <row r="32" spans="1:7" ht="48.75" customHeight="1">
      <c r="A32" s="309"/>
      <c r="B32" s="298"/>
      <c r="C32" s="295"/>
      <c r="D32" s="316"/>
      <c r="E32" s="307"/>
      <c r="F32" s="165" t="s">
        <v>63</v>
      </c>
      <c r="G32" s="25"/>
    </row>
    <row r="33" spans="1:7" ht="98.5" customHeight="1">
      <c r="A33" s="309"/>
      <c r="B33" s="298"/>
      <c r="C33" s="295"/>
      <c r="D33" s="316"/>
      <c r="E33" s="307"/>
      <c r="F33" s="165" t="s">
        <v>62</v>
      </c>
      <c r="G33" s="25"/>
    </row>
    <row r="34" spans="1:7" ht="89.15" customHeight="1">
      <c r="A34" s="309"/>
      <c r="B34" s="298"/>
      <c r="C34" s="295"/>
      <c r="D34" s="316"/>
      <c r="E34" s="307"/>
      <c r="F34" s="165" t="s">
        <v>64</v>
      </c>
      <c r="G34" s="25"/>
    </row>
    <row r="35" spans="1:7" ht="29.15" customHeight="1">
      <c r="A35" s="309"/>
      <c r="B35" s="298"/>
      <c r="C35" s="295"/>
      <c r="D35" s="316"/>
      <c r="E35" s="307"/>
      <c r="F35" s="165" t="s">
        <v>65</v>
      </c>
      <c r="G35" s="25"/>
    </row>
    <row r="36" spans="1:7" ht="111">
      <c r="A36" s="309"/>
      <c r="B36" s="299"/>
      <c r="C36" s="296"/>
      <c r="D36" s="317"/>
      <c r="E36" s="308"/>
      <c r="F36" s="166" t="s">
        <v>66</v>
      </c>
      <c r="G36" s="25"/>
    </row>
    <row r="37" spans="1:7" ht="100">
      <c r="A37" s="309"/>
      <c r="B37" s="141">
        <v>3.01</v>
      </c>
      <c r="C37" s="142" t="s">
        <v>67</v>
      </c>
      <c r="D37" s="28" t="s">
        <v>2234</v>
      </c>
      <c r="E37" s="167" t="s">
        <v>1316</v>
      </c>
      <c r="F37" s="168" t="s">
        <v>1420</v>
      </c>
      <c r="G37" s="25"/>
    </row>
    <row r="38" spans="1:7" ht="90">
      <c r="A38" s="309"/>
      <c r="B38" s="141">
        <v>3.02</v>
      </c>
      <c r="C38" s="142" t="s">
        <v>1349</v>
      </c>
      <c r="D38" s="28" t="s">
        <v>2235</v>
      </c>
      <c r="E38" s="167" t="s">
        <v>1364</v>
      </c>
      <c r="F38" s="168" t="s">
        <v>1421</v>
      </c>
      <c r="G38" s="25"/>
    </row>
    <row r="39" spans="1:7" ht="80">
      <c r="A39" s="309"/>
      <c r="B39" s="150">
        <v>4</v>
      </c>
      <c r="C39" s="149" t="s">
        <v>1517</v>
      </c>
      <c r="D39" s="28" t="s">
        <v>2236</v>
      </c>
      <c r="E39" s="27" t="s">
        <v>2182</v>
      </c>
      <c r="F39" s="27" t="s">
        <v>1518</v>
      </c>
      <c r="G39" s="25"/>
    </row>
    <row r="40" spans="1:7" ht="50">
      <c r="A40" s="309"/>
      <c r="B40" s="141">
        <v>4.01</v>
      </c>
      <c r="C40" s="149" t="s">
        <v>1517</v>
      </c>
      <c r="D40" s="28" t="s">
        <v>2238</v>
      </c>
      <c r="E40" s="27" t="s">
        <v>2194</v>
      </c>
      <c r="F40" s="27" t="s">
        <v>2198</v>
      </c>
      <c r="G40" s="25"/>
    </row>
    <row r="41" spans="1:7" ht="50">
      <c r="A41" s="309"/>
      <c r="B41" s="141" t="s">
        <v>2225</v>
      </c>
      <c r="C41" s="149" t="s">
        <v>1517</v>
      </c>
      <c r="D41" s="28" t="s">
        <v>2237</v>
      </c>
      <c r="E41" s="27" t="s">
        <v>2228</v>
      </c>
      <c r="F41" s="27" t="s">
        <v>2226</v>
      </c>
      <c r="G41" s="25"/>
    </row>
    <row r="42" spans="1:7" ht="50">
      <c r="A42" s="309"/>
      <c r="B42" s="141" t="s">
        <v>2259</v>
      </c>
      <c r="C42" s="149" t="s">
        <v>1517</v>
      </c>
      <c r="D42" s="28" t="s">
        <v>2264</v>
      </c>
      <c r="E42" s="27" t="s">
        <v>2227</v>
      </c>
      <c r="F42" s="27" t="s">
        <v>2260</v>
      </c>
      <c r="G42" s="25"/>
    </row>
    <row r="43" spans="1:7" ht="110">
      <c r="A43" s="309"/>
      <c r="B43" s="160">
        <v>4.0999999999999996</v>
      </c>
      <c r="C43" s="149" t="s">
        <v>2263</v>
      </c>
      <c r="D43" s="161">
        <v>42867</v>
      </c>
      <c r="E43" s="169" t="s">
        <v>2266</v>
      </c>
      <c r="F43" s="27" t="s">
        <v>2265</v>
      </c>
      <c r="G43" s="25"/>
    </row>
    <row r="44" spans="1:7" ht="70">
      <c r="A44" s="309"/>
      <c r="B44" s="160">
        <v>4.2</v>
      </c>
      <c r="C44" s="149" t="s">
        <v>2263</v>
      </c>
      <c r="D44" s="161">
        <v>42704</v>
      </c>
      <c r="E44" s="169" t="s">
        <v>2462</v>
      </c>
      <c r="F44" s="27" t="s">
        <v>2437</v>
      </c>
      <c r="G44" s="25"/>
    </row>
    <row r="45" spans="1:7" ht="130">
      <c r="A45" s="309"/>
      <c r="B45" s="202">
        <v>5</v>
      </c>
      <c r="C45" s="149" t="s">
        <v>2263</v>
      </c>
      <c r="D45" s="161">
        <v>42867</v>
      </c>
      <c r="E45" s="169" t="s">
        <v>12683</v>
      </c>
      <c r="F45" s="27" t="s">
        <v>12405</v>
      </c>
      <c r="G45" s="25"/>
    </row>
    <row r="46" spans="1:7" ht="30">
      <c r="A46" s="309"/>
      <c r="B46" s="160">
        <v>5.01</v>
      </c>
      <c r="C46" s="149" t="s">
        <v>2263</v>
      </c>
      <c r="D46" s="161">
        <v>42907</v>
      </c>
      <c r="E46" s="169" t="s">
        <v>15484</v>
      </c>
      <c r="F46" s="27" t="s">
        <v>12405</v>
      </c>
      <c r="G46" s="25"/>
    </row>
    <row r="47" spans="1:7" ht="60">
      <c r="A47" s="309"/>
      <c r="B47" s="160">
        <v>5.0999999999999996</v>
      </c>
      <c r="C47" s="149" t="s">
        <v>2263</v>
      </c>
      <c r="D47" s="161">
        <v>43070</v>
      </c>
      <c r="E47" s="169" t="s">
        <v>12893</v>
      </c>
      <c r="F47" s="27" t="s">
        <v>12894</v>
      </c>
      <c r="G47" s="25"/>
    </row>
    <row r="48" spans="1:7" ht="50">
      <c r="A48" s="309"/>
      <c r="B48" s="160">
        <v>5.1100000000000003</v>
      </c>
      <c r="C48" s="149" t="s">
        <v>13129</v>
      </c>
      <c r="D48" s="161">
        <v>43217</v>
      </c>
      <c r="E48" s="169" t="s">
        <v>13255</v>
      </c>
      <c r="F48" s="27" t="s">
        <v>13163</v>
      </c>
      <c r="G48" s="25"/>
    </row>
    <row r="49" spans="1:7" ht="50">
      <c r="A49" s="309"/>
      <c r="B49" s="160">
        <v>5.12</v>
      </c>
      <c r="C49" s="149" t="s">
        <v>13129</v>
      </c>
      <c r="D49" s="161">
        <v>43581</v>
      </c>
      <c r="E49" s="169" t="s">
        <v>13255</v>
      </c>
      <c r="F49" s="27" t="s">
        <v>13807</v>
      </c>
      <c r="G49" s="25"/>
    </row>
    <row r="50" spans="1:7" ht="70">
      <c r="A50" s="309"/>
      <c r="B50" s="202">
        <v>6</v>
      </c>
      <c r="C50" s="149" t="s">
        <v>13129</v>
      </c>
      <c r="D50" s="161">
        <v>43964</v>
      </c>
      <c r="E50" s="169" t="s">
        <v>14020</v>
      </c>
      <c r="F50" s="27" t="s">
        <v>13810</v>
      </c>
      <c r="G50" s="25"/>
    </row>
    <row r="51" spans="1:7" ht="40">
      <c r="A51" s="309"/>
      <c r="B51" s="160">
        <v>6.01</v>
      </c>
      <c r="C51" s="149" t="s">
        <v>13129</v>
      </c>
      <c r="D51" s="161">
        <v>43970</v>
      </c>
      <c r="E51" s="169" t="s">
        <v>15485</v>
      </c>
      <c r="F51" s="169" t="s">
        <v>13810</v>
      </c>
      <c r="G51" s="25"/>
    </row>
    <row r="52" spans="1:7" ht="40">
      <c r="A52" s="309"/>
      <c r="B52" s="160">
        <v>6.1</v>
      </c>
      <c r="C52" s="149" t="s">
        <v>13129</v>
      </c>
      <c r="D52" s="161">
        <v>44314</v>
      </c>
      <c r="E52" s="169" t="s">
        <v>15477</v>
      </c>
      <c r="F52" s="169" t="s">
        <v>15015</v>
      </c>
      <c r="G52" s="25"/>
    </row>
    <row r="53" spans="1:7" ht="40">
      <c r="A53" s="309"/>
      <c r="B53" s="160">
        <v>6.2</v>
      </c>
      <c r="C53" s="149" t="s">
        <v>13129</v>
      </c>
      <c r="D53" s="161">
        <v>44678</v>
      </c>
      <c r="E53" s="169" t="s">
        <v>15477</v>
      </c>
      <c r="F53" s="169" t="s">
        <v>15476</v>
      </c>
      <c r="G53" s="25"/>
    </row>
    <row r="54" spans="1:7" ht="40">
      <c r="A54" s="309"/>
      <c r="B54" s="160">
        <v>6.21</v>
      </c>
      <c r="C54" s="149" t="s">
        <v>13129</v>
      </c>
      <c r="D54" s="161">
        <v>44687</v>
      </c>
      <c r="E54" s="169" t="s">
        <v>15486</v>
      </c>
      <c r="F54" s="169" t="s">
        <v>15476</v>
      </c>
      <c r="G54" s="25"/>
    </row>
    <row r="55" spans="1:7" ht="40">
      <c r="A55" s="309"/>
      <c r="B55" s="160">
        <v>6.22</v>
      </c>
      <c r="C55" s="149" t="s">
        <v>13129</v>
      </c>
      <c r="D55" s="275">
        <v>44692</v>
      </c>
      <c r="E55" s="169" t="s">
        <v>15485</v>
      </c>
      <c r="F55" s="169" t="s">
        <v>15476</v>
      </c>
      <c r="G55" s="25"/>
    </row>
    <row r="56" spans="1:7" ht="50">
      <c r="A56" s="309"/>
      <c r="B56" s="202">
        <v>6.3</v>
      </c>
      <c r="C56" s="149" t="s">
        <v>13129</v>
      </c>
      <c r="D56" s="275">
        <v>45051</v>
      </c>
      <c r="E56" s="169" t="s">
        <v>15753</v>
      </c>
      <c r="F56" s="169" t="s">
        <v>15534</v>
      </c>
      <c r="G56" s="25"/>
    </row>
    <row r="57" spans="1:7" ht="40">
      <c r="A57" s="309"/>
      <c r="B57" s="160">
        <v>6.31</v>
      </c>
      <c r="C57" s="149" t="s">
        <v>13129</v>
      </c>
      <c r="D57" s="275">
        <v>45072</v>
      </c>
      <c r="E57" s="169" t="s">
        <v>15755</v>
      </c>
      <c r="F57" s="169" t="s">
        <v>15534</v>
      </c>
      <c r="G57" s="25"/>
    </row>
    <row r="58" spans="1:7" ht="44.4" customHeight="1">
      <c r="A58" s="309"/>
      <c r="B58" s="202">
        <v>6.4</v>
      </c>
      <c r="C58" s="149" t="s">
        <v>13129</v>
      </c>
      <c r="D58" s="275">
        <v>45408</v>
      </c>
      <c r="E58" s="169" t="s">
        <v>15757</v>
      </c>
      <c r="F58" s="169" t="s">
        <v>15756</v>
      </c>
      <c r="G58" s="25"/>
    </row>
    <row r="59" spans="1:7" ht="14" thickBot="1">
      <c r="A59" s="310"/>
      <c r="B59" s="311" t="str">
        <f ca="1">OFFSET(L!$C$1,MATCH("General"&amp;"Cpy",L!$A:$A,0)-1,SL,,)</f>
        <v>© 2024 Responsible Minerals Initiative. All rights reserved.</v>
      </c>
      <c r="C59" s="311"/>
      <c r="D59" s="311"/>
      <c r="E59" s="311"/>
      <c r="F59" s="311"/>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7939A64-FC25-4A04-A9FA-49CDE206F3B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C6E45BE-4DAC-400A-B243-8D83C65341B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4" customHeight="1">
      <c r="A3" s="74"/>
      <c r="B3" s="63" t="str">
        <f ca="1">OFFSET(L!$C$1,MATCH("Definitions"&amp;ADDRESS(ROW(),COLUMN(),4),L!$A:$A,0)-1,SL,,)</f>
        <v>3TG</v>
      </c>
      <c r="C3" s="63" t="str">
        <f ca="1">OFFSET(L!$C$1,MATCH("Definitions"&amp;ADDRESS(ROW(),COLUMN(),4),L!$A:$A,0)-1,SL,,)</f>
        <v>Tantalum, tin, tungsten, gold</v>
      </c>
      <c r="D3" s="322"/>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1301</v>
      </c>
    </row>
    <row r="10" spans="1:5" ht="45">
      <c r="A10" s="74"/>
      <c r="B10" s="63" t="str">
        <f ca="1">OFFSET(L!$C$1,MATCH("Definitions"&amp;ADDRESS(ROW(),COLUMN(),4),L!$A:$A,0)-1,SL,,)</f>
        <v>DRC</v>
      </c>
      <c r="C10" s="63" t="str">
        <f ca="1">OFFSET(L!$C$1,MATCH("Definitions"&amp;ADDRESS(ROW(),COLUMN(),4),L!$A:$A,0)-1,SL,,)</f>
        <v>Democratic Republic of Congo</v>
      </c>
      <c r="D10" s="322"/>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2"/>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00"/>
    </row>
    <row r="32" spans="1:5" ht="15">
      <c r="A32" s="74"/>
      <c r="B32" s="321" t="str">
        <f ca="1">OFFSET(L!$C$1,MATCH("General"&amp;"Cpy",L!$A:$A,0)-1,SL,,)</f>
        <v>© 2024 Responsible Minerals Initiative. All rights reserved.</v>
      </c>
      <c r="C32" s="321"/>
      <c r="D32" s="322"/>
      <c r="E32" s="100"/>
    </row>
    <row r="33" spans="1:4" ht="14" thickBot="1">
      <c r="A33" s="75"/>
      <c r="B33" s="153"/>
      <c r="C33" s="153"/>
      <c r="D33" s="323"/>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9" zoomScale="70" zoomScaleNormal="70" zoomScalePageLayoutView="70" workbookViewId="0">
      <selection activeCell="D89" sqref="D89:E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4"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1"/>
      <c r="G3" s="371"/>
      <c r="H3" s="371"/>
      <c r="I3" s="152"/>
      <c r="J3" s="138" t="s">
        <v>15760</v>
      </c>
      <c r="K3" s="36"/>
      <c r="L3" s="100"/>
      <c r="P3" s="45">
        <f>MATCH($D$3,LN,0)</f>
        <v>1</v>
      </c>
    </row>
    <row r="4" spans="1:34" ht="1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439</v>
      </c>
      <c r="P6" s="3"/>
      <c r="Q6" s="3"/>
      <c r="R6" s="3"/>
      <c r="S6" s="3"/>
      <c r="T6" s="3"/>
      <c r="U6" s="3"/>
      <c r="V6" s="3"/>
      <c r="W6" s="3"/>
      <c r="X6" s="3"/>
      <c r="Y6" s="3"/>
      <c r="Z6" s="3"/>
      <c r="AA6" s="3"/>
      <c r="AB6" s="3"/>
      <c r="AC6" s="3"/>
      <c r="AD6" s="3"/>
      <c r="AE6" s="3"/>
      <c r="AF6" s="3"/>
      <c r="AG6" s="3"/>
      <c r="AH6" s="3"/>
    </row>
    <row r="7" spans="1:34" ht="37"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4" t="s">
        <v>15855</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3" t="s">
        <v>490</v>
      </c>
      <c r="E9" s="374"/>
      <c r="F9" s="374"/>
      <c r="G9" s="375"/>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7" t="str">
        <f ca="1">OFFSET(L!$C$1,MATCH("Declaration"&amp;ADDRESS(ROW(),COLUMN(),4)&amp;LEFT($D$9,1),L!$A:$A,0)-1,SL,,)</f>
        <v>Description of Scope:</v>
      </c>
      <c r="C10" s="122"/>
      <c r="D10" s="368"/>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
      <c r="A11" s="38"/>
      <c r="B11" s="378"/>
      <c r="C11" s="122"/>
      <c r="D11" s="343" t="str">
        <f ca="1">IF(D9=Q9,OFFSET(L!$C$1,MATCH("Declaration"&amp;ADDRESS(ROW(),COLUMN(),4),L!$A:$A,0)-1,SL,,),"")</f>
        <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1" t="s">
        <v>15856</v>
      </c>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1" t="s">
        <v>15857</v>
      </c>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1" t="s">
        <v>15858</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1" t="s">
        <v>15859</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9" t="s">
        <v>15860</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1" t="s">
        <v>15861</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4" t="s">
        <v>15859</v>
      </c>
      <c r="E18" s="325"/>
      <c r="F18" s="325"/>
      <c r="G18" s="325"/>
      <c r="H18" s="325"/>
      <c r="I18" s="325"/>
      <c r="J18" s="326"/>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1" t="s">
        <v>15859</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9" t="s">
        <v>15860</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2" t="s">
        <v>15861</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5">
        <v>45511</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7" t="s">
        <v>484</v>
      </c>
      <c r="E26" s="328"/>
      <c r="F26" s="12"/>
      <c r="G26" s="329"/>
      <c r="H26" s="330"/>
      <c r="I26" s="330"/>
      <c r="J26" s="331"/>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7" t="s">
        <v>484</v>
      </c>
      <c r="E27" s="328"/>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7" t="s">
        <v>484</v>
      </c>
      <c r="E28" s="328"/>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7" t="s">
        <v>484</v>
      </c>
      <c r="E29" s="328"/>
      <c r="F29" s="12"/>
      <c r="G29" s="329"/>
      <c r="H29" s="330"/>
      <c r="I29" s="330"/>
      <c r="J29" s="331"/>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6" t="s">
        <v>484</v>
      </c>
      <c r="E32" s="347"/>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7" t="s">
        <v>484</v>
      </c>
      <c r="E33" s="328"/>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7" t="s">
        <v>484</v>
      </c>
      <c r="E34" s="328"/>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7" t="s">
        <v>484</v>
      </c>
      <c r="E35" s="328"/>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50"/>
      <c r="I37" s="350"/>
      <c r="J37" s="350"/>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7" t="s">
        <v>484</v>
      </c>
      <c r="E38" s="328"/>
      <c r="F38" s="47"/>
      <c r="G38" s="329"/>
      <c r="H38" s="330"/>
      <c r="I38" s="330"/>
      <c r="J38" s="331"/>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7" t="s">
        <v>484</v>
      </c>
      <c r="E39" s="328"/>
      <c r="F39" s="47"/>
      <c r="G39" s="329"/>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7" t="s">
        <v>484</v>
      </c>
      <c r="E40" s="328"/>
      <c r="F40" s="47"/>
      <c r="G40" s="329"/>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7" t="s">
        <v>484</v>
      </c>
      <c r="E41" s="328"/>
      <c r="F41" s="47"/>
      <c r="G41" s="329"/>
      <c r="H41" s="330"/>
      <c r="I41" s="330"/>
      <c r="J41" s="331"/>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7" t="s">
        <v>484</v>
      </c>
      <c r="E44" s="328"/>
      <c r="F44" s="47"/>
      <c r="G44" s="329"/>
      <c r="H44" s="330"/>
      <c r="I44" s="330"/>
      <c r="J44" s="331"/>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7" t="s">
        <v>484</v>
      </c>
      <c r="E45" s="328"/>
      <c r="F45" s="47"/>
      <c r="G45" s="329"/>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7" t="s">
        <v>484</v>
      </c>
      <c r="E46" s="328"/>
      <c r="F46" s="47"/>
      <c r="G46" s="329"/>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7" t="s">
        <v>484</v>
      </c>
      <c r="E47" s="328"/>
      <c r="F47" s="47"/>
      <c r="G47" s="329">
        <f t="shared" ref="G47" si="0">$G$41</f>
        <v>0</v>
      </c>
      <c r="H47" s="330"/>
      <c r="I47" s="330"/>
      <c r="J47" s="331"/>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7" t="s">
        <v>485</v>
      </c>
      <c r="E50" s="328"/>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7" t="s">
        <v>485</v>
      </c>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7" t="s">
        <v>485</v>
      </c>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7" t="s">
        <v>485</v>
      </c>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8" t="s">
        <v>2464</v>
      </c>
      <c r="E56" s="349"/>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8" t="s">
        <v>2464</v>
      </c>
      <c r="E57" s="349"/>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8" t="s">
        <v>2464</v>
      </c>
      <c r="E58" s="349"/>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8" t="s">
        <v>2464</v>
      </c>
      <c r="E59" s="349"/>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6" t="str">
        <f ca="1">D25</f>
        <v>Answer</v>
      </c>
      <c r="E61" s="336"/>
      <c r="F61" s="18"/>
      <c r="G61" s="44" t="str">
        <f ca="1">G25</f>
        <v>Comments</v>
      </c>
      <c r="H61" s="333"/>
      <c r="I61" s="333"/>
      <c r="J61" s="33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6" t="s">
        <v>485</v>
      </c>
      <c r="E62" s="347"/>
      <c r="F62" s="47"/>
      <c r="G62" s="329" t="s">
        <v>15879</v>
      </c>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7" t="s">
        <v>485</v>
      </c>
      <c r="E63" s="328"/>
      <c r="F63" s="47"/>
      <c r="G63" s="329" t="s">
        <v>15880</v>
      </c>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7" t="s">
        <v>485</v>
      </c>
      <c r="E64" s="328"/>
      <c r="F64" s="47"/>
      <c r="G64" s="329" t="s">
        <v>15880</v>
      </c>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7" t="s">
        <v>485</v>
      </c>
      <c r="E65" s="328"/>
      <c r="F65" s="47"/>
      <c r="G65" s="329" t="s">
        <v>15880</v>
      </c>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33" t="str">
        <f>IF(Q75="(*)","Click here to enter smelter names","")</f>
        <v/>
      </c>
      <c r="I67" s="333"/>
      <c r="J67" s="33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7" t="s">
        <v>485</v>
      </c>
      <c r="E68" s="328"/>
      <c r="F68" s="48"/>
      <c r="G68" s="329" t="s">
        <v>15878</v>
      </c>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7" t="s">
        <v>485</v>
      </c>
      <c r="E69" s="328"/>
      <c r="F69" s="48"/>
      <c r="G69" s="329" t="str">
        <f t="shared" ref="G69" si="1">$G$68</f>
        <v>For some of our suppliers who provided us with their CMRTs, we continue to undertake additional due diligence to confirm whether certain of the SORs they listed actually processed our materials.</v>
      </c>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7" t="s">
        <v>485</v>
      </c>
      <c r="E70" s="328"/>
      <c r="F70" s="48"/>
      <c r="G70" s="329" t="str">
        <f t="shared" ref="G70" si="2">$G$68</f>
        <v>For some of our suppliers who provided us with their CMRTs, we continue to undertake additional due diligence to confirm whether certain of the SORs they listed actually processed our materials.</v>
      </c>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7" t="s">
        <v>485</v>
      </c>
      <c r="E71" s="328"/>
      <c r="F71" s="50"/>
      <c r="G71" s="329" t="str">
        <f t="shared" ref="G71" si="3">$G$68</f>
        <v>For some of our suppliers who provided us with their CMRTs, we continue to undertake additional due diligence to confirm whether certain of the SORs they listed actually processed our materials.</v>
      </c>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2" t="str">
        <f ca="1">OFFSET(L!$C$1,MATCH("Declaration"&amp;ADDRESS(ROW(),COLUMN(),4),L!$A:$A,0)-1,SL,,)</f>
        <v>Answer the Following Questions at a Company Level</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484</v>
      </c>
      <c r="E75" s="328"/>
      <c r="F75" s="57"/>
      <c r="G75" s="329"/>
      <c r="H75" s="330"/>
      <c r="I75" s="330"/>
      <c r="J75" s="331"/>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484</v>
      </c>
      <c r="E77" s="328"/>
      <c r="F77" s="57"/>
      <c r="G77" s="355" t="s">
        <v>15877</v>
      </c>
      <c r="H77" s="356"/>
      <c r="I77" s="356"/>
      <c r="J77" s="357"/>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484</v>
      </c>
      <c r="E79" s="328"/>
      <c r="F79" s="57"/>
      <c r="G79" s="329"/>
      <c r="H79" s="330"/>
      <c r="I79" s="330"/>
      <c r="J79" s="331"/>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484</v>
      </c>
      <c r="E81" s="328"/>
      <c r="F81" s="57"/>
      <c r="G81" s="329"/>
      <c r="H81" s="330"/>
      <c r="I81" s="330"/>
      <c r="J81" s="331"/>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14954</v>
      </c>
      <c r="E83" s="328"/>
      <c r="F83" s="57"/>
      <c r="G83" s="329"/>
      <c r="H83" s="330"/>
      <c r="I83" s="330"/>
      <c r="J83" s="331"/>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0" t="s">
        <v>484</v>
      </c>
      <c r="E85" s="341"/>
      <c r="F85" s="57"/>
      <c r="G85" s="329"/>
      <c r="H85" s="330"/>
      <c r="I85" s="330"/>
      <c r="J85" s="331"/>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7" t="s">
        <v>484</v>
      </c>
      <c r="E87" s="328"/>
      <c r="F87" s="57"/>
      <c r="G87" s="329"/>
      <c r="H87" s="330"/>
      <c r="I87" s="330"/>
      <c r="J87" s="331"/>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13946</v>
      </c>
      <c r="E89" s="328"/>
      <c r="F89" s="57"/>
      <c r="G89" s="329"/>
      <c r="H89" s="330"/>
      <c r="I89" s="330"/>
      <c r="J89" s="331"/>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5.5" thickBot="1">
      <c r="A91" s="337" t="str">
        <f ca="1">OFFSET(L!$C$1,MATCH("General"&amp;"Cpy",L!$A:$A,0)-1,SL,,)</f>
        <v>© 2024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01870DB3-E1FF-4970-8C05-8EA58FE29085}"/>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283" zoomScaleNormal="100" zoomScalePageLayoutView="55" workbookViewId="0">
      <selection activeCell="Q329" sqref="Q329:Q338"/>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484</v>
      </c>
    </row>
    <row r="3" spans="1:34" s="221" customFormat="1" ht="173.4"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2024 Responsible Minerals Initiative. All rights reserved.</v>
      </c>
      <c r="H3" s="391"/>
      <c r="I3" s="392"/>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646</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f>VLOOKUP(A5,'[1]For Dropdown'!$A:$F,6,FALSE)</f>
        <v>0</v>
      </c>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 ca="1">IF(C5="",NA(),IF(OR(C5="Smelter not listed",C5="Smelter not yet identified"),MATCH($B5&amp;$D5,'Smelter Look-up'!$J:$J,0),MATCH($B5&amp;$C5,'Smelter Look-up'!$J:$J,0)))</f>
        <v>13</v>
      </c>
      <c r="X5" s="227">
        <f t="shared" ref="X5" ca="1" si="0">IF(AND(C5="Smelter not listed",OR(LEN(D5)=0,LEN(E5)=0)),1,0)</f>
        <v>0</v>
      </c>
      <c r="AB5" s="228" t="str">
        <f t="shared" ref="AB5" ca="1" si="1">B5&amp;C5</f>
        <v>GoldAida Chemical Industries Co., Ltd.</v>
      </c>
    </row>
    <row r="6" spans="1:34" s="227" customFormat="1" ht="20" customHeight="1">
      <c r="A6" s="262" t="s">
        <v>651</v>
      </c>
      <c r="B6" s="182" t="str">
        <f ca="1">IF(LEN(A6)=0,"",INDEX('Smelter Look-up'!$A:$A,MATCH($A6,'Smelter Look-up'!$E:$E,0)))</f>
        <v>Gold</v>
      </c>
      <c r="C6" s="186" t="str">
        <f ca="1">IF(LEN(A6)=0,"",INDEX('Smelter Look-up'!$C:$C,MATCH($A6,'Smelter Look-up'!$E:$E,0)))</f>
        <v>Asahi Pretec Corp.</v>
      </c>
      <c r="D6" s="230"/>
      <c r="E6" s="182" t="str">
        <f ca="1">IF(ISERROR($V6),"",OFFSET('Smelter Look-up'!$D$4,$V6-4,0)&amp;"")</f>
        <v>JAPAN</v>
      </c>
      <c r="F6" s="182" t="str">
        <f ca="1">IF(ISERROR($V6),"",OFFSET('Smelter Look-up'!$E$4,$V6-4,0))</f>
        <v>CID000082</v>
      </c>
      <c r="G6" s="182" t="str">
        <f ca="1">IF(C6=$X$4,IF(ISERROR($V6),"Enter smelter details","RMI"),IF(ISERROR($V6),"",OFFSET('Smelter Look-up'!$F$4,$V6-4,0)))</f>
        <v>RMI</v>
      </c>
      <c r="H6" s="183">
        <f ca="1">IF(ISERROR($V6),"",OFFSET('Smelter Look-up'!$G$4,$V6-4,0))</f>
        <v>0</v>
      </c>
      <c r="I6" s="184" t="str">
        <f ca="1">IF(ISERROR($V6),"",OFFSET('Smelter Look-up'!$H$4,$V6-4,0))</f>
        <v>Kobe</v>
      </c>
      <c r="J6" s="184" t="str">
        <f ca="1">IF(ISERROR($V6),"",OFFSET('Smelter Look-up'!$I$4,$V6-4,0))</f>
        <v>Hyogo</v>
      </c>
      <c r="K6" s="224"/>
      <c r="L6" s="224"/>
      <c r="M6" s="224"/>
      <c r="N6" s="224"/>
      <c r="O6" s="224"/>
      <c r="P6" s="185"/>
      <c r="Q6" s="225">
        <f>VLOOKUP(A6,'[1]For Dropdown'!$A:$F,6,FALSE)</f>
        <v>0</v>
      </c>
      <c r="R6" s="182" t="str">
        <f ca="1">IF(ISERROR($V6),"",OFFSET('Smelter Look-up'!$C$4,$V6-4,0)&amp;"")</f>
        <v>Asahi Pretec Corp.</v>
      </c>
      <c r="S6" s="181" t="str">
        <f t="shared" ref="S6:S37" ca="1" si="2">IF(B6="","",IF(ISERROR(MATCH($E6,CL,0)),"Unknown",INDIRECT("'C'!$A$"&amp;MATCH($E6,CL,0)+1)))</f>
        <v>JP</v>
      </c>
      <c r="T6" s="181" t="str">
        <f ca="1">IF(B6="","",IF(ISERROR(MATCH($J6,SorP!$B$1:$B$6226,0)),"",INDIRECT("'SorP'!$A$"&amp;MATCH($S6&amp;$J6,SorP!C:C,0))))</f>
        <v>JP-28</v>
      </c>
      <c r="U6" s="201"/>
      <c r="V6" s="226">
        <f ca="1">IF(C6="",NA(),IF(OR(C6="Smelter not listed",C6="Smelter not yet identified"),MATCH($B6&amp;$D6,'Smelter Look-up'!$J:$J,0),MATCH($B6&amp;$C6,'Smelter Look-up'!$J:$J,0)))</f>
        <v>29</v>
      </c>
      <c r="X6" s="227">
        <f t="shared" ref="X6:X37" ca="1" si="3">IF(AND(C6="Smelter not listed",OR(LEN(D6)=0,LEN(E6)=0)),1,0)</f>
        <v>0</v>
      </c>
      <c r="AB6" s="228" t="str">
        <f t="shared" ref="AB6:AB37" ca="1" si="4">B6&amp;C6</f>
        <v>GoldAsahi Pretec Corp.</v>
      </c>
    </row>
    <row r="7" spans="1:34" s="227" customFormat="1" ht="20" customHeight="1">
      <c r="A7" s="262" t="s">
        <v>652</v>
      </c>
      <c r="B7" s="182" t="str">
        <f ca="1">IF(LEN(A7)=0,"",INDEX('Smelter Look-up'!$A:$A,MATCH($A7,'Smelter Look-up'!$E:$E,0)))</f>
        <v>Gold</v>
      </c>
      <c r="C7" s="186" t="str">
        <f ca="1">IF(LEN(A7)=0,"",INDEX('Smelter Look-up'!$C:$C,MATCH($A7,'Smelter Look-up'!$E:$E,0)))</f>
        <v>Asaka Riken Co., Ltd.</v>
      </c>
      <c r="D7" s="230"/>
      <c r="E7" s="182" t="str">
        <f ca="1">IF(ISERROR($V7),"",OFFSET('Smelter Look-up'!$D$4,$V7-4,0)&amp;"")</f>
        <v>JAPAN</v>
      </c>
      <c r="F7" s="182" t="str">
        <f ca="1">IF(ISERROR($V7),"",OFFSET('Smelter Look-up'!$E$4,$V7-4,0))</f>
        <v>CID000090</v>
      </c>
      <c r="G7" s="182" t="str">
        <f ca="1">IF(C7=$X$4,IF(ISERROR($V7),"Enter smelter details","RMI"),IF(ISERROR($V7),"",OFFSET('Smelter Look-up'!$F$4,$V7-4,0)))</f>
        <v>RMI</v>
      </c>
      <c r="H7" s="183">
        <f ca="1">IF(ISERROR($V7),"",OFFSET('Smelter Look-up'!$G$4,$V7-4,0))</f>
        <v>0</v>
      </c>
      <c r="I7" s="184" t="str">
        <f ca="1">IF(ISERROR($V7),"",OFFSET('Smelter Look-up'!$H$4,$V7-4,0))</f>
        <v>Tamura</v>
      </c>
      <c r="J7" s="184" t="str">
        <f ca="1">IF(ISERROR($V7),"",OFFSET('Smelter Look-up'!$I$4,$V7-4,0))</f>
        <v>Fukushima</v>
      </c>
      <c r="K7" s="224"/>
      <c r="L7" s="224"/>
      <c r="M7" s="224"/>
      <c r="N7" s="224"/>
      <c r="O7" s="224"/>
      <c r="P7" s="185"/>
      <c r="Q7" s="225">
        <f>VLOOKUP(A7,'[1]For Dropdown'!$A:$F,6,FALSE)</f>
        <v>0</v>
      </c>
      <c r="R7" s="182" t="str">
        <f ca="1">IF(ISERROR($V7),"",OFFSET('Smelter Look-up'!$C$4,$V7-4,0)&amp;"")</f>
        <v>Asaka Riken Co., Ltd.</v>
      </c>
      <c r="S7" s="181" t="str">
        <f t="shared" ca="1" si="2"/>
        <v>JP</v>
      </c>
      <c r="T7" s="181" t="str">
        <f ca="1">IF(B7="","",IF(ISERROR(MATCH($J7,SorP!$B$1:$B$6226,0)),"",INDIRECT("'SorP'!$A$"&amp;MATCH($S7&amp;$J7,SorP!C:C,0))))</f>
        <v>JP-07</v>
      </c>
      <c r="U7" s="201"/>
      <c r="V7" s="226">
        <f ca="1">IF(C7="",NA(),IF(OR(C7="Smelter not listed",C7="Smelter not yet identified"),MATCH($B7&amp;$D7,'Smelter Look-up'!$J:$J,0),MATCH($B7&amp;$C7,'Smelter Look-up'!$J:$J,0)))</f>
        <v>32</v>
      </c>
      <c r="X7" s="227">
        <f t="shared" ca="1" si="3"/>
        <v>0</v>
      </c>
      <c r="AB7" s="228" t="str">
        <f t="shared" ca="1" si="4"/>
        <v>GoldAsaka Riken Co., Ltd.</v>
      </c>
    </row>
    <row r="8" spans="1:34" s="227" customFormat="1" ht="20" customHeight="1">
      <c r="A8" s="262" t="s">
        <v>393</v>
      </c>
      <c r="B8" s="182" t="str">
        <f ca="1">IF(LEN(A8)=0,"",INDEX('Smelter Look-up'!$A:$A,MATCH($A8,'Smelter Look-up'!$E:$E,0)))</f>
        <v>Gold</v>
      </c>
      <c r="C8" s="186" t="str">
        <f ca="1">IF(LEN(A8)=0,"",INDEX('Smelter Look-up'!$C:$C,MATCH($A8,'Smelter Look-up'!$E:$E,0)))</f>
        <v>Eco-System Recycling Co., Ltd. East Plant</v>
      </c>
      <c r="D8" s="230"/>
      <c r="E8" s="182" t="str">
        <f ca="1">IF(ISERROR($V8),"",OFFSET('Smelter Look-up'!$D$4,$V8-4,0)&amp;"")</f>
        <v>JAPAN</v>
      </c>
      <c r="F8" s="182" t="str">
        <f ca="1">IF(ISERROR($V8),"",OFFSET('Smelter Look-up'!$E$4,$V8-4,0))</f>
        <v>CID000425</v>
      </c>
      <c r="G8" s="182" t="str">
        <f ca="1">IF(C8=$X$4,IF(ISERROR($V8),"Enter smelter details","RMI"),IF(ISERROR($V8),"",OFFSET('Smelter Look-up'!$F$4,$V8-4,0)))</f>
        <v>RMI</v>
      </c>
      <c r="H8" s="183">
        <f ca="1">IF(ISERROR($V8),"",OFFSET('Smelter Look-up'!$G$4,$V8-4,0))</f>
        <v>0</v>
      </c>
      <c r="I8" s="184" t="str">
        <f ca="1">IF(ISERROR($V8),"",OFFSET('Smelter Look-up'!$H$4,$V8-4,0))</f>
        <v>Honjo</v>
      </c>
      <c r="J8" s="184" t="str">
        <f ca="1">IF(ISERROR($V8),"",OFFSET('Smelter Look-up'!$I$4,$V8-4,0))</f>
        <v>Saitama</v>
      </c>
      <c r="K8" s="224"/>
      <c r="L8" s="224"/>
      <c r="M8" s="224"/>
      <c r="N8" s="224"/>
      <c r="O8" s="224"/>
      <c r="P8" s="185"/>
      <c r="Q8" s="225">
        <f>VLOOKUP(A8,'[1]For Dropdown'!$A:$F,6,FALSE)</f>
        <v>0</v>
      </c>
      <c r="R8" s="182" t="str">
        <f ca="1">IF(ISERROR($V8),"",OFFSET('Smelter Look-up'!$C$4,$V8-4,0)&amp;"")</f>
        <v>Eco-System Recycling Co., Ltd. East Plant</v>
      </c>
      <c r="S8" s="181" t="str">
        <f t="shared" ca="1" si="2"/>
        <v>JP</v>
      </c>
      <c r="T8" s="181" t="str">
        <f ca="1">IF(B8="","",IF(ISERROR(MATCH($J8,SorP!$B$1:$B$6226,0)),"",INDIRECT("'SorP'!$A$"&amp;MATCH($S8&amp;$J8,SorP!C:C,0))))</f>
        <v>JP-11</v>
      </c>
      <c r="U8" s="201"/>
      <c r="V8" s="226">
        <f ca="1">IF(C8="",NA(),IF(OR(C8="Smelter not listed",C8="Smelter not yet identified"),MATCH($B8&amp;$D8,'Smelter Look-up'!$J:$J,0),MATCH($B8&amp;$C8,'Smelter Look-up'!$J:$J,0)))</f>
        <v>74</v>
      </c>
      <c r="X8" s="227">
        <f t="shared" ca="1" si="3"/>
        <v>0</v>
      </c>
      <c r="AB8" s="228" t="str">
        <f t="shared" ca="1" si="4"/>
        <v>GoldEco-System Recycling Co., Ltd. East Plant</v>
      </c>
    </row>
    <row r="9" spans="1:34" s="227" customFormat="1" ht="20" customHeight="1">
      <c r="A9" s="262" t="s">
        <v>673</v>
      </c>
      <c r="B9" s="182" t="str">
        <f ca="1">IF(LEN(A9)=0,"",INDEX('Smelter Look-up'!$A:$A,MATCH($A9,'Smelter Look-up'!$E:$E,0)))</f>
        <v>Gold</v>
      </c>
      <c r="C9" s="186" t="str">
        <f ca="1">IF(LEN(A9)=0,"",INDEX('Smelter Look-up'!$C:$C,MATCH($A9,'Smelter Look-up'!$E:$E,0)))</f>
        <v>Heraeus Metals Hong Kong Ltd.</v>
      </c>
      <c r="D9" s="230"/>
      <c r="E9" s="182" t="str">
        <f ca="1">IF(ISERROR($V9),"",OFFSET('Smelter Look-up'!$D$4,$V9-4,0)&amp;"")</f>
        <v>CHINA</v>
      </c>
      <c r="F9" s="182" t="str">
        <f ca="1">IF(ISERROR($V9),"",OFFSET('Smelter Look-up'!$E$4,$V9-4,0))</f>
        <v>CID000707</v>
      </c>
      <c r="G9" s="182" t="str">
        <f ca="1">IF(C9=$X$4,IF(ISERROR($V9),"Enter smelter details","RMI"),IF(ISERROR($V9),"",OFFSET('Smelter Look-up'!$F$4,$V9-4,0)))</f>
        <v>RMI</v>
      </c>
      <c r="H9" s="183">
        <f ca="1">IF(ISERROR($V9),"",OFFSET('Smelter Look-up'!$G$4,$V9-4,0))</f>
        <v>0</v>
      </c>
      <c r="I9" s="184" t="str">
        <f ca="1">IF(ISERROR($V9),"",OFFSET('Smelter Look-up'!$H$4,$V9-4,0))</f>
        <v>Fanling</v>
      </c>
      <c r="J9" s="184" t="str">
        <f ca="1">IF(ISERROR($V9),"",OFFSET('Smelter Look-up'!$I$4,$V9-4,0))</f>
        <v>Hong Kong SAR</v>
      </c>
      <c r="K9" s="224"/>
      <c r="L9" s="224"/>
      <c r="M9" s="224"/>
      <c r="N9" s="224"/>
      <c r="O9" s="224"/>
      <c r="P9" s="185"/>
      <c r="Q9" s="225">
        <f>VLOOKUP(A9,'[1]For Dropdown'!$A:$F,6,FALSE)</f>
        <v>0</v>
      </c>
      <c r="R9" s="182" t="str">
        <f ca="1">IF(ISERROR($V9),"",OFFSET('Smelter Look-up'!$C$4,$V9-4,0)&amp;"")</f>
        <v>Heraeus Metals Hong Kong Ltd.</v>
      </c>
      <c r="S9" s="181" t="str">
        <f t="shared" ca="1" si="2"/>
        <v>CN</v>
      </c>
      <c r="T9" s="181" t="str">
        <f ca="1">IF(B9="","",IF(ISERROR(MATCH($J9,SorP!$B$1:$B$6226,0)),"",INDIRECT("'SorP'!$A$"&amp;MATCH($S9&amp;$J9,SorP!C:C,0))))</f>
        <v>CN-HK</v>
      </c>
      <c r="U9" s="201"/>
      <c r="V9" s="226">
        <f ca="1">IF(C9="",NA(),IF(OR(C9="Smelter not listed",C9="Smelter not yet identified"),MATCH($B9&amp;$D9,'Smelter Look-up'!$J:$J,0),MATCH($B9&amp;$C9,'Smelter Look-up'!$J:$J,0)))</f>
        <v>111</v>
      </c>
      <c r="X9" s="227">
        <f t="shared" ca="1" si="3"/>
        <v>0</v>
      </c>
      <c r="AB9" s="228" t="str">
        <f t="shared" ca="1" si="4"/>
        <v>GoldHeraeus Metals Hong Kong Ltd.</v>
      </c>
    </row>
    <row r="10" spans="1:34" s="227" customFormat="1" ht="20" customHeight="1">
      <c r="A10" s="262" t="s">
        <v>678</v>
      </c>
      <c r="B10" s="182" t="str">
        <f ca="1">IF(LEN(A10)=0,"",INDEX('Smelter Look-up'!$A:$A,MATCH($A10,'Smelter Look-up'!$E:$E,0)))</f>
        <v>Gold</v>
      </c>
      <c r="C10" s="186" t="str">
        <f ca="1">IF(LEN(A10)=0,"",INDEX('Smelter Look-up'!$C:$C,MATCH($A10,'Smelter Look-up'!$E:$E,0)))</f>
        <v>Ishifuku Metal Industry Co., Ltd.</v>
      </c>
      <c r="D10" s="230"/>
      <c r="E10" s="182" t="str">
        <f ca="1">IF(ISERROR($V10),"",OFFSET('Smelter Look-up'!$D$4,$V10-4,0)&amp;"")</f>
        <v>JAPAN</v>
      </c>
      <c r="F10" s="182" t="str">
        <f ca="1">IF(ISERROR($V10),"",OFFSET('Smelter Look-up'!$E$4,$V10-4,0))</f>
        <v>CID000807</v>
      </c>
      <c r="G10" s="182" t="str">
        <f ca="1">IF(C10=$X$4,IF(ISERROR($V10),"Enter smelter details","RMI"),IF(ISERROR($V10),"",OFFSET('Smelter Look-up'!$F$4,$V10-4,0)))</f>
        <v>RMI</v>
      </c>
      <c r="H10" s="183">
        <f ca="1">IF(ISERROR($V10),"",OFFSET('Smelter Look-up'!$G$4,$V10-4,0))</f>
        <v>0</v>
      </c>
      <c r="I10" s="184" t="str">
        <f ca="1">IF(ISERROR($V10),"",OFFSET('Smelter Look-up'!$H$4,$V10-4,0))</f>
        <v>Soka</v>
      </c>
      <c r="J10" s="184" t="str">
        <f ca="1">IF(ISERROR($V10),"",OFFSET('Smelter Look-up'!$I$4,$V10-4,0))</f>
        <v>Saitama</v>
      </c>
      <c r="K10" s="224"/>
      <c r="L10" s="224"/>
      <c r="M10" s="224"/>
      <c r="N10" s="224"/>
      <c r="O10" s="224"/>
      <c r="P10" s="185"/>
      <c r="Q10" s="225">
        <f>VLOOKUP(A10,'[1]For Dropdown'!$A:$F,6,FALSE)</f>
        <v>0</v>
      </c>
      <c r="R10" s="182" t="str">
        <f ca="1">IF(ISERROR($V10),"",OFFSET('Smelter Look-up'!$C$4,$V10-4,0)&amp;"")</f>
        <v>Ishifuku Metal Industry Co., Ltd.</v>
      </c>
      <c r="S10" s="181" t="str">
        <f t="shared" ca="1" si="2"/>
        <v>JP</v>
      </c>
      <c r="T10" s="181" t="str">
        <f ca="1">IF(B10="","",IF(ISERROR(MATCH($J10,SorP!$B$1:$B$6226,0)),"",INDIRECT("'SorP'!$A$"&amp;MATCH($S10&amp;$J10,SorP!C:C,0))))</f>
        <v>JP-11</v>
      </c>
      <c r="U10" s="201"/>
      <c r="V10" s="226">
        <f ca="1">IF(C10="",NA(),IF(OR(C10="Smelter not listed",C10="Smelter not yet identified"),MATCH($B10&amp;$D10,'Smelter Look-up'!$J:$J,0),MATCH($B10&amp;$C10,'Smelter Look-up'!$J:$J,0)))</f>
        <v>127</v>
      </c>
      <c r="X10" s="227">
        <f t="shared" ca="1" si="3"/>
        <v>0</v>
      </c>
      <c r="AB10" s="228" t="str">
        <f t="shared" ca="1" si="4"/>
        <v>GoldIshifuku Metal Industry Co., Ltd.</v>
      </c>
    </row>
    <row r="11" spans="1:34" s="227" customFormat="1" ht="20" customHeight="1">
      <c r="A11" s="262" t="s">
        <v>683</v>
      </c>
      <c r="B11" s="182" t="s">
        <v>1119</v>
      </c>
      <c r="C11" s="186" t="s">
        <v>2269</v>
      </c>
      <c r="D11" s="230"/>
      <c r="E11" s="182" t="s">
        <v>1087</v>
      </c>
      <c r="F11" s="293" t="s">
        <v>683</v>
      </c>
      <c r="G11" s="182" t="s">
        <v>13217</v>
      </c>
      <c r="H11" s="183"/>
      <c r="I11" s="184"/>
      <c r="J11" s="184"/>
      <c r="K11" s="224"/>
      <c r="L11" s="224"/>
      <c r="M11" s="224"/>
      <c r="N11" s="224"/>
      <c r="O11" s="224"/>
      <c r="P11" s="185"/>
      <c r="Q11" s="225">
        <f>VLOOKUP(A11,'[1]For Dropdown'!$A:$F,6,FALSE)</f>
        <v>0</v>
      </c>
      <c r="R11" s="182" t="str">
        <f ca="1">IF(ISERROR($V11),"",OFFSET('Smelter Look-up'!$C$4,$V11-4,0)&amp;"")</f>
        <v>Asahi Refining Canada Ltd.</v>
      </c>
      <c r="S11" s="181" t="str">
        <f t="shared" ca="1" si="2"/>
        <v>CA</v>
      </c>
      <c r="T11" s="181" t="str">
        <f ca="1">IF(B11="","",IF(ISERROR(MATCH($J11,SorP!$B$1:$B$6226,0)),"",INDIRECT("'SorP'!$A$"&amp;MATCH($S11&amp;$J11,SorP!C:C,0))))</f>
        <v/>
      </c>
      <c r="U11" s="201"/>
      <c r="V11" s="226">
        <f>IF(C11="",NA(),IF(OR(C11="Smelter not listed",C11="Smelter not yet identified"),MATCH($B11&amp;$D11,'Smelter Look-up'!$J:$J,0),MATCH($B11&amp;$C11,'Smelter Look-up'!$J:$J,0)))</f>
        <v>30</v>
      </c>
      <c r="X11" s="227">
        <f t="shared" si="3"/>
        <v>0</v>
      </c>
      <c r="AB11" s="228" t="str">
        <f t="shared" si="4"/>
        <v>GoldAsahi Refining Canada Ltd.</v>
      </c>
    </row>
    <row r="12" spans="1:34" s="227" customFormat="1" ht="20" customHeight="1">
      <c r="A12" s="262" t="s">
        <v>686</v>
      </c>
      <c r="B12" s="182" t="str">
        <f ca="1">IF(LEN(A12)=0,"",INDEX('Smelter Look-up'!$A:$A,MATCH($A12,'Smelter Look-up'!$E:$E,0)))</f>
        <v>Gold</v>
      </c>
      <c r="C12" s="186" t="str">
        <f ca="1">IF(LEN(A12)=0,"",INDEX('Smelter Look-up'!$C:$C,MATCH($A12,'Smelter Look-up'!$E:$E,0)))</f>
        <v>JX Nippon Mining &amp; Metals Co., Ltd.</v>
      </c>
      <c r="D12" s="230"/>
      <c r="E12" s="182" t="str">
        <f ca="1">IF(ISERROR($V12),"",OFFSET('Smelter Look-up'!$D$4,$V12-4,0)&amp;"")</f>
        <v>JAPAN</v>
      </c>
      <c r="F12" s="182" t="str">
        <f ca="1">IF(ISERROR($V12),"",OFFSET('Smelter Look-up'!$E$4,$V12-4,0))</f>
        <v>CID000937</v>
      </c>
      <c r="G12" s="182" t="str">
        <f ca="1">IF(C12=$X$4,IF(ISERROR($V12),"Enter smelter details","RMI"),IF(ISERROR($V12),"",OFFSET('Smelter Look-up'!$F$4,$V12-4,0)))</f>
        <v>RMI</v>
      </c>
      <c r="H12" s="183">
        <f ca="1">IF(ISERROR($V12),"",OFFSET('Smelter Look-up'!$G$4,$V12-4,0))</f>
        <v>0</v>
      </c>
      <c r="I12" s="184" t="str">
        <f ca="1">IF(ISERROR($V12),"",OFFSET('Smelter Look-up'!$H$4,$V12-4,0))</f>
        <v>Ōita</v>
      </c>
      <c r="J12" s="184" t="str">
        <f ca="1">IF(ISERROR($V12),"",OFFSET('Smelter Look-up'!$I$4,$V12-4,0))</f>
        <v>Ôita</v>
      </c>
      <c r="K12" s="224"/>
      <c r="L12" s="224"/>
      <c r="M12" s="224"/>
      <c r="N12" s="224"/>
      <c r="O12" s="224"/>
      <c r="P12" s="185"/>
      <c r="Q12" s="225">
        <f>VLOOKUP(A12,'[1]For Dropdown'!$A:$F,6,FALSE)</f>
        <v>0</v>
      </c>
      <c r="R12" s="182" t="str">
        <f ca="1">IF(ISERROR($V12),"",OFFSET('Smelter Look-up'!$C$4,$V12-4,0)&amp;"")</f>
        <v>JX Nippon Mining &amp; Metals Co., Ltd.</v>
      </c>
      <c r="S12" s="181" t="str">
        <f t="shared" ca="1" si="2"/>
        <v>JP</v>
      </c>
      <c r="T12" s="181" t="str">
        <f ca="1">IF(B12="","",IF(ISERROR(MATCH($J12,SorP!$B$1:$B$6226,0)),"",INDIRECT("'SorP'!$A$"&amp;MATCH($S12&amp;$J12,SorP!C:C,0))))</f>
        <v>JP-44</v>
      </c>
      <c r="U12" s="201"/>
      <c r="V12" s="226">
        <f ca="1">IF(C12="",NA(),IF(OR(C12="Smelter not listed",C12="Smelter not yet identified"),MATCH($B12&amp;$D12,'Smelter Look-up'!$J:$J,0),MATCH($B12&amp;$C12,'Smelter Look-up'!$J:$J,0)))</f>
        <v>141</v>
      </c>
      <c r="X12" s="227">
        <f t="shared" ca="1" si="3"/>
        <v>0</v>
      </c>
      <c r="AB12" s="228" t="str">
        <f t="shared" ca="1" si="4"/>
        <v>GoldJX Nippon Mining &amp; Metals Co., Ltd.</v>
      </c>
    </row>
    <row r="13" spans="1:34" s="227" customFormat="1" ht="20" customHeight="1">
      <c r="A13" s="262" t="s">
        <v>689</v>
      </c>
      <c r="B13" s="182" t="str">
        <f ca="1">IF(LEN(A13)=0,"",INDEX('Smelter Look-up'!$A:$A,MATCH($A13,'Smelter Look-up'!$E:$E,0)))</f>
        <v>Gold</v>
      </c>
      <c r="C13" s="186" t="str">
        <f ca="1">IF(LEN(A13)=0,"",INDEX('Smelter Look-up'!$C:$C,MATCH($A13,'Smelter Look-up'!$E:$E,0)))</f>
        <v>Kennecott Utah Copper LLC</v>
      </c>
      <c r="D13" s="230"/>
      <c r="E13" s="182" t="str">
        <f ca="1">IF(ISERROR($V13),"",OFFSET('Smelter Look-up'!$D$4,$V13-4,0)&amp;"")</f>
        <v>UNITED STATES OF AMERICA</v>
      </c>
      <c r="F13" s="182" t="str">
        <f ca="1">IF(ISERROR($V13),"",OFFSET('Smelter Look-up'!$E$4,$V13-4,0))</f>
        <v>CID000969</v>
      </c>
      <c r="G13" s="182" t="str">
        <f ca="1">IF(C13=$X$4,IF(ISERROR($V13),"Enter smelter details","RMI"),IF(ISERROR($V13),"",OFFSET('Smelter Look-up'!$F$4,$V13-4,0)))</f>
        <v>RMI</v>
      </c>
      <c r="H13" s="183">
        <f ca="1">IF(ISERROR($V13),"",OFFSET('Smelter Look-up'!$G$4,$V13-4,0))</f>
        <v>0</v>
      </c>
      <c r="I13" s="184" t="str">
        <f ca="1">IF(ISERROR($V13),"",OFFSET('Smelter Look-up'!$H$4,$V13-4,0))</f>
        <v>Magna</v>
      </c>
      <c r="J13" s="184" t="str">
        <f ca="1">IF(ISERROR($V13),"",OFFSET('Smelter Look-up'!$I$4,$V13-4,0))</f>
        <v>Utah</v>
      </c>
      <c r="K13" s="224"/>
      <c r="L13" s="224"/>
      <c r="M13" s="224"/>
      <c r="N13" s="224"/>
      <c r="O13" s="224"/>
      <c r="P13" s="185"/>
      <c r="Q13" s="225">
        <f>VLOOKUP(A13,'[1]For Dropdown'!$A:$F,6,FALSE)</f>
        <v>0</v>
      </c>
      <c r="R13" s="182" t="str">
        <f ca="1">IF(ISERROR($V13),"",OFFSET('Smelter Look-up'!$C$4,$V13-4,0)&amp;"")</f>
        <v>Kennecott Utah Copper LLC</v>
      </c>
      <c r="S13" s="181" t="str">
        <f t="shared" ca="1" si="2"/>
        <v>US</v>
      </c>
      <c r="T13" s="181" t="str">
        <f ca="1">IF(B13="","",IF(ISERROR(MATCH($J13,SorP!$B$1:$B$6226,0)),"",INDIRECT("'SorP'!$A$"&amp;MATCH($S13&amp;$J13,SorP!C:C,0))))</f>
        <v>US-UT</v>
      </c>
      <c r="U13" s="201"/>
      <c r="V13" s="226">
        <f ca="1">IF(C13="",NA(),IF(OR(C13="Smelter not listed",C13="Smelter not yet identified"),MATCH($B13&amp;$D13,'Smelter Look-up'!$J:$J,0),MATCH($B13&amp;$C13,'Smelter Look-up'!$J:$J,0)))</f>
        <v>146</v>
      </c>
      <c r="X13" s="227">
        <f t="shared" ca="1" si="3"/>
        <v>0</v>
      </c>
      <c r="AB13" s="228" t="str">
        <f t="shared" ca="1" si="4"/>
        <v>GoldKennecott Utah Copper LLC</v>
      </c>
    </row>
    <row r="14" spans="1:34" s="227" customFormat="1" ht="20" customHeight="1">
      <c r="A14" s="262" t="s">
        <v>690</v>
      </c>
      <c r="B14" s="182" t="str">
        <f ca="1">IF(LEN(A14)=0,"",INDEX('Smelter Look-up'!$A:$A,MATCH($A14,'Smelter Look-up'!$E:$E,0)))</f>
        <v>Gold</v>
      </c>
      <c r="C14" s="186" t="str">
        <f ca="1">IF(LEN(A14)=0,"",INDEX('Smelter Look-up'!$C:$C,MATCH($A14,'Smelter Look-up'!$E:$E,0)))</f>
        <v>Kojima Chemicals Co., Ltd.</v>
      </c>
      <c r="D14" s="230"/>
      <c r="E14" s="182" t="str">
        <f ca="1">IF(ISERROR($V14),"",OFFSET('Smelter Look-up'!$D$4,$V14-4,0)&amp;"")</f>
        <v>JAPAN</v>
      </c>
      <c r="F14" s="182" t="str">
        <f ca="1">IF(ISERROR($V14),"",OFFSET('Smelter Look-up'!$E$4,$V14-4,0))</f>
        <v>CID000981</v>
      </c>
      <c r="G14" s="182" t="str">
        <f ca="1">IF(C14=$X$4,IF(ISERROR($V14),"Enter smelter details","RMI"),IF(ISERROR($V14),"",OFFSET('Smelter Look-up'!$F$4,$V14-4,0)))</f>
        <v>RMI</v>
      </c>
      <c r="H14" s="183">
        <f ca="1">IF(ISERROR($V14),"",OFFSET('Smelter Look-up'!$G$4,$V14-4,0))</f>
        <v>0</v>
      </c>
      <c r="I14" s="184" t="str">
        <f ca="1">IF(ISERROR($V14),"",OFFSET('Smelter Look-up'!$H$4,$V14-4,0))</f>
        <v>Sayama</v>
      </c>
      <c r="J14" s="184" t="str">
        <f ca="1">IF(ISERROR($V14),"",OFFSET('Smelter Look-up'!$I$4,$V14-4,0))</f>
        <v>Saitama</v>
      </c>
      <c r="K14" s="224"/>
      <c r="L14" s="224"/>
      <c r="M14" s="224"/>
      <c r="N14" s="224"/>
      <c r="O14" s="224"/>
      <c r="P14" s="185"/>
      <c r="Q14" s="225">
        <f>VLOOKUP(A14,'[1]For Dropdown'!$A:$F,6,FALSE)</f>
        <v>0</v>
      </c>
      <c r="R14" s="182" t="str">
        <f ca="1">IF(ISERROR($V14),"",OFFSET('Smelter Look-up'!$C$4,$V14-4,0)&amp;"")</f>
        <v>Kojima Chemicals Co., Ltd.</v>
      </c>
      <c r="S14" s="181" t="str">
        <f t="shared" ca="1" si="2"/>
        <v>JP</v>
      </c>
      <c r="T14" s="181" t="str">
        <f ca="1">IF(B14="","",IF(ISERROR(MATCH($J14,SorP!$B$1:$B$6226,0)),"",INDIRECT("'SorP'!$A$"&amp;MATCH($S14&amp;$J14,SorP!C:C,0))))</f>
        <v>JP-11</v>
      </c>
      <c r="U14" s="201"/>
      <c r="V14" s="226">
        <f ca="1">IF(C14="",NA(),IF(OR(C14="Smelter not listed",C14="Smelter not yet identified"),MATCH($B14&amp;$D14,'Smelter Look-up'!$J:$J,0),MATCH($B14&amp;$C14,'Smelter Look-up'!$J:$J,0)))</f>
        <v>151</v>
      </c>
      <c r="X14" s="227">
        <f t="shared" ca="1" si="3"/>
        <v>0</v>
      </c>
      <c r="AB14" s="228" t="str">
        <f t="shared" ca="1" si="4"/>
        <v>GoldKojima Chemicals Co., Ltd.</v>
      </c>
    </row>
    <row r="15" spans="1:34" s="227" customFormat="1" ht="20" customHeight="1">
      <c r="A15" s="262" t="s">
        <v>694</v>
      </c>
      <c r="B15" s="182" t="str">
        <f ca="1">IF(LEN(A15)=0,"",INDEX('Smelter Look-up'!$A:$A,MATCH($A15,'Smelter Look-up'!$E:$E,0)))</f>
        <v>Gold</v>
      </c>
      <c r="C15" s="186" t="str">
        <f ca="1">IF(LEN(A15)=0,"",INDEX('Smelter Look-up'!$C:$C,MATCH($A15,'Smelter Look-up'!$E:$E,0)))</f>
        <v>LS MnM Inc.</v>
      </c>
      <c r="D15" s="230"/>
      <c r="E15" s="182" t="str">
        <f ca="1">IF(ISERROR($V15),"",OFFSET('Smelter Look-up'!$D$4,$V15-4,0)&amp;"")</f>
        <v>KOREA, REPUBLIC OF</v>
      </c>
      <c r="F15" s="182" t="str">
        <f ca="1">IF(ISERROR($V15),"",OFFSET('Smelter Look-up'!$E$4,$V15-4,0))</f>
        <v>CID001078</v>
      </c>
      <c r="G15" s="182" t="str">
        <f ca="1">IF(C15=$X$4,IF(ISERROR($V15),"Enter smelter details","RMI"),IF(ISERROR($V15),"",OFFSET('Smelter Look-up'!$F$4,$V15-4,0)))</f>
        <v>RMI</v>
      </c>
      <c r="H15" s="183">
        <f ca="1">IF(ISERROR($V15),"",OFFSET('Smelter Look-up'!$G$4,$V15-4,0))</f>
        <v>0</v>
      </c>
      <c r="I15" s="184" t="str">
        <f ca="1">IF(ISERROR($V15),"",OFFSET('Smelter Look-up'!$H$4,$V15-4,0))</f>
        <v>Onsan-eup</v>
      </c>
      <c r="J15" s="184" t="str">
        <f ca="1">IF(ISERROR($V15),"",OFFSET('Smelter Look-up'!$I$4,$V15-4,0))</f>
        <v>Ulsan-gwangyeoksi</v>
      </c>
      <c r="K15" s="224"/>
      <c r="L15" s="224"/>
      <c r="M15" s="224"/>
      <c r="N15" s="224"/>
      <c r="O15" s="224"/>
      <c r="P15" s="185"/>
      <c r="Q15" s="225">
        <f>VLOOKUP(A15,'[1]For Dropdown'!$A:$F,6,FALSE)</f>
        <v>0</v>
      </c>
      <c r="R15" s="182" t="str">
        <f ca="1">IF(ISERROR($V15),"",OFFSET('Smelter Look-up'!$C$4,$V15-4,0)&amp;"")</f>
        <v>LS MnM Inc.</v>
      </c>
      <c r="S15" s="181" t="str">
        <f t="shared" ca="1" si="2"/>
        <v>KR</v>
      </c>
      <c r="T15" s="181" t="str">
        <f ca="1">IF(B15="","",IF(ISERROR(MATCH($J15,SorP!$B$1:$B$6226,0)),"",INDIRECT("'SorP'!$A$"&amp;MATCH($S15&amp;$J15,SorP!C:C,0))))</f>
        <v>KR-31</v>
      </c>
      <c r="U15" s="201"/>
      <c r="V15" s="226">
        <f ca="1">IF(C15="",NA(),IF(OR(C15="Smelter not listed",C15="Smelter not yet identified"),MATCH($B15&amp;$D15,'Smelter Look-up'!$J:$J,0),MATCH($B15&amp;$C15,'Smelter Look-up'!$J:$J,0)))</f>
        <v>168</v>
      </c>
      <c r="X15" s="227">
        <f t="shared" ca="1" si="3"/>
        <v>0</v>
      </c>
      <c r="AB15" s="228" t="str">
        <f t="shared" ca="1" si="4"/>
        <v>GoldLS MnM Inc.</v>
      </c>
    </row>
    <row r="16" spans="1:34" s="227" customFormat="1" ht="20" customHeight="1">
      <c r="A16" s="262" t="s">
        <v>697</v>
      </c>
      <c r="B16" s="182" t="str">
        <f ca="1">IF(LEN(A16)=0,"",INDEX('Smelter Look-up'!$A:$A,MATCH($A16,'Smelter Look-up'!$E:$E,0)))</f>
        <v>Gold</v>
      </c>
      <c r="C16" s="186" t="str">
        <f ca="1">IF(LEN(A16)=0,"",INDEX('Smelter Look-up'!$C:$C,MATCH($A16,'Smelter Look-up'!$E:$E,0)))</f>
        <v>Materion</v>
      </c>
      <c r="D16" s="230"/>
      <c r="E16" s="182" t="str">
        <f ca="1">IF(ISERROR($V16),"",OFFSET('Smelter Look-up'!$D$4,$V16-4,0)&amp;"")</f>
        <v>UNITED STATES OF AMERICA</v>
      </c>
      <c r="F16" s="182" t="str">
        <f ca="1">IF(ISERROR($V16),"",OFFSET('Smelter Look-up'!$E$4,$V16-4,0))</f>
        <v>CID001113</v>
      </c>
      <c r="G16" s="182" t="str">
        <f ca="1">IF(C16=$X$4,IF(ISERROR($V16),"Enter smelter details","RMI"),IF(ISERROR($V16),"",OFFSET('Smelter Look-up'!$F$4,$V16-4,0)))</f>
        <v>RMI</v>
      </c>
      <c r="H16" s="183">
        <f ca="1">IF(ISERROR($V16),"",OFFSET('Smelter Look-up'!$G$4,$V16-4,0))</f>
        <v>0</v>
      </c>
      <c r="I16" s="184" t="str">
        <f ca="1">IF(ISERROR($V16),"",OFFSET('Smelter Look-up'!$H$4,$V16-4,0))</f>
        <v>Buffalo</v>
      </c>
      <c r="J16" s="184" t="str">
        <f ca="1">IF(ISERROR($V16),"",OFFSET('Smelter Look-up'!$I$4,$V16-4,0))</f>
        <v>New York</v>
      </c>
      <c r="K16" s="224"/>
      <c r="L16" s="224"/>
      <c r="M16" s="224"/>
      <c r="N16" s="224"/>
      <c r="O16" s="224"/>
      <c r="P16" s="185"/>
      <c r="Q16" s="225">
        <f>VLOOKUP(A16,'[1]For Dropdown'!$A:$F,6,FALSE)</f>
        <v>0</v>
      </c>
      <c r="R16" s="182" t="str">
        <f ca="1">IF(ISERROR($V16),"",OFFSET('Smelter Look-up'!$C$4,$V16-4,0)&amp;"")</f>
        <v>Materion</v>
      </c>
      <c r="S16" s="181" t="str">
        <f t="shared" ca="1" si="2"/>
        <v>US</v>
      </c>
      <c r="T16" s="181" t="str">
        <f ca="1">IF(B16="","",IF(ISERROR(MATCH($J16,SorP!$B$1:$B$6226,0)),"",INDIRECT("'SorP'!$A$"&amp;MATCH($S16&amp;$J16,SorP!C:C,0))))</f>
        <v>US-NY</v>
      </c>
      <c r="U16" s="201"/>
      <c r="V16" s="226">
        <f ca="1">IF(C16="",NA(),IF(OR(C16="Smelter not listed",C16="Smelter not yet identified"),MATCH($B16&amp;$D16,'Smelter Look-up'!$J:$J,0),MATCH($B16&amp;$C16,'Smelter Look-up'!$J:$J,0)))</f>
        <v>174</v>
      </c>
      <c r="X16" s="227">
        <f t="shared" ca="1" si="3"/>
        <v>0</v>
      </c>
      <c r="AB16" s="228" t="str">
        <f t="shared" ca="1" si="4"/>
        <v>GoldMaterion</v>
      </c>
    </row>
    <row r="17" spans="1:28" s="227" customFormat="1" ht="20" customHeight="1">
      <c r="A17" s="262" t="s">
        <v>698</v>
      </c>
      <c r="B17" s="182" t="str">
        <f ca="1">IF(LEN(A17)=0,"",INDEX('Smelter Look-up'!$A:$A,MATCH($A17,'Smelter Look-up'!$E:$E,0)))</f>
        <v>Gold</v>
      </c>
      <c r="C17" s="186" t="str">
        <f ca="1">IF(LEN(A17)=0,"",INDEX('Smelter Look-up'!$C:$C,MATCH($A17,'Smelter Look-up'!$E:$E,0)))</f>
        <v>Matsuda Sangyo Co., Ltd.</v>
      </c>
      <c r="D17" s="230"/>
      <c r="E17" s="182" t="str">
        <f ca="1">IF(ISERROR($V17),"",OFFSET('Smelter Look-up'!$D$4,$V17-4,0)&amp;"")</f>
        <v>JAPAN</v>
      </c>
      <c r="F17" s="182" t="str">
        <f ca="1">IF(ISERROR($V17),"",OFFSET('Smelter Look-up'!$E$4,$V17-4,0))</f>
        <v>CID001119</v>
      </c>
      <c r="G17" s="182" t="str">
        <f ca="1">IF(C17=$X$4,IF(ISERROR($V17),"Enter smelter details","RMI"),IF(ISERROR($V17),"",OFFSET('Smelter Look-up'!$F$4,$V17-4,0)))</f>
        <v>RMI</v>
      </c>
      <c r="H17" s="183">
        <f ca="1">IF(ISERROR($V17),"",OFFSET('Smelter Look-up'!$G$4,$V17-4,0))</f>
        <v>0</v>
      </c>
      <c r="I17" s="184" t="str">
        <f ca="1">IF(ISERROR($V17),"",OFFSET('Smelter Look-up'!$H$4,$V17-4,0))</f>
        <v>Iruma</v>
      </c>
      <c r="J17" s="184" t="str">
        <f ca="1">IF(ISERROR($V17),"",OFFSET('Smelter Look-up'!$I$4,$V17-4,0))</f>
        <v>Saitama</v>
      </c>
      <c r="K17" s="224"/>
      <c r="L17" s="224"/>
      <c r="M17" s="224"/>
      <c r="N17" s="224"/>
      <c r="O17" s="224"/>
      <c r="P17" s="185"/>
      <c r="Q17" s="225">
        <f>VLOOKUP(A17,'[1]For Dropdown'!$A:$F,6,FALSE)</f>
        <v>0</v>
      </c>
      <c r="R17" s="182" t="str">
        <f ca="1">IF(ISERROR($V17),"",OFFSET('Smelter Look-up'!$C$4,$V17-4,0)&amp;"")</f>
        <v>Matsuda Sangyo Co., Ltd.</v>
      </c>
      <c r="S17" s="181" t="str">
        <f t="shared" ca="1" si="2"/>
        <v>JP</v>
      </c>
      <c r="T17" s="181" t="str">
        <f ca="1">IF(B17="","",IF(ISERROR(MATCH($J17,SorP!$B$1:$B$6226,0)),"",INDIRECT("'SorP'!$A$"&amp;MATCH($S17&amp;$J17,SorP!C:C,0))))</f>
        <v>JP-11</v>
      </c>
      <c r="U17" s="201"/>
      <c r="V17" s="226">
        <f ca="1">IF(C17="",NA(),IF(OR(C17="Smelter not listed",C17="Smelter not yet identified"),MATCH($B17&amp;$D17,'Smelter Look-up'!$J:$J,0),MATCH($B17&amp;$C17,'Smelter Look-up'!$J:$J,0)))</f>
        <v>175</v>
      </c>
      <c r="X17" s="227">
        <f t="shared" ca="1" si="3"/>
        <v>0</v>
      </c>
      <c r="AB17" s="228" t="str">
        <f t="shared" ca="1" si="4"/>
        <v>GoldMatsuda Sangyo Co., Ltd.</v>
      </c>
    </row>
    <row r="18" spans="1:28" s="227" customFormat="1" ht="20" customHeight="1">
      <c r="A18" s="181" t="s">
        <v>1612</v>
      </c>
      <c r="B18" s="182" t="str">
        <f ca="1">IF(LEN(A18)=0,"",INDEX('Smelter Look-up'!$A:$A,MATCH($A18,'Smelter Look-up'!$E:$E,0)))</f>
        <v>Gold</v>
      </c>
      <c r="C18" s="186" t="str">
        <f ca="1">IF(LEN(A18)=0,"",INDEX('Smelter Look-up'!$C:$C,MATCH($A18,'Smelter Look-up'!$E:$E,0)))</f>
        <v>Metalor Technologies (Suzhou) Ltd.</v>
      </c>
      <c r="D18" s="230"/>
      <c r="E18" s="182" t="str">
        <f ca="1">IF(ISERROR($V18),"",OFFSET('Smelter Look-up'!$D$4,$V18-4,0)&amp;"")</f>
        <v>CHINA</v>
      </c>
      <c r="F18" s="182" t="str">
        <f ca="1">IF(ISERROR($V18),"",OFFSET('Smelter Look-up'!$E$4,$V18-4,0))</f>
        <v>CID001147</v>
      </c>
      <c r="G18" s="182" t="str">
        <f ca="1">IF(C18=$X$4,IF(ISERROR($V18),"Enter smelter details","RMI"),IF(ISERROR($V18),"",OFFSET('Smelter Look-up'!$F$4,$V18-4,0)))</f>
        <v>RMI</v>
      </c>
      <c r="H18" s="183">
        <f ca="1">IF(ISERROR($V18),"",OFFSET('Smelter Look-up'!$G$4,$V18-4,0))</f>
        <v>0</v>
      </c>
      <c r="I18" s="184" t="str">
        <f ca="1">IF(ISERROR($V18),"",OFFSET('Smelter Look-up'!$H$4,$V18-4,0))</f>
        <v>Suzhou</v>
      </c>
      <c r="J18" s="184" t="str">
        <f ca="1">IF(ISERROR($V18),"",OFFSET('Smelter Look-up'!$I$4,$V18-4,0))</f>
        <v>Jiangsu Sheng</v>
      </c>
      <c r="K18" s="224"/>
      <c r="L18" s="224"/>
      <c r="M18" s="224"/>
      <c r="N18" s="224"/>
      <c r="O18" s="224"/>
      <c r="P18" s="185"/>
      <c r="Q18" s="225">
        <f>VLOOKUP(A18,'[1]For Dropdown'!$A:$F,6,FALSE)</f>
        <v>0</v>
      </c>
      <c r="R18" s="182" t="str">
        <f ca="1">IF(ISERROR($V18),"",OFFSET('Smelter Look-up'!$C$4,$V18-4,0)&amp;"")</f>
        <v>Metalor Technologies (Suzhou) Ltd.</v>
      </c>
      <c r="S18" s="181" t="str">
        <f t="shared" ca="1" si="2"/>
        <v>CN</v>
      </c>
      <c r="T18" s="181" t="str">
        <f ca="1">IF(B18="","",IF(ISERROR(MATCH($J18,SorP!$B$1:$B$6226,0)),"",INDIRECT("'SorP'!$A$"&amp;MATCH($S18&amp;$J18,SorP!C:C,0))))</f>
        <v>CN-JS</v>
      </c>
      <c r="U18" s="201"/>
      <c r="V18" s="226">
        <f ca="1">IF(C18="",NA(),IF(OR(C18="Smelter not listed",C18="Smelter not yet identified"),MATCH($B18&amp;$D18,'Smelter Look-up'!$J:$J,0),MATCH($B18&amp;$C18,'Smelter Look-up'!$J:$J,0)))</f>
        <v>185</v>
      </c>
      <c r="X18" s="227">
        <f t="shared" ca="1" si="3"/>
        <v>0</v>
      </c>
      <c r="AB18" s="228" t="str">
        <f t="shared" ca="1" si="4"/>
        <v>GoldMetalor Technologies (Suzhou) Ltd.</v>
      </c>
    </row>
    <row r="19" spans="1:28" s="227" customFormat="1" ht="94.5">
      <c r="A19" s="181" t="s">
        <v>699</v>
      </c>
      <c r="B19" s="182" t="str">
        <f ca="1">IF(LEN(A19)=0,"",INDEX('Smelter Look-up'!$A:$A,MATCH($A19,'Smelter Look-up'!$E:$E,0)))</f>
        <v>Gold</v>
      </c>
      <c r="C19" s="186" t="str">
        <f ca="1">IF(LEN(A19)=0,"",INDEX('Smelter Look-up'!$C:$C,MATCH($A19,'Smelter Look-up'!$E:$E,0)))</f>
        <v>Metalor Technologies (Hong Kong) Ltd.</v>
      </c>
      <c r="D19" s="230"/>
      <c r="E19" s="182" t="str">
        <f ca="1">IF(ISERROR($V19),"",OFFSET('Smelter Look-up'!$D$4,$V19-4,0)&amp;"")</f>
        <v>CHINA</v>
      </c>
      <c r="F19" s="182" t="str">
        <f ca="1">IF(ISERROR($V19),"",OFFSET('Smelter Look-up'!$E$4,$V19-4,0))</f>
        <v>CID001149</v>
      </c>
      <c r="G19" s="182" t="str">
        <f ca="1">IF(C19=$X$4,IF(ISERROR($V19),"Enter smelter details","RMI"),IF(ISERROR($V19),"",OFFSET('Smelter Look-up'!$F$4,$V19-4,0)))</f>
        <v>RMI</v>
      </c>
      <c r="H19" s="183">
        <f ca="1">IF(ISERROR($V19),"",OFFSET('Smelter Look-up'!$G$4,$V19-4,0))</f>
        <v>0</v>
      </c>
      <c r="I19" s="184" t="str">
        <f ca="1">IF(ISERROR($V19),"",OFFSET('Smelter Look-up'!$H$4,$V19-4,0))</f>
        <v>Kwai Chung</v>
      </c>
      <c r="J19" s="184" t="str">
        <f ca="1">IF(ISERROR($V19),"",OFFSET('Smelter Look-up'!$I$4,$V19-4,0))</f>
        <v>Hong Kong SAR</v>
      </c>
      <c r="K19" s="224"/>
      <c r="L19" s="224"/>
      <c r="M19" s="224"/>
      <c r="N19" s="224"/>
      <c r="O19" s="224"/>
      <c r="P19" s="185"/>
      <c r="Q19" s="225">
        <f>VLOOKUP(A19,'[1]For Dropdown'!$A:$F,6,FALSE)</f>
        <v>0</v>
      </c>
      <c r="R19" s="182" t="str">
        <f ca="1">IF(ISERROR($V19),"",OFFSET('Smelter Look-up'!$C$4,$V19-4,0)&amp;"")</f>
        <v>Metalor Technologies (Hong Kong) Ltd.</v>
      </c>
      <c r="S19" s="181" t="str">
        <f t="shared" ca="1" si="2"/>
        <v>CN</v>
      </c>
      <c r="T19" s="181" t="str">
        <f ca="1">IF(B19="","",IF(ISERROR(MATCH($J19,SorP!$B$1:$B$6226,0)),"",INDIRECT("'SorP'!$A$"&amp;MATCH($S19&amp;$J19,SorP!C:C,0))))</f>
        <v>CN-HK</v>
      </c>
      <c r="U19" s="201"/>
      <c r="V19" s="226">
        <f ca="1">IF(C19="",NA(),IF(OR(C19="Smelter not listed",C19="Smelter not yet identified"),MATCH($B19&amp;$D19,'Smelter Look-up'!$J:$J,0),MATCH($B19&amp;$C19,'Smelter Look-up'!$J:$J,0)))</f>
        <v>183</v>
      </c>
      <c r="X19" s="227">
        <f t="shared" ca="1" si="3"/>
        <v>0</v>
      </c>
      <c r="AB19" s="228" t="str">
        <f t="shared" ca="1" si="4"/>
        <v>GoldMetalor Technologies (Hong Kong) Ltd.</v>
      </c>
    </row>
    <row r="20" spans="1:28" s="227" customFormat="1" ht="94.5">
      <c r="A20" s="181" t="s">
        <v>700</v>
      </c>
      <c r="B20" s="182" t="str">
        <f ca="1">IF(LEN(A20)=0,"",INDEX('Smelter Look-up'!$A:$A,MATCH($A20,'Smelter Look-up'!$E:$E,0)))</f>
        <v>Gold</v>
      </c>
      <c r="C20" s="186" t="str">
        <f ca="1">IF(LEN(A20)=0,"",INDEX('Smelter Look-up'!$C:$C,MATCH($A20,'Smelter Look-up'!$E:$E,0)))</f>
        <v>Metalor Technologies (Singapore) Pte., Ltd.</v>
      </c>
      <c r="D20" s="230"/>
      <c r="E20" s="182" t="str">
        <f ca="1">IF(ISERROR($V20),"",OFFSET('Smelter Look-up'!$D$4,$V20-4,0)&amp;"")</f>
        <v>SINGAPORE</v>
      </c>
      <c r="F20" s="182" t="str">
        <f ca="1">IF(ISERROR($V20),"",OFFSET('Smelter Look-up'!$E$4,$V20-4,0))</f>
        <v>CID001152</v>
      </c>
      <c r="G20" s="182" t="str">
        <f ca="1">IF(C20=$X$4,IF(ISERROR($V20),"Enter smelter details","RMI"),IF(ISERROR($V20),"",OFFSET('Smelter Look-up'!$F$4,$V20-4,0)))</f>
        <v>RMI</v>
      </c>
      <c r="H20" s="183">
        <f ca="1">IF(ISERROR($V20),"",OFFSET('Smelter Look-up'!$G$4,$V20-4,0))</f>
        <v>0</v>
      </c>
      <c r="I20" s="184" t="str">
        <f ca="1">IF(ISERROR($V20),"",OFFSET('Smelter Look-up'!$H$4,$V20-4,0))</f>
        <v>Singapore</v>
      </c>
      <c r="J20" s="184" t="str">
        <f ca="1">IF(ISERROR($V20),"",OFFSET('Smelter Look-up'!$I$4,$V20-4,0))</f>
        <v>South West</v>
      </c>
      <c r="K20" s="224"/>
      <c r="L20" s="224"/>
      <c r="M20" s="224"/>
      <c r="N20" s="224"/>
      <c r="O20" s="224"/>
      <c r="P20" s="185"/>
      <c r="Q20" s="225">
        <f>VLOOKUP(A20,'[1]For Dropdown'!$A:$F,6,FALSE)</f>
        <v>0</v>
      </c>
      <c r="R20" s="182" t="str">
        <f ca="1">IF(ISERROR($V20),"",OFFSET('Smelter Look-up'!$C$4,$V20-4,0)&amp;"")</f>
        <v>Metalor Technologies (Singapore) Pte., Ltd.</v>
      </c>
      <c r="S20" s="181" t="str">
        <f t="shared" ca="1" si="2"/>
        <v>SG</v>
      </c>
      <c r="T20" s="181" t="str">
        <f ca="1">IF(B20="","",IF(ISERROR(MATCH($J20,SorP!$B$1:$B$6226,0)),"",INDIRECT("'SorP'!$A$"&amp;MATCH($S20&amp;$J20,SorP!C:C,0))))</f>
        <v>SG-05</v>
      </c>
      <c r="U20" s="201"/>
      <c r="V20" s="226">
        <f ca="1">IF(C20="",NA(),IF(OR(C20="Smelter not listed",C20="Smelter not yet identified"),MATCH($B20&amp;$D20,'Smelter Look-up'!$J:$J,0),MATCH($B20&amp;$C20,'Smelter Look-up'!$J:$J,0)))</f>
        <v>184</v>
      </c>
      <c r="X20" s="227">
        <f t="shared" ca="1" si="3"/>
        <v>0</v>
      </c>
      <c r="AB20" s="228" t="str">
        <f t="shared" ca="1" si="4"/>
        <v>GoldMetalor Technologies (Singapore) Pte., Ltd.</v>
      </c>
    </row>
    <row r="21" spans="1:28" s="227" customFormat="1" ht="67.5">
      <c r="A21" s="181" t="s">
        <v>702</v>
      </c>
      <c r="B21" s="182" t="str">
        <f ca="1">IF(LEN(A21)=0,"",INDEX('Smelter Look-up'!$A:$A,MATCH($A21,'Smelter Look-up'!$E:$E,0)))</f>
        <v>Gold</v>
      </c>
      <c r="C21" s="186" t="str">
        <f ca="1">IF(LEN(A21)=0,"",INDEX('Smelter Look-up'!$C:$C,MATCH($A21,'Smelter Look-up'!$E:$E,0)))</f>
        <v>Metalor USA Refining Corporation</v>
      </c>
      <c r="D21" s="230"/>
      <c r="E21" s="182" t="str">
        <f ca="1">IF(ISERROR($V21),"",OFFSET('Smelter Look-up'!$D$4,$V21-4,0)&amp;"")</f>
        <v>UNITED STATES OF AMERICA</v>
      </c>
      <c r="F21" s="182" t="str">
        <f ca="1">IF(ISERROR($V21),"",OFFSET('Smelter Look-up'!$E$4,$V21-4,0))</f>
        <v>CID001157</v>
      </c>
      <c r="G21" s="182" t="str">
        <f ca="1">IF(C21=$X$4,IF(ISERROR($V21),"Enter smelter details","RMI"),IF(ISERROR($V21),"",OFFSET('Smelter Look-up'!$F$4,$V21-4,0)))</f>
        <v>RMI</v>
      </c>
      <c r="H21" s="183">
        <f ca="1">IF(ISERROR($V21),"",OFFSET('Smelter Look-up'!$G$4,$V21-4,0))</f>
        <v>0</v>
      </c>
      <c r="I21" s="184" t="str">
        <f ca="1">IF(ISERROR($V21),"",OFFSET('Smelter Look-up'!$H$4,$V21-4,0))</f>
        <v>North Attleboro</v>
      </c>
      <c r="J21" s="184" t="str">
        <f ca="1">IF(ISERROR($V21),"",OFFSET('Smelter Look-up'!$I$4,$V21-4,0))</f>
        <v>Massachusetts</v>
      </c>
      <c r="K21" s="224"/>
      <c r="L21" s="224"/>
      <c r="M21" s="224"/>
      <c r="N21" s="224"/>
      <c r="O21" s="224"/>
      <c r="P21" s="185"/>
      <c r="Q21" s="225">
        <f>VLOOKUP(A21,'[1]For Dropdown'!$A:$F,6,FALSE)</f>
        <v>0</v>
      </c>
      <c r="R21" s="182" t="str">
        <f ca="1">IF(ISERROR($V21),"",OFFSET('Smelter Look-up'!$C$4,$V21-4,0)&amp;"")</f>
        <v>Metalor USA Refining Corporation</v>
      </c>
      <c r="S21" s="181" t="str">
        <f t="shared" ca="1" si="2"/>
        <v>US</v>
      </c>
      <c r="T21" s="181" t="str">
        <f ca="1">IF(B21="","",IF(ISERROR(MATCH($J21,SorP!$B$1:$B$6226,0)),"",INDIRECT("'SorP'!$A$"&amp;MATCH($S21&amp;$J21,SorP!C:C,0))))</f>
        <v>US-MA</v>
      </c>
      <c r="U21" s="201"/>
      <c r="V21" s="226">
        <f ca="1">IF(C21="",NA(),IF(OR(C21="Smelter not listed",C21="Smelter not yet identified"),MATCH($B21&amp;$D21,'Smelter Look-up'!$J:$J,0),MATCH($B21&amp;$C21,'Smelter Look-up'!$J:$J,0)))</f>
        <v>187</v>
      </c>
      <c r="X21" s="227">
        <f t="shared" ca="1" si="3"/>
        <v>0</v>
      </c>
      <c r="AB21" s="228" t="str">
        <f t="shared" ca="1" si="4"/>
        <v>GoldMetalor USA Refining Corporation</v>
      </c>
    </row>
    <row r="22" spans="1:28" s="227" customFormat="1" ht="81">
      <c r="A22" s="181" t="s">
        <v>703</v>
      </c>
      <c r="B22" s="182" t="str">
        <f ca="1">IF(LEN(A22)=0,"",INDEX('Smelter Look-up'!$A:$A,MATCH($A22,'Smelter Look-up'!$E:$E,0)))</f>
        <v>Gold</v>
      </c>
      <c r="C22" s="186" t="str">
        <f ca="1">IF(LEN(A22)=0,"",INDEX('Smelter Look-up'!$C:$C,MATCH($A22,'Smelter Look-up'!$E:$E,0)))</f>
        <v>Metalurgica Met-Mex Penoles S.A. De C.V.</v>
      </c>
      <c r="D22" s="230"/>
      <c r="E22" s="182" t="str">
        <f ca="1">IF(ISERROR($V22),"",OFFSET('Smelter Look-up'!$D$4,$V22-4,0)&amp;"")</f>
        <v>MEXICO</v>
      </c>
      <c r="F22" s="182" t="str">
        <f ca="1">IF(ISERROR($V22),"",OFFSET('Smelter Look-up'!$E$4,$V22-4,0))</f>
        <v>CID001161</v>
      </c>
      <c r="G22" s="182" t="str">
        <f ca="1">IF(C22=$X$4,IF(ISERROR($V22),"Enter smelter details","RMI"),IF(ISERROR($V22),"",OFFSET('Smelter Look-up'!$F$4,$V22-4,0)))</f>
        <v>RMI</v>
      </c>
      <c r="H22" s="183">
        <f ca="1">IF(ISERROR($V22),"",OFFSET('Smelter Look-up'!$G$4,$V22-4,0))</f>
        <v>0</v>
      </c>
      <c r="I22" s="184" t="str">
        <f ca="1">IF(ISERROR($V22),"",OFFSET('Smelter Look-up'!$H$4,$V22-4,0))</f>
        <v>Torreon</v>
      </c>
      <c r="J22" s="184" t="str">
        <f ca="1">IF(ISERROR($V22),"",OFFSET('Smelter Look-up'!$I$4,$V22-4,0))</f>
        <v>Coahuila de Zaragoza</v>
      </c>
      <c r="K22" s="224"/>
      <c r="L22" s="224"/>
      <c r="M22" s="224"/>
      <c r="N22" s="224"/>
      <c r="O22" s="224"/>
      <c r="P22" s="185"/>
      <c r="Q22" s="225">
        <f>VLOOKUP(A22,'[1]For Dropdown'!$A:$F,6,FALSE)</f>
        <v>0</v>
      </c>
      <c r="R22" s="182" t="str">
        <f ca="1">IF(ISERROR($V22),"",OFFSET('Smelter Look-up'!$C$4,$V22-4,0)&amp;"")</f>
        <v>Metalurgica Met-Mex Penoles S.A. De C.V.</v>
      </c>
      <c r="S22" s="181" t="str">
        <f t="shared" ca="1" si="2"/>
        <v>MX</v>
      </c>
      <c r="T22" s="181" t="str">
        <f ca="1">IF(B22="","",IF(ISERROR(MATCH($J22,SorP!$B$1:$B$6226,0)),"",INDIRECT("'SorP'!$A$"&amp;MATCH($S22&amp;$J22,SorP!C:C,0))))</f>
        <v>MX-COA</v>
      </c>
      <c r="U22" s="201"/>
      <c r="V22" s="226">
        <f ca="1">IF(C22="",NA(),IF(OR(C22="Smelter not listed",C22="Smelter not yet identified"),MATCH($B22&amp;$D22,'Smelter Look-up'!$J:$J,0),MATCH($B22&amp;$C22,'Smelter Look-up'!$J:$J,0)))</f>
        <v>188</v>
      </c>
      <c r="X22" s="227">
        <f t="shared" ca="1" si="3"/>
        <v>0</v>
      </c>
      <c r="AB22" s="228" t="str">
        <f t="shared" ca="1" si="4"/>
        <v>GoldMetalurgica Met-Mex Penoles S.A. De C.V.</v>
      </c>
    </row>
    <row r="23" spans="1:28" s="227" customFormat="1" ht="81">
      <c r="A23" s="181" t="s">
        <v>704</v>
      </c>
      <c r="B23" s="182" t="str">
        <f ca="1">IF(LEN(A23)=0,"",INDEX('Smelter Look-up'!$A:$A,MATCH($A23,'Smelter Look-up'!$E:$E,0)))</f>
        <v>Gold</v>
      </c>
      <c r="C23" s="186" t="str">
        <f ca="1">IF(LEN(A23)=0,"",INDEX('Smelter Look-up'!$C:$C,MATCH($A23,'Smelter Look-up'!$E:$E,0)))</f>
        <v>Mitsubishi Materials Corporation</v>
      </c>
      <c r="D23" s="230"/>
      <c r="E23" s="182" t="str">
        <f ca="1">IF(ISERROR($V23),"",OFFSET('Smelter Look-up'!$D$4,$V23-4,0)&amp;"")</f>
        <v>JAPAN</v>
      </c>
      <c r="F23" s="182" t="str">
        <f ca="1">IF(ISERROR($V23),"",OFFSET('Smelter Look-up'!$E$4,$V23-4,0))</f>
        <v>CID001188</v>
      </c>
      <c r="G23" s="182" t="str">
        <f ca="1">IF(C23=$X$4,IF(ISERROR($V23),"Enter smelter details","RMI"),IF(ISERROR($V23),"",OFFSET('Smelter Look-up'!$F$4,$V23-4,0)))</f>
        <v>RMI</v>
      </c>
      <c r="H23" s="183">
        <f ca="1">IF(ISERROR($V23),"",OFFSET('Smelter Look-up'!$G$4,$V23-4,0))</f>
        <v>0</v>
      </c>
      <c r="I23" s="184" t="str">
        <f ca="1">IF(ISERROR($V23),"",OFFSET('Smelter Look-up'!$H$4,$V23-4,0))</f>
        <v>Tokyo</v>
      </c>
      <c r="J23" s="184" t="str">
        <f ca="1">IF(ISERROR($V23),"",OFFSET('Smelter Look-up'!$I$4,$V23-4,0))</f>
        <v>Tokyo</v>
      </c>
      <c r="K23" s="224"/>
      <c r="L23" s="224"/>
      <c r="M23" s="224"/>
      <c r="N23" s="224"/>
      <c r="O23" s="224"/>
      <c r="P23" s="185"/>
      <c r="Q23" s="225">
        <f>VLOOKUP(A23,'[1]For Dropdown'!$A:$F,6,FALSE)</f>
        <v>0</v>
      </c>
      <c r="R23" s="182" t="str">
        <f ca="1">IF(ISERROR($V23),"",OFFSET('Smelter Look-up'!$C$4,$V23-4,0)&amp;"")</f>
        <v>Mitsubishi Materials Corporation</v>
      </c>
      <c r="S23" s="181" t="str">
        <f t="shared" ca="1" si="2"/>
        <v>JP</v>
      </c>
      <c r="T23" s="181" t="str">
        <f ca="1">IF(B23="","",IF(ISERROR(MATCH($J23,SorP!$B$1:$B$6226,0)),"",INDIRECT("'SorP'!$A$"&amp;MATCH($S23&amp;$J23,SorP!C:C,0))))</f>
        <v>JP-13</v>
      </c>
      <c r="U23" s="201"/>
      <c r="V23" s="226">
        <f ca="1">IF(C23="",NA(),IF(OR(C23="Smelter not listed",C23="Smelter not yet identified"),MATCH($B23&amp;$D23,'Smelter Look-up'!$J:$J,0),MATCH($B23&amp;$C23,'Smelter Look-up'!$J:$J,0)))</f>
        <v>192</v>
      </c>
      <c r="X23" s="227">
        <f t="shared" ca="1" si="3"/>
        <v>0</v>
      </c>
      <c r="AB23" s="228" t="str">
        <f t="shared" ca="1" si="4"/>
        <v>GoldMitsubishi Materials Corporation</v>
      </c>
    </row>
    <row r="24" spans="1:28" s="227" customFormat="1" ht="81">
      <c r="A24" s="181" t="s">
        <v>705</v>
      </c>
      <c r="B24" s="182" t="str">
        <f ca="1">IF(LEN(A24)=0,"",INDEX('Smelter Look-up'!$A:$A,MATCH($A24,'Smelter Look-up'!$E:$E,0)))</f>
        <v>Gold</v>
      </c>
      <c r="C24" s="186" t="str">
        <f ca="1">IF(LEN(A24)=0,"",INDEX('Smelter Look-up'!$C:$C,MATCH($A24,'Smelter Look-up'!$E:$E,0)))</f>
        <v>Mitsui Mining and Smelting Co., Ltd.</v>
      </c>
      <c r="D24" s="230"/>
      <c r="E24" s="182" t="str">
        <f ca="1">IF(ISERROR($V24),"",OFFSET('Smelter Look-up'!$D$4,$V24-4,0)&amp;"")</f>
        <v>JAPAN</v>
      </c>
      <c r="F24" s="182" t="str">
        <f ca="1">IF(ISERROR($V24),"",OFFSET('Smelter Look-up'!$E$4,$V24-4,0))</f>
        <v>CID001193</v>
      </c>
      <c r="G24" s="182" t="str">
        <f ca="1">IF(C24=$X$4,IF(ISERROR($V24),"Enter smelter details","RMI"),IF(ISERROR($V24),"",OFFSET('Smelter Look-up'!$F$4,$V24-4,0)))</f>
        <v>RMI</v>
      </c>
      <c r="H24" s="183">
        <f ca="1">IF(ISERROR($V24),"",OFFSET('Smelter Look-up'!$G$4,$V24-4,0))</f>
        <v>0</v>
      </c>
      <c r="I24" s="184" t="str">
        <f ca="1">IF(ISERROR($V24),"",OFFSET('Smelter Look-up'!$H$4,$V24-4,0))</f>
        <v>Takehara</v>
      </c>
      <c r="J24" s="184" t="str">
        <f ca="1">IF(ISERROR($V24),"",OFFSET('Smelter Look-up'!$I$4,$V24-4,0))</f>
        <v>Hiroshima</v>
      </c>
      <c r="K24" s="224"/>
      <c r="L24" s="224"/>
      <c r="M24" s="224"/>
      <c r="N24" s="224"/>
      <c r="O24" s="224"/>
      <c r="P24" s="185"/>
      <c r="Q24" s="225">
        <f>VLOOKUP(A24,'[1]For Dropdown'!$A:$F,6,FALSE)</f>
        <v>0</v>
      </c>
      <c r="R24" s="182" t="str">
        <f ca="1">IF(ISERROR($V24),"",OFFSET('Smelter Look-up'!$C$4,$V24-4,0)&amp;"")</f>
        <v>Mitsui Mining and Smelting Co., Ltd.</v>
      </c>
      <c r="S24" s="181" t="str">
        <f t="shared" ca="1" si="2"/>
        <v>JP</v>
      </c>
      <c r="T24" s="181" t="str">
        <f ca="1">IF(B24="","",IF(ISERROR(MATCH($J24,SorP!$B$1:$B$6226,0)),"",INDIRECT("'SorP'!$A$"&amp;MATCH($S24&amp;$J24,SorP!C:C,0))))</f>
        <v>JP-34</v>
      </c>
      <c r="U24" s="201"/>
      <c r="V24" s="226">
        <f ca="1">IF(C24="",NA(),IF(OR(C24="Smelter not listed",C24="Smelter not yet identified"),MATCH($B24&amp;$D24,'Smelter Look-up'!$J:$J,0),MATCH($B24&amp;$C24,'Smelter Look-up'!$J:$J,0)))</f>
        <v>194</v>
      </c>
      <c r="X24" s="227">
        <f t="shared" ca="1" si="3"/>
        <v>0</v>
      </c>
      <c r="AB24" s="228" t="str">
        <f t="shared" ca="1" si="4"/>
        <v>GoldMitsui Mining and Smelting Co., Ltd.</v>
      </c>
    </row>
    <row r="25" spans="1:28" s="227" customFormat="1" ht="54">
      <c r="A25" s="181" t="s">
        <v>709</v>
      </c>
      <c r="B25" s="182" t="str">
        <f ca="1">IF(LEN(A25)=0,"",INDEX('Smelter Look-up'!$A:$A,MATCH($A25,'Smelter Look-up'!$E:$E,0)))</f>
        <v>Gold</v>
      </c>
      <c r="C25" s="186" t="str">
        <f ca="1">IF(LEN(A25)=0,"",INDEX('Smelter Look-up'!$C:$C,MATCH($A25,'Smelter Look-up'!$E:$E,0)))</f>
        <v>Nihon Material Co., Ltd.</v>
      </c>
      <c r="D25" s="230"/>
      <c r="E25" s="182" t="str">
        <f ca="1">IF(ISERROR($V25),"",OFFSET('Smelter Look-up'!$D$4,$V25-4,0)&amp;"")</f>
        <v>JAPAN</v>
      </c>
      <c r="F25" s="182" t="str">
        <f ca="1">IF(ISERROR($V25),"",OFFSET('Smelter Look-up'!$E$4,$V25-4,0))</f>
        <v>CID001259</v>
      </c>
      <c r="G25" s="182" t="str">
        <f ca="1">IF(C25=$X$4,IF(ISERROR($V25),"Enter smelter details","RMI"),IF(ISERROR($V25),"",OFFSET('Smelter Look-up'!$F$4,$V25-4,0)))</f>
        <v>RMI</v>
      </c>
      <c r="H25" s="183">
        <f ca="1">IF(ISERROR($V25),"",OFFSET('Smelter Look-up'!$G$4,$V25-4,0))</f>
        <v>0</v>
      </c>
      <c r="I25" s="184" t="str">
        <f ca="1">IF(ISERROR($V25),"",OFFSET('Smelter Look-up'!$H$4,$V25-4,0))</f>
        <v>Noda</v>
      </c>
      <c r="J25" s="184" t="str">
        <f ca="1">IF(ISERROR($V25),"",OFFSET('Smelter Look-up'!$I$4,$V25-4,0))</f>
        <v>Chiba</v>
      </c>
      <c r="K25" s="224"/>
      <c r="L25" s="224"/>
      <c r="M25" s="224"/>
      <c r="N25" s="224"/>
      <c r="O25" s="224"/>
      <c r="P25" s="185"/>
      <c r="Q25" s="225">
        <f>VLOOKUP(A25,'[1]For Dropdown'!$A:$F,6,FALSE)</f>
        <v>0</v>
      </c>
      <c r="R25" s="182" t="str">
        <f ca="1">IF(ISERROR($V25),"",OFFSET('Smelter Look-up'!$C$4,$V25-4,0)&amp;"")</f>
        <v>Nihon Material Co., Ltd.</v>
      </c>
      <c r="S25" s="181" t="str">
        <f t="shared" ca="1" si="2"/>
        <v>JP</v>
      </c>
      <c r="T25" s="181" t="str">
        <f ca="1">IF(B25="","",IF(ISERROR(MATCH($J25,SorP!$B$1:$B$6226,0)),"",INDIRECT("'SorP'!$A$"&amp;MATCH($S25&amp;$J25,SorP!C:C,0))))</f>
        <v>JP-12</v>
      </c>
      <c r="U25" s="201"/>
      <c r="V25" s="226">
        <f ca="1">IF(C25="",NA(),IF(OR(C25="Smelter not listed",C25="Smelter not yet identified"),MATCH($B25&amp;$D25,'Smelter Look-up'!$J:$J,0),MATCH($B25&amp;$C25,'Smelter Look-up'!$J:$J,0)))</f>
        <v>204</v>
      </c>
      <c r="X25" s="227">
        <f t="shared" ca="1" si="3"/>
        <v>0</v>
      </c>
      <c r="AB25" s="228" t="str">
        <f t="shared" ca="1" si="4"/>
        <v>GoldNihon Material Co., Ltd.</v>
      </c>
    </row>
    <row r="26" spans="1:28" s="227" customFormat="1" ht="54">
      <c r="A26" s="181" t="s">
        <v>718</v>
      </c>
      <c r="B26" s="182" t="str">
        <f ca="1">IF(LEN(A26)=0,"",INDEX('Smelter Look-up'!$A:$A,MATCH($A26,'Smelter Look-up'!$E:$E,0)))</f>
        <v>Gold</v>
      </c>
      <c r="C26" s="186" t="str">
        <f ca="1">IF(LEN(A26)=0,"",INDEX('Smelter Look-up'!$C:$C,MATCH($A26,'Smelter Look-up'!$E:$E,0)))</f>
        <v>Royal Canadian Mint</v>
      </c>
      <c r="D26" s="230"/>
      <c r="E26" s="182" t="str">
        <f ca="1">IF(ISERROR($V26),"",OFFSET('Smelter Look-up'!$D$4,$V26-4,0)&amp;"")</f>
        <v>CANADA</v>
      </c>
      <c r="F26" s="182" t="str">
        <f ca="1">IF(ISERROR($V26),"",OFFSET('Smelter Look-up'!$E$4,$V26-4,0))</f>
        <v>CID001534</v>
      </c>
      <c r="G26" s="182" t="str">
        <f ca="1">IF(C26=$X$4,IF(ISERROR($V26),"Enter smelter details","RMI"),IF(ISERROR($V26),"",OFFSET('Smelter Look-up'!$F$4,$V26-4,0)))</f>
        <v>RMI</v>
      </c>
      <c r="H26" s="183">
        <f ca="1">IF(ISERROR($V26),"",OFFSET('Smelter Look-up'!$G$4,$V26-4,0))</f>
        <v>0</v>
      </c>
      <c r="I26" s="184" t="str">
        <f ca="1">IF(ISERROR($V26),"",OFFSET('Smelter Look-up'!$H$4,$V26-4,0))</f>
        <v>Ottawa</v>
      </c>
      <c r="J26" s="184" t="str">
        <f ca="1">IF(ISERROR($V26),"",OFFSET('Smelter Look-up'!$I$4,$V26-4,0))</f>
        <v>Ontario</v>
      </c>
      <c r="K26" s="224"/>
      <c r="L26" s="224"/>
      <c r="M26" s="224"/>
      <c r="N26" s="224"/>
      <c r="O26" s="224"/>
      <c r="P26" s="185"/>
      <c r="Q26" s="225">
        <f>VLOOKUP(A26,'[1]For Dropdown'!$A:$F,6,FALSE)</f>
        <v>0</v>
      </c>
      <c r="R26" s="182" t="str">
        <f ca="1">IF(ISERROR($V26),"",OFFSET('Smelter Look-up'!$C$4,$V26-4,0)&amp;"")</f>
        <v>Royal Canadian Mint</v>
      </c>
      <c r="S26" s="181" t="str">
        <f t="shared" ca="1" si="2"/>
        <v>CA</v>
      </c>
      <c r="T26" s="181" t="str">
        <f ca="1">IF(B26="","",IF(ISERROR(MATCH($J26,SorP!$B$1:$B$6226,0)),"",INDIRECT("'SorP'!$A$"&amp;MATCH($S26&amp;$J26,SorP!C:C,0))))</f>
        <v>CA-ON</v>
      </c>
      <c r="U26" s="201"/>
      <c r="V26" s="226">
        <f ca="1">IF(C26="",NA(),IF(OR(C26="Smelter not listed",C26="Smelter not yet identified"),MATCH($B26&amp;$D26,'Smelter Look-up'!$J:$J,0),MATCH($B26&amp;$C26,'Smelter Look-up'!$J:$J,0)))</f>
        <v>232</v>
      </c>
      <c r="X26" s="227">
        <f t="shared" ca="1" si="3"/>
        <v>0</v>
      </c>
      <c r="AB26" s="228" t="str">
        <f t="shared" ca="1" si="4"/>
        <v>GoldRoyal Canadian Mint</v>
      </c>
    </row>
    <row r="27" spans="1:28" s="227" customFormat="1" ht="81">
      <c r="A27" s="181" t="s">
        <v>724</v>
      </c>
      <c r="B27" s="182" t="str">
        <f ca="1">IF(LEN(A27)=0,"",INDEX('Smelter Look-up'!$A:$A,MATCH($A27,'Smelter Look-up'!$E:$E,0)))</f>
        <v>Gold</v>
      </c>
      <c r="C27" s="186" t="str">
        <f ca="1">IF(LEN(A27)=0,"",INDEX('Smelter Look-up'!$C:$C,MATCH($A27,'Smelter Look-up'!$E:$E,0)))</f>
        <v>Solar Applied Materials Technology Corp.</v>
      </c>
      <c r="D27" s="230"/>
      <c r="E27" s="182" t="str">
        <f ca="1">IF(ISERROR($V27),"",OFFSET('Smelter Look-up'!$D$4,$V27-4,0)&amp;"")</f>
        <v>TAIWAN, PROVINCE OF CHINA</v>
      </c>
      <c r="F27" s="182" t="str">
        <f ca="1">IF(ISERROR($V27),"",OFFSET('Smelter Look-up'!$E$4,$V27-4,0))</f>
        <v>CID001761</v>
      </c>
      <c r="G27" s="182" t="str">
        <f ca="1">IF(C27=$X$4,IF(ISERROR($V27),"Enter smelter details","RMI"),IF(ISERROR($V27),"",OFFSET('Smelter Look-up'!$F$4,$V27-4,0)))</f>
        <v>RMI</v>
      </c>
      <c r="H27" s="183">
        <f ca="1">IF(ISERROR($V27),"",OFFSET('Smelter Look-up'!$G$4,$V27-4,0))</f>
        <v>0</v>
      </c>
      <c r="I27" s="184" t="str">
        <f ca="1">IF(ISERROR($V27),"",OFFSET('Smelter Look-up'!$H$4,$V27-4,0))</f>
        <v>Tainan City</v>
      </c>
      <c r="J27" s="184" t="str">
        <f ca="1">IF(ISERROR($V27),"",OFFSET('Smelter Look-up'!$I$4,$V27-4,0))</f>
        <v>Tainan</v>
      </c>
      <c r="K27" s="224"/>
      <c r="L27" s="224"/>
      <c r="M27" s="224"/>
      <c r="N27" s="224"/>
      <c r="O27" s="224"/>
      <c r="P27" s="185"/>
      <c r="Q27" s="225">
        <f>VLOOKUP(A27,'[1]For Dropdown'!$A:$F,6,FALSE)</f>
        <v>0</v>
      </c>
      <c r="R27" s="182" t="str">
        <f ca="1">IF(ISERROR($V27),"",OFFSET('Smelter Look-up'!$C$4,$V27-4,0)&amp;"")</f>
        <v>Solar Applied Materials Technology Corp.</v>
      </c>
      <c r="S27" s="181" t="str">
        <f t="shared" ca="1" si="2"/>
        <v>TW</v>
      </c>
      <c r="T27" s="181" t="str">
        <f ca="1">IF(B27="","",IF(ISERROR(MATCH($J27,SorP!$B$1:$B$6226,0)),"",INDIRECT("'SorP'!$A$"&amp;MATCH($S27&amp;$J27,SorP!C:C,0))))</f>
        <v>TW-TNN</v>
      </c>
      <c r="U27" s="201"/>
      <c r="V27" s="226">
        <f ca="1">IF(C27="",NA(),IF(OR(C27="Smelter not listed",C27="Smelter not yet identified"),MATCH($B27&amp;$D27,'Smelter Look-up'!$J:$J,0),MATCH($B27&amp;$C27,'Smelter Look-up'!$J:$J,0)))</f>
        <v>269</v>
      </c>
      <c r="X27" s="227">
        <f t="shared" ca="1" si="3"/>
        <v>0</v>
      </c>
      <c r="AB27" s="228" t="str">
        <f t="shared" ca="1" si="4"/>
        <v>GoldSolar Applied Materials Technology Corp.</v>
      </c>
    </row>
    <row r="28" spans="1:28" s="227" customFormat="1" ht="67.5">
      <c r="A28" s="181" t="s">
        <v>725</v>
      </c>
      <c r="B28" s="182" t="str">
        <f ca="1">IF(LEN(A28)=0,"",INDEX('Smelter Look-up'!$A:$A,MATCH($A28,'Smelter Look-up'!$E:$E,0)))</f>
        <v>Gold</v>
      </c>
      <c r="C28" s="186" t="str">
        <f ca="1">IF(LEN(A28)=0,"",INDEX('Smelter Look-up'!$C:$C,MATCH($A28,'Smelter Look-up'!$E:$E,0)))</f>
        <v>Sumitomo Metal Mining Co., Ltd.</v>
      </c>
      <c r="D28" s="230"/>
      <c r="E28" s="182" t="str">
        <f ca="1">IF(ISERROR($V28),"",OFFSET('Smelter Look-up'!$D$4,$V28-4,0)&amp;"")</f>
        <v>JAPAN</v>
      </c>
      <c r="F28" s="182" t="str">
        <f ca="1">IF(ISERROR($V28),"",OFFSET('Smelter Look-up'!$E$4,$V28-4,0))</f>
        <v>CID001798</v>
      </c>
      <c r="G28" s="182" t="str">
        <f ca="1">IF(C28=$X$4,IF(ISERROR($V28),"Enter smelter details","RMI"),IF(ISERROR($V28),"",OFFSET('Smelter Look-up'!$F$4,$V28-4,0)))</f>
        <v>RMI</v>
      </c>
      <c r="H28" s="183">
        <f ca="1">IF(ISERROR($V28),"",OFFSET('Smelter Look-up'!$G$4,$V28-4,0))</f>
        <v>0</v>
      </c>
      <c r="I28" s="184" t="str">
        <f ca="1">IF(ISERROR($V28),"",OFFSET('Smelter Look-up'!$H$4,$V28-4,0))</f>
        <v>Saijo</v>
      </c>
      <c r="J28" s="184" t="str">
        <f ca="1">IF(ISERROR($V28),"",OFFSET('Smelter Look-up'!$I$4,$V28-4,0))</f>
        <v>Ehime</v>
      </c>
      <c r="K28" s="224"/>
      <c r="L28" s="224"/>
      <c r="M28" s="224"/>
      <c r="N28" s="224"/>
      <c r="O28" s="224"/>
      <c r="P28" s="185"/>
      <c r="Q28" s="225">
        <f>VLOOKUP(A28,'[1]For Dropdown'!$A:$F,6,FALSE)</f>
        <v>0</v>
      </c>
      <c r="R28" s="182" t="str">
        <f ca="1">IF(ISERROR($V28),"",OFFSET('Smelter Look-up'!$C$4,$V28-4,0)&amp;"")</f>
        <v>Sumitomo Metal Mining Co., Ltd.</v>
      </c>
      <c r="S28" s="181" t="str">
        <f t="shared" ca="1" si="2"/>
        <v>JP</v>
      </c>
      <c r="T28" s="181" t="str">
        <f ca="1">IF(B28="","",IF(ISERROR(MATCH($J28,SorP!$B$1:$B$6226,0)),"",INDIRECT("'SorP'!$A$"&amp;MATCH($S28&amp;$J28,SorP!C:C,0))))</f>
        <v>JP-38</v>
      </c>
      <c r="U28" s="201"/>
      <c r="V28" s="226">
        <f ca="1">IF(C28="",NA(),IF(OR(C28="Smelter not listed",C28="Smelter not yet identified"),MATCH($B28&amp;$D28,'Smelter Look-up'!$J:$J,0),MATCH($B28&amp;$C28,'Smelter Look-up'!$J:$J,0)))</f>
        <v>276</v>
      </c>
      <c r="X28" s="227">
        <f t="shared" ca="1" si="3"/>
        <v>0</v>
      </c>
      <c r="AB28" s="228" t="str">
        <f t="shared" ca="1" si="4"/>
        <v>GoldSumitomo Metal Mining Co., Ltd.</v>
      </c>
    </row>
    <row r="29" spans="1:28" s="227" customFormat="1" ht="54">
      <c r="A29" s="181" t="s">
        <v>729</v>
      </c>
      <c r="B29" s="182" t="str">
        <f ca="1">IF(LEN(A29)=0,"",INDEX('Smelter Look-up'!$A:$A,MATCH($A29,'Smelter Look-up'!$E:$E,0)))</f>
        <v>Gold</v>
      </c>
      <c r="C29" s="186" t="str">
        <f ca="1">IF(LEN(A29)=0,"",INDEX('Smelter Look-up'!$C:$C,MATCH($A29,'Smelter Look-up'!$E:$E,0)))</f>
        <v>Tokuriki Honten Co., Ltd.</v>
      </c>
      <c r="D29" s="230"/>
      <c r="E29" s="182" t="str">
        <f ca="1">IF(ISERROR($V29),"",OFFSET('Smelter Look-up'!$D$4,$V29-4,0)&amp;"")</f>
        <v>JAPAN</v>
      </c>
      <c r="F29" s="182" t="str">
        <f ca="1">IF(ISERROR($V29),"",OFFSET('Smelter Look-up'!$E$4,$V29-4,0))</f>
        <v>CID001938</v>
      </c>
      <c r="G29" s="182" t="str">
        <f ca="1">IF(C29=$X$4,IF(ISERROR($V29),"Enter smelter details","RMI"),IF(ISERROR($V29),"",OFFSET('Smelter Look-up'!$F$4,$V29-4,0)))</f>
        <v>RMI</v>
      </c>
      <c r="H29" s="183">
        <f ca="1">IF(ISERROR($V29),"",OFFSET('Smelter Look-up'!$G$4,$V29-4,0))</f>
        <v>0</v>
      </c>
      <c r="I29" s="184" t="str">
        <f ca="1">IF(ISERROR($V29),"",OFFSET('Smelter Look-up'!$H$4,$V29-4,0))</f>
        <v>Kuki</v>
      </c>
      <c r="J29" s="184" t="str">
        <f ca="1">IF(ISERROR($V29),"",OFFSET('Smelter Look-up'!$I$4,$V29-4,0))</f>
        <v>Saitama</v>
      </c>
      <c r="K29" s="224"/>
      <c r="L29" s="224"/>
      <c r="M29" s="224"/>
      <c r="N29" s="224"/>
      <c r="O29" s="224"/>
      <c r="P29" s="185"/>
      <c r="Q29" s="225">
        <f>VLOOKUP(A29,'[1]For Dropdown'!$A:$F,6,FALSE)</f>
        <v>0</v>
      </c>
      <c r="R29" s="182" t="str">
        <f ca="1">IF(ISERROR($V29),"",OFFSET('Smelter Look-up'!$C$4,$V29-4,0)&amp;"")</f>
        <v>Tokuriki Honten Co., Ltd.</v>
      </c>
      <c r="S29" s="181" t="str">
        <f t="shared" ca="1" si="2"/>
        <v>JP</v>
      </c>
      <c r="T29" s="181" t="str">
        <f ca="1">IF(B29="","",IF(ISERROR(MATCH($J29,SorP!$B$1:$B$6226,0)),"",INDIRECT("'SorP'!$A$"&amp;MATCH($S29&amp;$J29,SorP!C:C,0))))</f>
        <v>JP-11</v>
      </c>
      <c r="U29" s="201"/>
      <c r="V29" s="226">
        <f ca="1">IF(C29="",NA(),IF(OR(C29="Smelter not listed",C29="Smelter not yet identified"),MATCH($B29&amp;$D29,'Smelter Look-up'!$J:$J,0),MATCH($B29&amp;$C29,'Smelter Look-up'!$J:$J,0)))</f>
        <v>294</v>
      </c>
      <c r="X29" s="227">
        <f t="shared" ca="1" si="3"/>
        <v>0</v>
      </c>
      <c r="AB29" s="228" t="str">
        <f t="shared" ca="1" si="4"/>
        <v>GoldTokuriki Honten Co., Ltd.</v>
      </c>
    </row>
    <row r="30" spans="1:28" s="227" customFormat="1" ht="81">
      <c r="A30" s="181" t="s">
        <v>733</v>
      </c>
      <c r="B30" s="182" t="str">
        <f ca="1">IF(LEN(A30)=0,"",INDEX('Smelter Look-up'!$A:$A,MATCH($A30,'Smelter Look-up'!$E:$E,0)))</f>
        <v>Gold</v>
      </c>
      <c r="C30" s="186" t="str">
        <f ca="1">IF(LEN(A30)=0,"",INDEX('Smelter Look-up'!$C:$C,MATCH($A30,'Smelter Look-up'!$E:$E,0)))</f>
        <v>United Precious Metal Refining, Inc.</v>
      </c>
      <c r="D30" s="230"/>
      <c r="E30" s="182" t="str">
        <f ca="1">IF(ISERROR($V30),"",OFFSET('Smelter Look-up'!$D$4,$V30-4,0)&amp;"")</f>
        <v>UNITED STATES OF AMERICA</v>
      </c>
      <c r="F30" s="182" t="str">
        <f ca="1">IF(ISERROR($V30),"",OFFSET('Smelter Look-up'!$E$4,$V30-4,0))</f>
        <v>CID001993</v>
      </c>
      <c r="G30" s="182" t="str">
        <f ca="1">IF(C30=$X$4,IF(ISERROR($V30),"Enter smelter details","RMI"),IF(ISERROR($V30),"",OFFSET('Smelter Look-up'!$F$4,$V30-4,0)))</f>
        <v>RMI</v>
      </c>
      <c r="H30" s="183">
        <f ca="1">IF(ISERROR($V30),"",OFFSET('Smelter Look-up'!$G$4,$V30-4,0))</f>
        <v>0</v>
      </c>
      <c r="I30" s="184" t="str">
        <f ca="1">IF(ISERROR($V30),"",OFFSET('Smelter Look-up'!$H$4,$V30-4,0))</f>
        <v>Alden</v>
      </c>
      <c r="J30" s="184" t="str">
        <f ca="1">IF(ISERROR($V30),"",OFFSET('Smelter Look-up'!$I$4,$V30-4,0))</f>
        <v>New York</v>
      </c>
      <c r="K30" s="224"/>
      <c r="L30" s="224"/>
      <c r="M30" s="224"/>
      <c r="N30" s="224"/>
      <c r="O30" s="224"/>
      <c r="P30" s="185"/>
      <c r="Q30" s="225">
        <f>VLOOKUP(A30,'[1]For Dropdown'!$A:$F,6,FALSE)</f>
        <v>0</v>
      </c>
      <c r="R30" s="182" t="str">
        <f ca="1">IF(ISERROR($V30),"",OFFSET('Smelter Look-up'!$C$4,$V30-4,0)&amp;"")</f>
        <v>United Precious Metal Refining, Inc.</v>
      </c>
      <c r="S30" s="181" t="str">
        <f t="shared" ca="1" si="2"/>
        <v>US</v>
      </c>
      <c r="T30" s="181" t="str">
        <f ca="1">IF(B30="","",IF(ISERROR(MATCH($J30,SorP!$B$1:$B$6226,0)),"",INDIRECT("'SorP'!$A$"&amp;MATCH($S30&amp;$J30,SorP!C:C,0))))</f>
        <v>US-NY</v>
      </c>
      <c r="U30" s="201"/>
      <c r="V30" s="226">
        <f ca="1">IF(C30="",NA(),IF(OR(C30="Smelter not listed",C30="Smelter not yet identified"),MATCH($B30&amp;$D30,'Smelter Look-up'!$J:$J,0),MATCH($B30&amp;$C30,'Smelter Look-up'!$J:$J,0)))</f>
        <v>304</v>
      </c>
      <c r="X30" s="227">
        <f t="shared" ca="1" si="3"/>
        <v>0</v>
      </c>
      <c r="AB30" s="228" t="str">
        <f t="shared" ca="1" si="4"/>
        <v>GoldUnited Precious Metal Refining, Inc.</v>
      </c>
    </row>
    <row r="31" spans="1:28" s="227" customFormat="1" ht="94.5">
      <c r="A31" s="181" t="s">
        <v>735</v>
      </c>
      <c r="B31" s="182" t="str">
        <f ca="1">IF(LEN(A31)=0,"",INDEX('Smelter Look-up'!$A:$A,MATCH($A31,'Smelter Look-up'!$E:$E,0)))</f>
        <v>Gold</v>
      </c>
      <c r="C31" s="186" t="str">
        <f ca="1">IF(LEN(A31)=0,"",INDEX('Smelter Look-up'!$C:$C,MATCH($A31,'Smelter Look-up'!$E:$E,0)))</f>
        <v>Western Australian Mint (T/a The Perth Mint)</v>
      </c>
      <c r="D31" s="230"/>
      <c r="E31" s="182" t="str">
        <f ca="1">IF(ISERROR($V31),"",OFFSET('Smelter Look-up'!$D$4,$V31-4,0)&amp;"")</f>
        <v>AUSTRALIA</v>
      </c>
      <c r="F31" s="182" t="str">
        <f ca="1">IF(ISERROR($V31),"",OFFSET('Smelter Look-up'!$E$4,$V31-4,0))</f>
        <v>CID002030</v>
      </c>
      <c r="G31" s="182" t="str">
        <f ca="1">IF(C31=$X$4,IF(ISERROR($V31),"Enter smelter details","RMI"),IF(ISERROR($V31),"",OFFSET('Smelter Look-up'!$F$4,$V31-4,0)))</f>
        <v>RMI</v>
      </c>
      <c r="H31" s="183">
        <f ca="1">IF(ISERROR($V31),"",OFFSET('Smelter Look-up'!$G$4,$V31-4,0))</f>
        <v>0</v>
      </c>
      <c r="I31" s="184" t="str">
        <f ca="1">IF(ISERROR($V31),"",OFFSET('Smelter Look-up'!$H$4,$V31-4,0))</f>
        <v>Newburn</v>
      </c>
      <c r="J31" s="184" t="str">
        <f ca="1">IF(ISERROR($V31),"",OFFSET('Smelter Look-up'!$I$4,$V31-4,0))</f>
        <v>Western Australia</v>
      </c>
      <c r="K31" s="224"/>
      <c r="L31" s="224"/>
      <c r="M31" s="224"/>
      <c r="N31" s="224"/>
      <c r="O31" s="224"/>
      <c r="P31" s="185"/>
      <c r="Q31" s="225">
        <f>VLOOKUP(A31,'[1]For Dropdown'!$A:$F,6,FALSE)</f>
        <v>0</v>
      </c>
      <c r="R31" s="182" t="str">
        <f ca="1">IF(ISERROR($V31),"",OFFSET('Smelter Look-up'!$C$4,$V31-4,0)&amp;"")</f>
        <v>Western Australian Mint (T/a The Perth Mint)</v>
      </c>
      <c r="S31" s="181" t="str">
        <f t="shared" ca="1" si="2"/>
        <v>AU</v>
      </c>
      <c r="T31" s="181" t="str">
        <f ca="1">IF(B31="","",IF(ISERROR(MATCH($J31,SorP!$B$1:$B$6226,0)),"",INDIRECT("'SorP'!$A$"&amp;MATCH($S31&amp;$J31,SorP!C:C,0))))</f>
        <v>AU-WA</v>
      </c>
      <c r="U31" s="201"/>
      <c r="V31" s="226">
        <f ca="1">IF(C31="",NA(),IF(OR(C31="Smelter not listed",C31="Smelter not yet identified"),MATCH($B31&amp;$D31,'Smelter Look-up'!$J:$J,0),MATCH($B31&amp;$C31,'Smelter Look-up'!$J:$J,0)))</f>
        <v>307</v>
      </c>
      <c r="X31" s="227">
        <f t="shared" ca="1" si="3"/>
        <v>0</v>
      </c>
      <c r="AB31" s="228" t="str">
        <f t="shared" ca="1" si="4"/>
        <v>GoldWestern Australian Mint (T/a The Perth Mint)</v>
      </c>
    </row>
    <row r="32" spans="1:28" s="227" customFormat="1" ht="67.5">
      <c r="A32" s="181" t="s">
        <v>2188</v>
      </c>
      <c r="B32" s="182" t="str">
        <f ca="1">IF(LEN(A32)=0,"",INDEX('Smelter Look-up'!$A:$A,MATCH($A32,'Smelter Look-up'!$E:$E,0)))</f>
        <v>Gold</v>
      </c>
      <c r="C32" s="186" t="str">
        <f ca="1">IF(LEN(A32)=0,"",INDEX('Smelter Look-up'!$C:$C,MATCH($A32,'Smelter Look-up'!$E:$E,0)))</f>
        <v>WIELAND Edelmetalle GmbH</v>
      </c>
      <c r="D32" s="230"/>
      <c r="E32" s="182" t="str">
        <f ca="1">IF(ISERROR($V32),"",OFFSET('Smelter Look-up'!$D$4,$V32-4,0)&amp;"")</f>
        <v>GERMANY</v>
      </c>
      <c r="F32" s="182" t="str">
        <f ca="1">IF(ISERROR($V32),"",OFFSET('Smelter Look-up'!$E$4,$V32-4,0))</f>
        <v>CID002778</v>
      </c>
      <c r="G32" s="182" t="str">
        <f ca="1">IF(C32=$X$4,IF(ISERROR($V32),"Enter smelter details","RMI"),IF(ISERROR($V32),"",OFFSET('Smelter Look-up'!$F$4,$V32-4,0)))</f>
        <v>RMI</v>
      </c>
      <c r="H32" s="183">
        <f ca="1">IF(ISERROR($V32),"",OFFSET('Smelter Look-up'!$G$4,$V32-4,0))</f>
        <v>0</v>
      </c>
      <c r="I32" s="184" t="str">
        <f ca="1">IF(ISERROR($V32),"",OFFSET('Smelter Look-up'!$H$4,$V32-4,0))</f>
        <v>Pforzheim</v>
      </c>
      <c r="J32" s="184" t="str">
        <f ca="1">IF(ISERROR($V32),"",OFFSET('Smelter Look-up'!$I$4,$V32-4,0))</f>
        <v>Baden-Württemberg</v>
      </c>
      <c r="K32" s="224"/>
      <c r="L32" s="224"/>
      <c r="M32" s="224"/>
      <c r="N32" s="224"/>
      <c r="O32" s="224"/>
      <c r="P32" s="185"/>
      <c r="Q32" s="225">
        <f>VLOOKUP(A32,'[1]For Dropdown'!$A:$F,6,FALSE)</f>
        <v>0</v>
      </c>
      <c r="R32" s="182" t="str">
        <f ca="1">IF(ISERROR($V32),"",OFFSET('Smelter Look-up'!$C$4,$V32-4,0)&amp;"")</f>
        <v>WIELAND Edelmetalle GmbH</v>
      </c>
      <c r="S32" s="181" t="str">
        <f t="shared" ca="1" si="2"/>
        <v>DE</v>
      </c>
      <c r="T32" s="181" t="str">
        <f ca="1">IF(B32="","",IF(ISERROR(MATCH($J32,SorP!$B$1:$B$6226,0)),"",INDIRECT("'SorP'!$A$"&amp;MATCH($S32&amp;$J32,SorP!C:C,0))))</f>
        <v>DE-BW</v>
      </c>
      <c r="U32" s="201"/>
      <c r="V32" s="226">
        <f ca="1">IF(C32="",NA(),IF(OR(C32="Smelter not listed",C32="Smelter not yet identified"),MATCH($B32&amp;$D32,'Smelter Look-up'!$J:$J,0),MATCH($B32&amp;$C32,'Smelter Look-up'!$J:$J,0)))</f>
        <v>308</v>
      </c>
      <c r="X32" s="227">
        <f t="shared" ca="1" si="3"/>
        <v>0</v>
      </c>
      <c r="AB32" s="228" t="str">
        <f t="shared" ca="1" si="4"/>
        <v>GoldWIELAND Edelmetalle GmbH</v>
      </c>
    </row>
    <row r="33" spans="1:28" s="227" customFormat="1" ht="135">
      <c r="A33" s="181" t="s">
        <v>2189</v>
      </c>
      <c r="B33" s="182" t="str">
        <f ca="1">IF(LEN(A33)=0,"",INDEX('Smelter Look-up'!$A:$A,MATCH($A33,'Smelter Look-up'!$E:$E,0)))</f>
        <v>Gold</v>
      </c>
      <c r="C33" s="186" t="str">
        <f ca="1">IF(LEN(A33)=0,"",INDEX('Smelter Look-up'!$C:$C,MATCH($A33,'Smelter Look-up'!$E:$E,0)))</f>
        <v>Ogussa Osterreichische Gold- und Silber-Scheideanstalt GmbH</v>
      </c>
      <c r="D33" s="230"/>
      <c r="E33" s="182" t="str">
        <f ca="1">IF(ISERROR($V33),"",OFFSET('Smelter Look-up'!$D$4,$V33-4,0)&amp;"")</f>
        <v>AUSTRIA</v>
      </c>
      <c r="F33" s="182" t="str">
        <f ca="1">IF(ISERROR($V33),"",OFFSET('Smelter Look-up'!$E$4,$V33-4,0))</f>
        <v>CID002779</v>
      </c>
      <c r="G33" s="182" t="str">
        <f ca="1">IF(C33=$X$4,IF(ISERROR($V33),"Enter smelter details","RMI"),IF(ISERROR($V33),"",OFFSET('Smelter Look-up'!$F$4,$V33-4,0)))</f>
        <v>RMI</v>
      </c>
      <c r="H33" s="183">
        <f ca="1">IF(ISERROR($V33),"",OFFSET('Smelter Look-up'!$G$4,$V33-4,0))</f>
        <v>0</v>
      </c>
      <c r="I33" s="184" t="str">
        <f ca="1">IF(ISERROR($V33),"",OFFSET('Smelter Look-up'!$H$4,$V33-4,0))</f>
        <v>Vienna</v>
      </c>
      <c r="J33" s="184" t="str">
        <f ca="1">IF(ISERROR($V33),"",OFFSET('Smelter Look-up'!$I$4,$V33-4,0))</f>
        <v>Wien</v>
      </c>
      <c r="K33" s="224"/>
      <c r="L33" s="224"/>
      <c r="M33" s="224"/>
      <c r="N33" s="224"/>
      <c r="O33" s="224"/>
      <c r="P33" s="185"/>
      <c r="Q33" s="225">
        <f>VLOOKUP(A33,'[1]For Dropdown'!$A:$F,6,FALSE)</f>
        <v>0</v>
      </c>
      <c r="R33" s="182" t="str">
        <f ca="1">IF(ISERROR($V33),"",OFFSET('Smelter Look-up'!$C$4,$V33-4,0)&amp;"")</f>
        <v>Ogussa Osterreichische Gold- und Silber-Scheideanstalt GmbH</v>
      </c>
      <c r="S33" s="181" t="str">
        <f t="shared" ca="1" si="2"/>
        <v>AT</v>
      </c>
      <c r="T33" s="181" t="str">
        <f ca="1">IF(B33="","",IF(ISERROR(MATCH($J33,SorP!$B$1:$B$6226,0)),"",INDIRECT("'SorP'!$A$"&amp;MATCH($S33&amp;$J33,SorP!C:C,0))))</f>
        <v>AT-9</v>
      </c>
      <c r="U33" s="201"/>
      <c r="V33" s="226">
        <f ca="1">IF(C33="",NA(),IF(OR(C33="Smelter not listed",C33="Smelter not yet identified"),MATCH($B33&amp;$D33,'Smelter Look-up'!$J:$J,0),MATCH($B33&amp;$C33,'Smelter Look-up'!$J:$J,0)))</f>
        <v>208</v>
      </c>
      <c r="X33" s="227">
        <f t="shared" ca="1" si="3"/>
        <v>0</v>
      </c>
      <c r="AB33" s="228" t="str">
        <f t="shared" ca="1" si="4"/>
        <v>GoldOgussa Osterreichische Gold- und Silber-Scheideanstalt GmbH</v>
      </c>
    </row>
    <row r="34" spans="1:28" s="227" customFormat="1" ht="67.5">
      <c r="A34" s="181" t="s">
        <v>2279</v>
      </c>
      <c r="B34" s="182" t="str">
        <f ca="1">IF(LEN(A34)=0,"",INDEX('Smelter Look-up'!$A:$A,MATCH($A34,'Smelter Look-up'!$E:$E,0)))</f>
        <v>Gold</v>
      </c>
      <c r="C34" s="186" t="str">
        <f ca="1">IF(LEN(A34)=0,"",INDEX('Smelter Look-up'!$C:$C,MATCH($A34,'Smelter Look-up'!$E:$E,0)))</f>
        <v>GGC Gujrat Gold Centre Pvt. Ltd.</v>
      </c>
      <c r="D34" s="230"/>
      <c r="E34" s="182" t="str">
        <f ca="1">IF(ISERROR($V34),"",OFFSET('Smelter Look-up'!$D$4,$V34-4,0)&amp;"")</f>
        <v>INDIA</v>
      </c>
      <c r="F34" s="182" t="str">
        <f ca="1">IF(ISERROR($V34),"",OFFSET('Smelter Look-up'!$E$4,$V34-4,0))</f>
        <v>CID002852</v>
      </c>
      <c r="G34" s="182" t="str">
        <f ca="1">IF(C34=$X$4,IF(ISERROR($V34),"Enter smelter details","RMI"),IF(ISERROR($V34),"",OFFSET('Smelter Look-up'!$F$4,$V34-4,0)))</f>
        <v>RMI</v>
      </c>
      <c r="H34" s="183">
        <f ca="1">IF(ISERROR($V34),"",OFFSET('Smelter Look-up'!$G$4,$V34-4,0))</f>
        <v>0</v>
      </c>
      <c r="I34" s="184" t="str">
        <f ca="1">IF(ISERROR($V34),"",OFFSET('Smelter Look-up'!$H$4,$V34-4,0))</f>
        <v>Ahmedabad</v>
      </c>
      <c r="J34" s="184" t="str">
        <f ca="1">IF(ISERROR($V34),"",OFFSET('Smelter Look-up'!$I$4,$V34-4,0))</f>
        <v>Gujarāt</v>
      </c>
      <c r="K34" s="224"/>
      <c r="L34" s="224"/>
      <c r="M34" s="224"/>
      <c r="N34" s="224"/>
      <c r="O34" s="224"/>
      <c r="P34" s="185"/>
      <c r="Q34" s="225" t="str">
        <f>VLOOKUP(A34,'[1]For Dropdown'!$A:$F,6,FALSE)</f>
        <v>Non Conformant</v>
      </c>
      <c r="R34" s="182" t="str">
        <f ca="1">IF(ISERROR($V34),"",OFFSET('Smelter Look-up'!$C$4,$V34-4,0)&amp;"")</f>
        <v>GGC Gujrat Gold Centre Pvt. Ltd.</v>
      </c>
      <c r="S34" s="181" t="str">
        <f t="shared" ca="1" si="2"/>
        <v>IN</v>
      </c>
      <c r="T34" s="181" t="str">
        <f ca="1">IF(B34="","",IF(ISERROR(MATCH($J34,SorP!$B$1:$B$6226,0)),"",INDIRECT("'SorP'!$A$"&amp;MATCH($S34&amp;$J34,SorP!C:C,0))))</f>
        <v>IN-GJ</v>
      </c>
      <c r="U34" s="201"/>
      <c r="V34" s="226">
        <f ca="1">IF(C34="",NA(),IF(OR(C34="Smelter not listed",C34="Smelter not yet identified"),MATCH($B34&amp;$D34,'Smelter Look-up'!$J:$J,0),MATCH($B34&amp;$C34,'Smelter Look-up'!$J:$J,0)))</f>
        <v>92</v>
      </c>
      <c r="X34" s="227">
        <f t="shared" ca="1" si="3"/>
        <v>0</v>
      </c>
      <c r="AB34" s="228" t="str">
        <f t="shared" ca="1" si="4"/>
        <v>GoldGGC Gujrat Gold Centre Pvt. Ltd.</v>
      </c>
    </row>
    <row r="35" spans="1:28" s="227" customFormat="1" ht="67.5">
      <c r="A35" s="181" t="s">
        <v>2417</v>
      </c>
      <c r="B35" s="182" t="str">
        <f ca="1">IF(LEN(A35)=0,"",INDEX('Smelter Look-up'!$A:$A,MATCH($A35,'Smelter Look-up'!$E:$E,0)))</f>
        <v>Gold</v>
      </c>
      <c r="C35" s="186" t="str">
        <f ca="1">IF(LEN(A35)=0,"",INDEX('Smelter Look-up'!$C:$C,MATCH($A35,'Smelter Look-up'!$E:$E,0)))</f>
        <v>Abington Reldan Metals, LLC</v>
      </c>
      <c r="D35" s="230"/>
      <c r="E35" s="182" t="str">
        <f ca="1">IF(ISERROR($V35),"",OFFSET('Smelter Look-up'!$D$4,$V35-4,0)&amp;"")</f>
        <v>UNITED STATES OF AMERICA</v>
      </c>
      <c r="F35" s="182" t="str">
        <f ca="1">IF(ISERROR($V35),"",OFFSET('Smelter Look-up'!$E$4,$V35-4,0))</f>
        <v>CID002708</v>
      </c>
      <c r="G35" s="182" t="str">
        <f ca="1">IF(C35=$X$4,IF(ISERROR($V35),"Enter smelter details","RMI"),IF(ISERROR($V35),"",OFFSET('Smelter Look-up'!$F$4,$V35-4,0)))</f>
        <v>RMI</v>
      </c>
      <c r="H35" s="183">
        <f ca="1">IF(ISERROR($V35),"",OFFSET('Smelter Look-up'!$G$4,$V35-4,0))</f>
        <v>0</v>
      </c>
      <c r="I35" s="184" t="str">
        <f ca="1">IF(ISERROR($V35),"",OFFSET('Smelter Look-up'!$H$4,$V35-4,0))</f>
        <v>Fairless Hills</v>
      </c>
      <c r="J35" s="184" t="str">
        <f ca="1">IF(ISERROR($V35),"",OFFSET('Smelter Look-up'!$I$4,$V35-4,0))</f>
        <v>Pennsylvania</v>
      </c>
      <c r="K35" s="224"/>
      <c r="L35" s="224"/>
      <c r="M35" s="224"/>
      <c r="N35" s="224"/>
      <c r="O35" s="224"/>
      <c r="P35" s="185"/>
      <c r="Q35" s="225">
        <f>VLOOKUP(A35,'[1]For Dropdown'!$A:$F,6,FALSE)</f>
        <v>0</v>
      </c>
      <c r="R35" s="182" t="str">
        <f ca="1">IF(ISERROR($V35),"",OFFSET('Smelter Look-up'!$C$4,$V35-4,0)&amp;"")</f>
        <v>Abington Reldan Metals, LLC</v>
      </c>
      <c r="S35" s="181" t="str">
        <f t="shared" ca="1" si="2"/>
        <v>US</v>
      </c>
      <c r="T35" s="181" t="str">
        <f ca="1">IF(B35="","",IF(ISERROR(MATCH($J35,SorP!$B$1:$B$6226,0)),"",INDIRECT("'SorP'!$A$"&amp;MATCH($S35&amp;$J35,SorP!C:C,0))))</f>
        <v>US-PA</v>
      </c>
      <c r="U35" s="201"/>
      <c r="V35" s="226">
        <f ca="1">IF(C35="",NA(),IF(OR(C35="Smelter not listed",C35="Smelter not yet identified"),MATCH($B35&amp;$D35,'Smelter Look-up'!$J:$J,0),MATCH($B35&amp;$C35,'Smelter Look-up'!$J:$J,0)))</f>
        <v>7</v>
      </c>
      <c r="X35" s="227">
        <f t="shared" ca="1" si="3"/>
        <v>0</v>
      </c>
      <c r="AB35" s="228" t="str">
        <f t="shared" ca="1" si="4"/>
        <v>GoldAbington Reldan Metals, LLC</v>
      </c>
    </row>
    <row r="36" spans="1:28" s="227" customFormat="1" ht="81">
      <c r="A36" s="181" t="s">
        <v>13833</v>
      </c>
      <c r="B36" s="182" t="str">
        <f ca="1">IF(LEN(A36)=0,"",INDEX('Smelter Look-up'!$A:$A,MATCH($A36,'Smelter Look-up'!$E:$E,0)))</f>
        <v>Gold</v>
      </c>
      <c r="C36" s="186" t="str">
        <f ca="1">IF(LEN(A36)=0,"",INDEX('Smelter Look-up'!$C:$C,MATCH($A36,'Smelter Look-up'!$E:$E,0)))</f>
        <v>Augmont Enterprises Private Limited</v>
      </c>
      <c r="D36" s="230"/>
      <c r="E36" s="182" t="str">
        <f ca="1">IF(ISERROR($V36),"",OFFSET('Smelter Look-up'!$D$4,$V36-4,0)&amp;"")</f>
        <v>INDIA</v>
      </c>
      <c r="F36" s="182" t="str">
        <f ca="1">IF(ISERROR($V36),"",OFFSET('Smelter Look-up'!$E$4,$V36-4,0))</f>
        <v>CID003461</v>
      </c>
      <c r="G36" s="182" t="str">
        <f ca="1">IF(C36=$X$4,IF(ISERROR($V36),"Enter smelter details","RMI"),IF(ISERROR($V36),"",OFFSET('Smelter Look-up'!$F$4,$V36-4,0)))</f>
        <v>RMI</v>
      </c>
      <c r="H36" s="183">
        <f ca="1">IF(ISERROR($V36),"",OFFSET('Smelter Look-up'!$G$4,$V36-4,0))</f>
        <v>0</v>
      </c>
      <c r="I36" s="184" t="str">
        <f ca="1">IF(ISERROR($V36),"",OFFSET('Smelter Look-up'!$H$4,$V36-4,0))</f>
        <v>Mumbai</v>
      </c>
      <c r="J36" s="184" t="str">
        <f ca="1">IF(ISERROR($V36),"",OFFSET('Smelter Look-up'!$I$4,$V36-4,0))</f>
        <v>Mahārāshtra</v>
      </c>
      <c r="K36" s="224"/>
      <c r="L36" s="224"/>
      <c r="M36" s="224"/>
      <c r="N36" s="224"/>
      <c r="O36" s="224"/>
      <c r="P36" s="185"/>
      <c r="Q36" s="225" t="str">
        <f>VLOOKUP(A36,'[1]For Dropdown'!$A:$F,6,FALSE)</f>
        <v>Non Conformant</v>
      </c>
      <c r="R36" s="182" t="str">
        <f ca="1">IF(ISERROR($V36),"",OFFSET('Smelter Look-up'!$C$4,$V36-4,0)&amp;"")</f>
        <v>Augmont Enterprises Private Limited</v>
      </c>
      <c r="S36" s="181" t="str">
        <f t="shared" ca="1" si="2"/>
        <v>IN</v>
      </c>
      <c r="T36" s="181" t="str">
        <f ca="1">IF(B36="","",IF(ISERROR(MATCH($J36,SorP!$B$1:$B$6226,0)),"",INDIRECT("'SorP'!$A$"&amp;MATCH($S36&amp;$J36,SorP!C:C,0))))</f>
        <v>IN-MH</v>
      </c>
      <c r="U36" s="201"/>
      <c r="V36" s="226">
        <f ca="1">IF(C36="",NA(),IF(OR(C36="Smelter not listed",C36="Smelter not yet identified"),MATCH($B36&amp;$D36,'Smelter Look-up'!$J:$J,0),MATCH($B36&amp;$C36,'Smelter Look-up'!$J:$J,0)))</f>
        <v>37</v>
      </c>
      <c r="X36" s="227">
        <f t="shared" ca="1" si="3"/>
        <v>0</v>
      </c>
      <c r="AB36" s="228" t="str">
        <f t="shared" ca="1" si="4"/>
        <v>GoldAugmont Enterprises Private Limited</v>
      </c>
    </row>
    <row r="37" spans="1:28" s="227" customFormat="1" ht="27">
      <c r="A37" s="181" t="s">
        <v>15018</v>
      </c>
      <c r="B37" s="182" t="str">
        <f ca="1">IF(LEN(A37)=0,"",INDEX('Smelter Look-up'!$A:$A,MATCH($A37,'Smelter Look-up'!$E:$E,0)))</f>
        <v>Gold</v>
      </c>
      <c r="C37" s="186" t="str">
        <f ca="1">IF(LEN(A37)=0,"",INDEX('Smelter Look-up'!$C:$C,MATCH($A37,'Smelter Look-up'!$E:$E,0)))</f>
        <v>Alexy Metals</v>
      </c>
      <c r="D37" s="230"/>
      <c r="E37" s="182" t="str">
        <f ca="1">IF(ISERROR($V37),"",OFFSET('Smelter Look-up'!$D$4,$V37-4,0)&amp;"")</f>
        <v>UNITED STATES OF AMERICA</v>
      </c>
      <c r="F37" s="182" t="str">
        <f ca="1">IF(ISERROR($V37),"",OFFSET('Smelter Look-up'!$E$4,$V37-4,0))</f>
        <v>CID003500</v>
      </c>
      <c r="G37" s="182" t="str">
        <f ca="1">IF(C37=$X$4,IF(ISERROR($V37),"Enter smelter details","RMI"),IF(ISERROR($V37),"",OFFSET('Smelter Look-up'!$F$4,$V37-4,0)))</f>
        <v>RMI</v>
      </c>
      <c r="H37" s="183">
        <f ca="1">IF(ISERROR($V37),"",OFFSET('Smelter Look-up'!$G$4,$V37-4,0))</f>
        <v>0</v>
      </c>
      <c r="I37" s="184" t="str">
        <f ca="1">IF(ISERROR($V37),"",OFFSET('Smelter Look-up'!$H$4,$V37-4,0))</f>
        <v>Mentor</v>
      </c>
      <c r="J37" s="184" t="str">
        <f ca="1">IF(ISERROR($V37),"",OFFSET('Smelter Look-up'!$I$4,$V37-4,0))</f>
        <v>Ohio</v>
      </c>
      <c r="K37" s="224"/>
      <c r="L37" s="224"/>
      <c r="M37" s="224"/>
      <c r="N37" s="224"/>
      <c r="O37" s="224"/>
      <c r="P37" s="185"/>
      <c r="Q37" s="225" t="str">
        <f>VLOOKUP(A37,'[1]For Dropdown'!$A:$F,6,FALSE)</f>
        <v>Non Conformant</v>
      </c>
      <c r="R37" s="182" t="str">
        <f ca="1">IF(ISERROR($V37),"",OFFSET('Smelter Look-up'!$C$4,$V37-4,0)&amp;"")</f>
        <v>Alexy Metals</v>
      </c>
      <c r="S37" s="181" t="str">
        <f t="shared" ca="1" si="2"/>
        <v>US</v>
      </c>
      <c r="T37" s="181" t="str">
        <f ca="1">IF(B37="","",IF(ISERROR(MATCH($J37,SorP!$B$1:$B$6226,0)),"",INDIRECT("'SorP'!$A$"&amp;MATCH($S37&amp;$J37,SorP!C:C,0))))</f>
        <v>US-OH</v>
      </c>
      <c r="U37" s="201"/>
      <c r="V37" s="226">
        <f ca="1">IF(C37="",NA(),IF(OR(C37="Smelter not listed",C37="Smelter not yet identified"),MATCH($B37&amp;$D37,'Smelter Look-up'!$J:$J,0),MATCH($B37&amp;$C37,'Smelter Look-up'!$J:$J,0)))</f>
        <v>18</v>
      </c>
      <c r="X37" s="227">
        <f t="shared" ca="1" si="3"/>
        <v>0</v>
      </c>
      <c r="AB37" s="228" t="str">
        <f t="shared" ca="1" si="4"/>
        <v>GoldAlexy Metals</v>
      </c>
    </row>
    <row r="38" spans="1:28" s="227" customFormat="1" ht="40.5">
      <c r="A38" s="181" t="s">
        <v>15046</v>
      </c>
      <c r="B38" s="182" t="str">
        <f ca="1">IF(LEN(A38)=0,"",INDEX('Smelter Look-up'!$A:$A,MATCH($A38,'Smelter Look-up'!$E:$E,0)))</f>
        <v>Gold</v>
      </c>
      <c r="C38" s="186" t="str">
        <f ca="1">IF(LEN(A38)=0,"",INDEX('Smelter Look-up'!$C:$C,MATCH($A38,'Smelter Look-up'!$E:$E,0)))</f>
        <v>WEEEREFINING</v>
      </c>
      <c r="D38" s="230"/>
      <c r="E38" s="182" t="str">
        <f ca="1">IF(ISERROR($V38),"",OFFSET('Smelter Look-up'!$D$4,$V38-4,0)&amp;"")</f>
        <v>FRANCE</v>
      </c>
      <c r="F38" s="182" t="str">
        <f ca="1">IF(ISERROR($V38),"",OFFSET('Smelter Look-up'!$E$4,$V38-4,0))</f>
        <v>CID003615</v>
      </c>
      <c r="G38" s="182" t="str">
        <f ca="1">IF(C38=$X$4,IF(ISERROR($V38),"Enter smelter details","RMI"),IF(ISERROR($V38),"",OFFSET('Smelter Look-up'!$F$4,$V38-4,0)))</f>
        <v>RMI</v>
      </c>
      <c r="H38" s="183">
        <f ca="1">IF(ISERROR($V38),"",OFFSET('Smelter Look-up'!$G$4,$V38-4,0))</f>
        <v>0</v>
      </c>
      <c r="I38" s="184" t="str">
        <f ca="1">IF(ISERROR($V38),"",OFFSET('Smelter Look-up'!$H$4,$V38-4,0))</f>
        <v>Tourville-les-Ifs</v>
      </c>
      <c r="J38" s="184" t="str">
        <f ca="1">IF(ISERROR($V38),"",OFFSET('Smelter Look-up'!$I$4,$V38-4,0))</f>
        <v>Normandie</v>
      </c>
      <c r="K38" s="224"/>
      <c r="L38" s="224"/>
      <c r="M38" s="224"/>
      <c r="N38" s="224"/>
      <c r="O38" s="224"/>
      <c r="P38" s="185"/>
      <c r="Q38" s="225">
        <f>VLOOKUP(A38,'[1]For Dropdown'!$A:$F,6,FALSE)</f>
        <v>0</v>
      </c>
      <c r="R38" s="182" t="str">
        <f ca="1">IF(ISERROR($V38),"",OFFSET('Smelter Look-up'!$C$4,$V38-4,0)&amp;"")</f>
        <v>WEEEREFINING</v>
      </c>
      <c r="S38" s="181" t="str">
        <f t="shared" ref="S38:S68" ca="1" si="5">IF(B38="","",IF(ISERROR(MATCH($E38,CL,0)),"Unknown",INDIRECT("'C'!$A$"&amp;MATCH($E38,CL,0)+1)))</f>
        <v>FR</v>
      </c>
      <c r="T38" s="181" t="str">
        <f ca="1">IF(B38="","",IF(ISERROR(MATCH($J38,SorP!$B$1:$B$6226,0)),"",INDIRECT("'SorP'!$A$"&amp;MATCH($S38&amp;$J38,SorP!C:C,0))))</f>
        <v>FR-NOR</v>
      </c>
      <c r="U38" s="201"/>
      <c r="V38" s="226">
        <f ca="1">IF(C38="",NA(),IF(OR(C38="Smelter not listed",C38="Smelter not yet identified"),MATCH($B38&amp;$D38,'Smelter Look-up'!$J:$J,0),MATCH($B38&amp;$C38,'Smelter Look-up'!$J:$J,0)))</f>
        <v>306</v>
      </c>
      <c r="X38" s="227">
        <f t="shared" ref="X38:X68" ca="1" si="6">IF(AND(C38="Smelter not listed",OR(LEN(D38)=0,LEN(E38)=0)),1,0)</f>
        <v>0</v>
      </c>
      <c r="AB38" s="228" t="str">
        <f t="shared" ref="AB38:AB68" ca="1" si="7">B38&amp;C38</f>
        <v>GoldWEEEREFINING</v>
      </c>
    </row>
    <row r="39" spans="1:28" s="227" customFormat="1" ht="81">
      <c r="A39" s="181" t="s">
        <v>1373</v>
      </c>
      <c r="B39" s="182" t="str">
        <f ca="1">IF(LEN(A39)=0,"",INDEX('Smelter Look-up'!$A:$A,MATCH($A39,'Smelter Look-up'!$E:$E,0)))</f>
        <v>Gold</v>
      </c>
      <c r="C39" s="186" t="str">
        <f ca="1">IF(LEN(A39)=0,"",INDEX('Smelter Look-up'!$C:$C,MATCH($A39,'Smelter Look-up'!$E:$E,0)))</f>
        <v>Advanced Chemical Company</v>
      </c>
      <c r="D39" s="230"/>
      <c r="E39" s="182" t="str">
        <f ca="1">IF(ISERROR($V39),"",OFFSET('Smelter Look-up'!$D$4,$V39-4,0)&amp;"")</f>
        <v>UNITED STATES OF AMERICA</v>
      </c>
      <c r="F39" s="182" t="str">
        <f ca="1">IF(ISERROR($V39),"",OFFSET('Smelter Look-up'!$E$4,$V39-4,0))</f>
        <v>CID000015</v>
      </c>
      <c r="G39" s="182" t="str">
        <f ca="1">IF(C39=$X$4,IF(ISERROR($V39),"Enter smelter details","RMI"),IF(ISERROR($V39),"",OFFSET('Smelter Look-up'!$F$4,$V39-4,0)))</f>
        <v>RMI</v>
      </c>
      <c r="H39" s="183">
        <f ca="1">IF(ISERROR($V39),"",OFFSET('Smelter Look-up'!$G$4,$V39-4,0))</f>
        <v>0</v>
      </c>
      <c r="I39" s="184" t="str">
        <f ca="1">IF(ISERROR($V39),"",OFFSET('Smelter Look-up'!$H$4,$V39-4,0))</f>
        <v>Warwick</v>
      </c>
      <c r="J39" s="184" t="str">
        <f ca="1">IF(ISERROR($V39),"",OFFSET('Smelter Look-up'!$I$4,$V39-4,0))</f>
        <v>Rhode Island</v>
      </c>
      <c r="K39" s="224"/>
      <c r="L39" s="224"/>
      <c r="M39" s="224"/>
      <c r="N39" s="224"/>
      <c r="O39" s="224"/>
      <c r="P39" s="185"/>
      <c r="Q39" s="225">
        <f>VLOOKUP(A39,'[1]For Dropdown'!$A:$F,6,FALSE)</f>
        <v>0</v>
      </c>
      <c r="R39" s="182" t="str">
        <f ca="1">IF(ISERROR($V39),"",OFFSET('Smelter Look-up'!$C$4,$V39-4,0)&amp;"")</f>
        <v>Advanced Chemical Company</v>
      </c>
      <c r="S39" s="181" t="str">
        <f t="shared" ca="1" si="5"/>
        <v>US</v>
      </c>
      <c r="T39" s="181" t="str">
        <f ca="1">IF(B39="","",IF(ISERROR(MATCH($J39,SorP!$B$1:$B$6226,0)),"",INDIRECT("'SorP'!$A$"&amp;MATCH($S39&amp;$J39,SorP!C:C,0))))</f>
        <v>US-RI</v>
      </c>
      <c r="U39" s="201"/>
      <c r="V39" s="226">
        <f ca="1">IF(C39="",NA(),IF(OR(C39="Smelter not listed",C39="Smelter not yet identified"),MATCH($B39&amp;$D39,'Smelter Look-up'!$J:$J,0),MATCH($B39&amp;$C39,'Smelter Look-up'!$J:$J,0)))</f>
        <v>8</v>
      </c>
      <c r="X39" s="227">
        <f t="shared" ca="1" si="6"/>
        <v>0</v>
      </c>
      <c r="AB39" s="228" t="str">
        <f t="shared" ca="1" si="7"/>
        <v>GoldAdvanced Chemical Company</v>
      </c>
    </row>
    <row r="40" spans="1:28" s="227" customFormat="1" ht="40.5">
      <c r="A40" s="181" t="s">
        <v>2481</v>
      </c>
      <c r="B40" s="182" t="str">
        <f ca="1">IF(LEN(A40)=0,"",INDEX('Smelter Look-up'!$A:$A,MATCH($A40,'Smelter Look-up'!$E:$E,0)))</f>
        <v>Gold</v>
      </c>
      <c r="C40" s="186" t="str">
        <f ca="1">IF(LEN(A40)=0,"",INDEX('Smelter Look-up'!$C:$C,MATCH($A40,'Smelter Look-up'!$E:$E,0)))</f>
        <v>LT Metal Ltd.</v>
      </c>
      <c r="D40" s="230"/>
      <c r="E40" s="182" t="str">
        <f ca="1">IF(ISERROR($V40),"",OFFSET('Smelter Look-up'!$D$4,$V40-4,0)&amp;"")</f>
        <v>KOREA, REPUBLIC OF</v>
      </c>
      <c r="F40" s="182" t="str">
        <f ca="1">IF(ISERROR($V40),"",OFFSET('Smelter Look-up'!$E$4,$V40-4,0))</f>
        <v>CID000689</v>
      </c>
      <c r="G40" s="182" t="str">
        <f ca="1">IF(C40=$X$4,IF(ISERROR($V40),"Enter smelter details","RMI"),IF(ISERROR($V40),"",OFFSET('Smelter Look-up'!$F$4,$V40-4,0)))</f>
        <v>RMI</v>
      </c>
      <c r="H40" s="183">
        <f ca="1">IF(ISERROR($V40),"",OFFSET('Smelter Look-up'!$G$4,$V40-4,0))</f>
        <v>0</v>
      </c>
      <c r="I40" s="184" t="str">
        <f ca="1">IF(ISERROR($V40),"",OFFSET('Smelter Look-up'!$H$4,$V40-4,0))</f>
        <v>Seo-gu</v>
      </c>
      <c r="J40" s="184" t="str">
        <f ca="1">IF(ISERROR($V40),"",OFFSET('Smelter Look-up'!$I$4,$V40-4,0))</f>
        <v>Incheon-gwangyeoksi</v>
      </c>
      <c r="K40" s="224"/>
      <c r="L40" s="224"/>
      <c r="M40" s="224"/>
      <c r="N40" s="224"/>
      <c r="O40" s="224"/>
      <c r="P40" s="185"/>
      <c r="Q40" s="225">
        <f>VLOOKUP(A40,'[1]For Dropdown'!$A:$F,6,FALSE)</f>
        <v>0</v>
      </c>
      <c r="R40" s="182" t="str">
        <f ca="1">IF(ISERROR($V40),"",OFFSET('Smelter Look-up'!$C$4,$V40-4,0)&amp;"")</f>
        <v>LT Metal Ltd.</v>
      </c>
      <c r="S40" s="181" t="str">
        <f t="shared" ca="1" si="5"/>
        <v>KR</v>
      </c>
      <c r="T40" s="181" t="str">
        <f ca="1">IF(B40="","",IF(ISERROR(MATCH($J40,SorP!$B$1:$B$6226,0)),"",INDIRECT("'SorP'!$A$"&amp;MATCH($S40&amp;$J40,SorP!C:C,0))))</f>
        <v>KR-28</v>
      </c>
      <c r="U40" s="201"/>
      <c r="V40" s="226">
        <f ca="1">IF(C40="",NA(),IF(OR(C40="Smelter not listed",C40="Smelter not yet identified"),MATCH($B40&amp;$D40,'Smelter Look-up'!$J:$J,0),MATCH($B40&amp;$C40,'Smelter Look-up'!$J:$J,0)))</f>
        <v>169</v>
      </c>
      <c r="X40" s="227">
        <f t="shared" ca="1" si="6"/>
        <v>0</v>
      </c>
      <c r="AB40" s="228" t="str">
        <f t="shared" ca="1" si="7"/>
        <v>GoldLT Metal Ltd.</v>
      </c>
    </row>
    <row r="41" spans="1:28" s="227" customFormat="1" ht="54">
      <c r="A41" s="181" t="s">
        <v>658</v>
      </c>
      <c r="B41" s="182" t="str">
        <f ca="1">IF(LEN(A41)=0,"",INDEX('Smelter Look-up'!$A:$A,MATCH($A41,'Smelter Look-up'!$E:$E,0)))</f>
        <v>Gold</v>
      </c>
      <c r="C41" s="186" t="str">
        <f ca="1">IF(LEN(A41)=0,"",INDEX('Smelter Look-up'!$C:$C,MATCH($A41,'Smelter Look-up'!$E:$E,0)))</f>
        <v>C. Hafner GmbH + Co. KG</v>
      </c>
      <c r="D41" s="230"/>
      <c r="E41" s="182" t="str">
        <f ca="1">IF(ISERROR($V41),"",OFFSET('Smelter Look-up'!$D$4,$V41-4,0)&amp;"")</f>
        <v>GERMANY</v>
      </c>
      <c r="F41" s="182" t="str">
        <f ca="1">IF(ISERROR($V41),"",OFFSET('Smelter Look-up'!$E$4,$V41-4,0))</f>
        <v>CID000176</v>
      </c>
      <c r="G41" s="182" t="str">
        <f ca="1">IF(C41=$X$4,IF(ISERROR($V41),"Enter smelter details","RMI"),IF(ISERROR($V41),"",OFFSET('Smelter Look-up'!$F$4,$V41-4,0)))</f>
        <v>RMI</v>
      </c>
      <c r="H41" s="183">
        <f ca="1">IF(ISERROR($V41),"",OFFSET('Smelter Look-up'!$G$4,$V41-4,0))</f>
        <v>0</v>
      </c>
      <c r="I41" s="184" t="str">
        <f ca="1">IF(ISERROR($V41),"",OFFSET('Smelter Look-up'!$H$4,$V41-4,0))</f>
        <v>Pforzheim</v>
      </c>
      <c r="J41" s="184" t="str">
        <f ca="1">IF(ISERROR($V41),"",OFFSET('Smelter Look-up'!$I$4,$V41-4,0))</f>
        <v>Baden-Württemberg</v>
      </c>
      <c r="K41" s="224"/>
      <c r="L41" s="224"/>
      <c r="M41" s="224"/>
      <c r="N41" s="224"/>
      <c r="O41" s="224"/>
      <c r="P41" s="185"/>
      <c r="Q41" s="225">
        <f>VLOOKUP(A41,'[1]For Dropdown'!$A:$F,6,FALSE)</f>
        <v>0</v>
      </c>
      <c r="R41" s="182" t="str">
        <f ca="1">IF(ISERROR($V41),"",OFFSET('Smelter Look-up'!$C$4,$V41-4,0)&amp;"")</f>
        <v>C. Hafner GmbH + Co. KG</v>
      </c>
      <c r="S41" s="181" t="str">
        <f t="shared" ca="1" si="5"/>
        <v>DE</v>
      </c>
      <c r="T41" s="181" t="str">
        <f ca="1">IF(B41="","",IF(ISERROR(MATCH($J41,SorP!$B$1:$B$6226,0)),"",INDIRECT("'SorP'!$A$"&amp;MATCH($S41&amp;$J41,SorP!C:C,0))))</f>
        <v>DE-BW</v>
      </c>
      <c r="U41" s="201"/>
      <c r="V41" s="226">
        <f ca="1">IF(C41="",NA(),IF(OR(C41="Smelter not listed",C41="Smelter not yet identified"),MATCH($B41&amp;$D41,'Smelter Look-up'!$J:$J,0),MATCH($B41&amp;$C41,'Smelter Look-up'!$J:$J,0)))</f>
        <v>44</v>
      </c>
      <c r="X41" s="227">
        <f t="shared" ca="1" si="6"/>
        <v>0</v>
      </c>
      <c r="AB41" s="228" t="str">
        <f t="shared" ca="1" si="7"/>
        <v>GoldC. Hafner GmbH + Co. KG</v>
      </c>
    </row>
    <row r="42" spans="1:28" s="227" customFormat="1" ht="54">
      <c r="A42" s="181" t="s">
        <v>1397</v>
      </c>
      <c r="B42" s="182" t="str">
        <f ca="1">IF(LEN(A42)=0,"",INDEX('Smelter Look-up'!$A:$A,MATCH($A42,'Smelter Look-up'!$E:$E,0)))</f>
        <v>Gold</v>
      </c>
      <c r="C42" s="186" t="str">
        <f ca="1">IF(LEN(A42)=0,"",INDEX('Smelter Look-up'!$C:$C,MATCH($A42,'Smelter Look-up'!$E:$E,0)))</f>
        <v>Samduck Precious Metals</v>
      </c>
      <c r="D42" s="230"/>
      <c r="E42" s="182" t="str">
        <f ca="1">IF(ISERROR($V42),"",OFFSET('Smelter Look-up'!$D$4,$V42-4,0)&amp;"")</f>
        <v>KOREA, REPUBLIC OF</v>
      </c>
      <c r="F42" s="182" t="str">
        <f ca="1">IF(ISERROR($V42),"",OFFSET('Smelter Look-up'!$E$4,$V42-4,0))</f>
        <v>CID001555</v>
      </c>
      <c r="G42" s="182" t="str">
        <f ca="1">IF(C42=$X$4,IF(ISERROR($V42),"Enter smelter details","RMI"),IF(ISERROR($V42),"",OFFSET('Smelter Look-up'!$F$4,$V42-4,0)))</f>
        <v>RMI</v>
      </c>
      <c r="H42" s="183">
        <f ca="1">IF(ISERROR($V42),"",OFFSET('Smelter Look-up'!$G$4,$V42-4,0))</f>
        <v>0</v>
      </c>
      <c r="I42" s="184" t="str">
        <f ca="1">IF(ISERROR($V42),"",OFFSET('Smelter Look-up'!$H$4,$V42-4,0))</f>
        <v>Namdong</v>
      </c>
      <c r="J42" s="184" t="str">
        <f ca="1">IF(ISERROR($V42),"",OFFSET('Smelter Look-up'!$I$4,$V42-4,0))</f>
        <v>Incheon-gwangyeoksi</v>
      </c>
      <c r="K42" s="224"/>
      <c r="L42" s="224"/>
      <c r="M42" s="224"/>
      <c r="N42" s="224"/>
      <c r="O42" s="224"/>
      <c r="P42" s="185"/>
      <c r="Q42" s="225" t="str">
        <f>VLOOKUP(A42,'[1]For Dropdown'!$A:$F,6,FALSE)</f>
        <v>Non Conformant</v>
      </c>
      <c r="R42" s="182" t="str">
        <f ca="1">IF(ISERROR($V42),"",OFFSET('Smelter Look-up'!$C$4,$V42-4,0)&amp;"")</f>
        <v>Samduck Precious Metals</v>
      </c>
      <c r="S42" s="181" t="str">
        <f t="shared" ca="1" si="5"/>
        <v>KR</v>
      </c>
      <c r="T42" s="181" t="str">
        <f ca="1">IF(B42="","",IF(ISERROR(MATCH($J42,SorP!$B$1:$B$6226,0)),"",INDIRECT("'SorP'!$A$"&amp;MATCH($S42&amp;$J42,SorP!C:C,0))))</f>
        <v>KR-28</v>
      </c>
      <c r="U42" s="201"/>
      <c r="V42" s="226">
        <f ca="1">IF(C42="",NA(),IF(OR(C42="Smelter not listed",C42="Smelter not yet identified"),MATCH($B42&amp;$D42,'Smelter Look-up'!$J:$J,0),MATCH($B42&amp;$C42,'Smelter Look-up'!$J:$J,0)))</f>
        <v>241</v>
      </c>
      <c r="X42" s="227">
        <f t="shared" ca="1" si="6"/>
        <v>0</v>
      </c>
      <c r="AB42" s="228" t="str">
        <f t="shared" ca="1" si="7"/>
        <v>GoldSamduck Precious Metals</v>
      </c>
    </row>
    <row r="43" spans="1:28" s="227" customFormat="1" ht="81">
      <c r="A43" s="181" t="s">
        <v>1380</v>
      </c>
      <c r="B43" s="182" t="str">
        <f ca="1">IF(LEN(A43)=0,"",INDEX('Smelter Look-up'!$A:$A,MATCH($A43,'Smelter Look-up'!$E:$E,0)))</f>
        <v>Gold</v>
      </c>
      <c r="C43" s="186" t="str">
        <f ca="1">IF(LEN(A43)=0,"",INDEX('Smelter Look-up'!$C:$C,MATCH($A43,'Smelter Look-up'!$E:$E,0)))</f>
        <v>Sichuan Tianze Precious Metals Co., Ltd.</v>
      </c>
      <c r="D43" s="230"/>
      <c r="E43" s="182" t="str">
        <f ca="1">IF(ISERROR($V43),"",OFFSET('Smelter Look-up'!$D$4,$V43-4,0)&amp;"")</f>
        <v>CHINA</v>
      </c>
      <c r="F43" s="182" t="str">
        <f ca="1">IF(ISERROR($V43),"",OFFSET('Smelter Look-up'!$E$4,$V43-4,0))</f>
        <v>CID001736</v>
      </c>
      <c r="G43" s="182" t="str">
        <f ca="1">IF(C43=$X$4,IF(ISERROR($V43),"Enter smelter details","RMI"),IF(ISERROR($V43),"",OFFSET('Smelter Look-up'!$F$4,$V43-4,0)))</f>
        <v>RMI</v>
      </c>
      <c r="H43" s="183">
        <f ca="1">IF(ISERROR($V43),"",OFFSET('Smelter Look-up'!$G$4,$V43-4,0))</f>
        <v>0</v>
      </c>
      <c r="I43" s="184" t="str">
        <f ca="1">IF(ISERROR($V43),"",OFFSET('Smelter Look-up'!$H$4,$V43-4,0))</f>
        <v>Chengdu</v>
      </c>
      <c r="J43" s="184" t="str">
        <f ca="1">IF(ISERROR($V43),"",OFFSET('Smelter Look-up'!$I$4,$V43-4,0))</f>
        <v>Sichuan Sheng</v>
      </c>
      <c r="K43" s="224"/>
      <c r="L43" s="224"/>
      <c r="M43" s="224"/>
      <c r="N43" s="224"/>
      <c r="O43" s="224"/>
      <c r="P43" s="185"/>
      <c r="Q43" s="225">
        <f>VLOOKUP(A43,'[1]For Dropdown'!$A:$F,6,FALSE)</f>
        <v>0</v>
      </c>
      <c r="R43" s="182" t="str">
        <f ca="1">IF(ISERROR($V43),"",OFFSET('Smelter Look-up'!$C$4,$V43-4,0)&amp;"")</f>
        <v>Sichuan Tianze Precious Metals Co., Ltd.</v>
      </c>
      <c r="S43" s="181" t="str">
        <f t="shared" ca="1" si="5"/>
        <v>CN</v>
      </c>
      <c r="T43" s="181" t="str">
        <f ca="1">IF(B43="","",IF(ISERROR(MATCH($J43,SorP!$B$1:$B$6226,0)),"",INDIRECT("'SorP'!$A$"&amp;MATCH($S43&amp;$J43,SorP!C:C,0))))</f>
        <v>CN-SC</v>
      </c>
      <c r="U43" s="201"/>
      <c r="V43" s="226">
        <f ca="1">IF(C43="",NA(),IF(OR(C43="Smelter not listed",C43="Smelter not yet identified"),MATCH($B43&amp;$D43,'Smelter Look-up'!$J:$J,0),MATCH($B43&amp;$C43,'Smelter Look-up'!$J:$J,0)))</f>
        <v>264</v>
      </c>
      <c r="X43" s="227">
        <f t="shared" ca="1" si="6"/>
        <v>0</v>
      </c>
      <c r="AB43" s="228" t="str">
        <f t="shared" ca="1" si="7"/>
        <v>GoldSichuan Tianze Precious Metals Co., Ltd.</v>
      </c>
    </row>
    <row r="44" spans="1:28" s="227" customFormat="1" ht="67.5">
      <c r="A44" s="181" t="s">
        <v>1377</v>
      </c>
      <c r="B44" s="182" t="str">
        <f ca="1">IF(LEN(A44)=0,"",INDEX('Smelter Look-up'!$A:$A,MATCH($A44,'Smelter Look-up'!$E:$E,0)))</f>
        <v>Gold</v>
      </c>
      <c r="C44" s="186" t="str">
        <f ca="1">IF(LEN(A44)=0,"",INDEX('Smelter Look-up'!$C:$C,MATCH($A44,'Smelter Look-up'!$E:$E,0)))</f>
        <v>KGHM Polska Miedz Spolka Akcyjna</v>
      </c>
      <c r="D44" s="230"/>
      <c r="E44" s="182" t="str">
        <f ca="1">IF(ISERROR($V44),"",OFFSET('Smelter Look-up'!$D$4,$V44-4,0)&amp;"")</f>
        <v>POLAND</v>
      </c>
      <c r="F44" s="182" t="str">
        <f ca="1">IF(ISERROR($V44),"",OFFSET('Smelter Look-up'!$E$4,$V44-4,0))</f>
        <v>CID002511</v>
      </c>
      <c r="G44" s="182" t="str">
        <f ca="1">IF(C44=$X$4,IF(ISERROR($V44),"Enter smelter details","RMI"),IF(ISERROR($V44),"",OFFSET('Smelter Look-up'!$F$4,$V44-4,0)))</f>
        <v>RMI</v>
      </c>
      <c r="H44" s="183">
        <f ca="1">IF(ISERROR($V44),"",OFFSET('Smelter Look-up'!$G$4,$V44-4,0))</f>
        <v>0</v>
      </c>
      <c r="I44" s="184" t="str">
        <f ca="1">IF(ISERROR($V44),"",OFFSET('Smelter Look-up'!$H$4,$V44-4,0))</f>
        <v>Lubin</v>
      </c>
      <c r="J44" s="184" t="str">
        <f ca="1">IF(ISERROR($V44),"",OFFSET('Smelter Look-up'!$I$4,$V44-4,0))</f>
        <v>Dolnośląskie</v>
      </c>
      <c r="K44" s="224"/>
      <c r="L44" s="224"/>
      <c r="M44" s="224"/>
      <c r="N44" s="224"/>
      <c r="O44" s="224"/>
      <c r="P44" s="185"/>
      <c r="Q44" s="225">
        <f>VLOOKUP(A44,'[1]For Dropdown'!$A:$F,6,FALSE)</f>
        <v>0</v>
      </c>
      <c r="R44" s="182" t="str">
        <f ca="1">IF(ISERROR($V44),"",OFFSET('Smelter Look-up'!$C$4,$V44-4,0)&amp;"")</f>
        <v>KGHM Polska Miedz Spolka Akcyjna</v>
      </c>
      <c r="S44" s="181" t="str">
        <f t="shared" ca="1" si="5"/>
        <v>PL</v>
      </c>
      <c r="T44" s="181" t="str">
        <f ca="1">IF(B44="","",IF(ISERROR(MATCH($J44,SorP!$B$1:$B$6226,0)),"",INDIRECT("'SorP'!$A$"&amp;MATCH($S44&amp;$J44,SorP!C:C,0))))</f>
        <v>PL-02</v>
      </c>
      <c r="U44" s="201"/>
      <c r="V44" s="226">
        <f ca="1">IF(C44="",NA(),IF(OR(C44="Smelter not listed",C44="Smelter not yet identified"),MATCH($B44&amp;$D44,'Smelter Look-up'!$J:$J,0),MATCH($B44&amp;$C44,'Smelter Look-up'!$J:$J,0)))</f>
        <v>148</v>
      </c>
      <c r="X44" s="227">
        <f t="shared" ca="1" si="6"/>
        <v>0</v>
      </c>
      <c r="AB44" s="228" t="str">
        <f t="shared" ca="1" si="7"/>
        <v>GoldKGHM Polska Miedz Spolka Akcyjna</v>
      </c>
    </row>
    <row r="45" spans="1:28" s="227" customFormat="1" ht="67.5">
      <c r="A45" s="181" t="s">
        <v>1693</v>
      </c>
      <c r="B45" s="182" t="str">
        <f ca="1">IF(LEN(A45)=0,"",INDEX('Smelter Look-up'!$A:$A,MATCH($A45,'Smelter Look-up'!$E:$E,0)))</f>
        <v>Gold</v>
      </c>
      <c r="C45" s="186" t="str">
        <f ca="1">IF(LEN(A45)=0,"",INDEX('Smelter Look-up'!$C:$C,MATCH($A45,'Smelter Look-up'!$E:$E,0)))</f>
        <v>Al Etihad Gold Refinery DMCC</v>
      </c>
      <c r="D45" s="230"/>
      <c r="E45" s="182" t="str">
        <f ca="1">IF(ISERROR($V45),"",OFFSET('Smelter Look-up'!$D$4,$V45-4,0)&amp;"")</f>
        <v>UNITED ARAB EMIRATES</v>
      </c>
      <c r="F45" s="182" t="str">
        <f ca="1">IF(ISERROR($V45),"",OFFSET('Smelter Look-up'!$E$4,$V45-4,0))</f>
        <v>CID002560</v>
      </c>
      <c r="G45" s="182" t="str">
        <f ca="1">IF(C45=$X$4,IF(ISERROR($V45),"Enter smelter details","RMI"),IF(ISERROR($V45),"",OFFSET('Smelter Look-up'!$F$4,$V45-4,0)))</f>
        <v>RMI</v>
      </c>
      <c r="H45" s="183">
        <f ca="1">IF(ISERROR($V45),"",OFFSET('Smelter Look-up'!$G$4,$V45-4,0))</f>
        <v>0</v>
      </c>
      <c r="I45" s="184" t="str">
        <f ca="1">IF(ISERROR($V45),"",OFFSET('Smelter Look-up'!$H$4,$V45-4,0))</f>
        <v>Dubai</v>
      </c>
      <c r="J45" s="184" t="str">
        <f ca="1">IF(ISERROR($V45),"",OFFSET('Smelter Look-up'!$I$4,$V45-4,0))</f>
        <v>Dubayy</v>
      </c>
      <c r="K45" s="224"/>
      <c r="L45" s="224"/>
      <c r="M45" s="224"/>
      <c r="N45" s="224"/>
      <c r="O45" s="224"/>
      <c r="P45" s="185"/>
      <c r="Q45" s="225" t="str">
        <f>VLOOKUP(A45,'[1]For Dropdown'!$A:$F,6,FALSE)</f>
        <v>Non Conformant</v>
      </c>
      <c r="R45" s="182" t="str">
        <f ca="1">IF(ISERROR($V45),"",OFFSET('Smelter Look-up'!$C$4,$V45-4,0)&amp;"")</f>
        <v>Al Etihad Gold Refinery DMCC</v>
      </c>
      <c r="S45" s="181" t="str">
        <f t="shared" ca="1" si="5"/>
        <v>AE</v>
      </c>
      <c r="T45" s="181" t="str">
        <f ca="1">IF(B45="","",IF(ISERROR(MATCH($J45,SorP!$B$1:$B$6226,0)),"",INDIRECT("'SorP'!$A$"&amp;MATCH($S45&amp;$J45,SorP!C:C,0))))</f>
        <v>AE-DU</v>
      </c>
      <c r="U45" s="201"/>
      <c r="V45" s="226">
        <f ca="1">IF(C45="",NA(),IF(OR(C45="Smelter not listed",C45="Smelter not yet identified"),MATCH($B45&amp;$D45,'Smelter Look-up'!$J:$J,0),MATCH($B45&amp;$C45,'Smelter Look-up'!$J:$J,0)))</f>
        <v>16</v>
      </c>
      <c r="X45" s="227">
        <f t="shared" ca="1" si="6"/>
        <v>0</v>
      </c>
      <c r="AB45" s="228" t="str">
        <f t="shared" ca="1" si="7"/>
        <v>GoldAl Etihad Gold Refinery DMCC</v>
      </c>
    </row>
    <row r="46" spans="1:28" s="227" customFormat="1" ht="54">
      <c r="A46" s="181" t="s">
        <v>1696</v>
      </c>
      <c r="B46" s="182" t="str">
        <f ca="1">IF(LEN(A46)=0,"",INDEX('Smelter Look-up'!$A:$A,MATCH($A46,'Smelter Look-up'!$E:$E,0)))</f>
        <v>Gold</v>
      </c>
      <c r="C46" s="186" t="str">
        <f ca="1">IF(LEN(A46)=0,"",INDEX('Smelter Look-up'!$C:$C,MATCH($A46,'Smelter Look-up'!$E:$E,0)))</f>
        <v>Emirates Gold DMCC</v>
      </c>
      <c r="D46" s="230"/>
      <c r="E46" s="182" t="str">
        <f ca="1">IF(ISERROR($V46),"",OFFSET('Smelter Look-up'!$D$4,$V46-4,0)&amp;"")</f>
        <v>UNITED ARAB EMIRATES</v>
      </c>
      <c r="F46" s="182" t="str">
        <f ca="1">IF(ISERROR($V46),"",OFFSET('Smelter Look-up'!$E$4,$V46-4,0))</f>
        <v>CID002561</v>
      </c>
      <c r="G46" s="182" t="str">
        <f ca="1">IF(C46=$X$4,IF(ISERROR($V46),"Enter smelter details","RMI"),IF(ISERROR($V46),"",OFFSET('Smelter Look-up'!$F$4,$V46-4,0)))</f>
        <v>RMI</v>
      </c>
      <c r="H46" s="183">
        <f ca="1">IF(ISERROR($V46),"",OFFSET('Smelter Look-up'!$G$4,$V46-4,0))</f>
        <v>0</v>
      </c>
      <c r="I46" s="184" t="str">
        <f ca="1">IF(ISERROR($V46),"",OFFSET('Smelter Look-up'!$H$4,$V46-4,0))</f>
        <v>Dubai</v>
      </c>
      <c r="J46" s="184" t="str">
        <f ca="1">IF(ISERROR($V46),"",OFFSET('Smelter Look-up'!$I$4,$V46-4,0))</f>
        <v>Dubayy</v>
      </c>
      <c r="K46" s="224"/>
      <c r="L46" s="224"/>
      <c r="M46" s="224"/>
      <c r="N46" s="224"/>
      <c r="O46" s="224"/>
      <c r="P46" s="185"/>
      <c r="Q46" s="225" t="str">
        <f>VLOOKUP(A46,'[1]For Dropdown'!$A:$F,6,FALSE)</f>
        <v>Non Conformant</v>
      </c>
      <c r="R46" s="182" t="str">
        <f ca="1">IF(ISERROR($V46),"",OFFSET('Smelter Look-up'!$C$4,$V46-4,0)&amp;"")</f>
        <v>Emirates Gold DMCC</v>
      </c>
      <c r="S46" s="181" t="str">
        <f t="shared" ca="1" si="5"/>
        <v>AE</v>
      </c>
      <c r="T46" s="181" t="str">
        <f ca="1">IF(B46="","",IF(ISERROR(MATCH($J46,SorP!$B$1:$B$6226,0)),"",INDIRECT("'SorP'!$A$"&amp;MATCH($S46&amp;$J46,SorP!C:C,0))))</f>
        <v>AE-DU</v>
      </c>
      <c r="U46" s="201"/>
      <c r="V46" s="226">
        <f ca="1">IF(C46="",NA(),IF(OR(C46="Smelter not listed",C46="Smelter not yet identified"),MATCH($B46&amp;$D46,'Smelter Look-up'!$J:$J,0),MATCH($B46&amp;$C46,'Smelter Look-up'!$J:$J,0)))</f>
        <v>84</v>
      </c>
      <c r="X46" s="227">
        <f t="shared" ca="1" si="6"/>
        <v>0</v>
      </c>
      <c r="AB46" s="228" t="str">
        <f t="shared" ca="1" si="7"/>
        <v>GoldEmirates Gold DMCC</v>
      </c>
    </row>
    <row r="47" spans="1:28" s="227" customFormat="1" ht="27">
      <c r="A47" s="181" t="s">
        <v>1702</v>
      </c>
      <c r="B47" s="182" t="str">
        <f ca="1">IF(LEN(A47)=0,"",INDEX('Smelter Look-up'!$A:$A,MATCH($A47,'Smelter Look-up'!$E:$E,0)))</f>
        <v>Gold</v>
      </c>
      <c r="C47" s="186" t="str">
        <f ca="1">IF(LEN(A47)=0,"",INDEX('Smelter Look-up'!$C:$C,MATCH($A47,'Smelter Look-up'!$E:$E,0)))</f>
        <v>T.C.A S.p.A</v>
      </c>
      <c r="D47" s="230"/>
      <c r="E47" s="182" t="str">
        <f ca="1">IF(ISERROR($V47),"",OFFSET('Smelter Look-up'!$D$4,$V47-4,0)&amp;"")</f>
        <v>ITALY</v>
      </c>
      <c r="F47" s="182" t="str">
        <f ca="1">IF(ISERROR($V47),"",OFFSET('Smelter Look-up'!$E$4,$V47-4,0))</f>
        <v>CID002580</v>
      </c>
      <c r="G47" s="182" t="str">
        <f ca="1">IF(C47=$X$4,IF(ISERROR($V47),"Enter smelter details","RMI"),IF(ISERROR($V47),"",OFFSET('Smelter Look-up'!$F$4,$V47-4,0)))</f>
        <v>RMI</v>
      </c>
      <c r="H47" s="183">
        <f ca="1">IF(ISERROR($V47),"",OFFSET('Smelter Look-up'!$G$4,$V47-4,0))</f>
        <v>0</v>
      </c>
      <c r="I47" s="184" t="str">
        <f ca="1">IF(ISERROR($V47),"",OFFSET('Smelter Look-up'!$H$4,$V47-4,0))</f>
        <v>Capolona</v>
      </c>
      <c r="J47" s="184" t="str">
        <f ca="1">IF(ISERROR($V47),"",OFFSET('Smelter Look-up'!$I$4,$V47-4,0))</f>
        <v>Toscana</v>
      </c>
      <c r="K47" s="224"/>
      <c r="L47" s="224"/>
      <c r="M47" s="224"/>
      <c r="N47" s="224"/>
      <c r="O47" s="224"/>
      <c r="P47" s="185"/>
      <c r="Q47" s="225">
        <f>VLOOKUP(A47,'[1]For Dropdown'!$A:$F,6,FALSE)</f>
        <v>0</v>
      </c>
      <c r="R47" s="182" t="str">
        <f ca="1">IF(ISERROR($V47),"",OFFSET('Smelter Look-up'!$C$4,$V47-4,0)&amp;"")</f>
        <v>T.C.A S.p.A</v>
      </c>
      <c r="S47" s="181" t="str">
        <f t="shared" ca="1" si="5"/>
        <v>IT</v>
      </c>
      <c r="T47" s="181" t="str">
        <f ca="1">IF(B47="","",IF(ISERROR(MATCH($J47,SorP!$B$1:$B$6226,0)),"",INDIRECT("'SorP'!$A$"&amp;MATCH($S47&amp;$J47,SorP!C:C,0))))</f>
        <v>IT-52</v>
      </c>
      <c r="U47" s="201"/>
      <c r="V47" s="226">
        <f ca="1">IF(C47="",NA(),IF(OR(C47="Smelter not listed",C47="Smelter not yet identified"),MATCH($B47&amp;$D47,'Smelter Look-up'!$J:$J,0),MATCH($B47&amp;$C47,'Smelter Look-up'!$J:$J,0)))</f>
        <v>280</v>
      </c>
      <c r="X47" s="227">
        <f t="shared" ca="1" si="6"/>
        <v>0</v>
      </c>
      <c r="AB47" s="228" t="str">
        <f t="shared" ca="1" si="7"/>
        <v>GoldT.C.A S.p.A</v>
      </c>
    </row>
    <row r="48" spans="1:28" s="227" customFormat="1" ht="54">
      <c r="A48" s="181" t="s">
        <v>2299</v>
      </c>
      <c r="B48" s="182" t="str">
        <f ca="1">IF(LEN(A48)=0,"",INDEX('Smelter Look-up'!$A:$A,MATCH($A48,'Smelter Look-up'!$E:$E,0)))</f>
        <v>Gold</v>
      </c>
      <c r="C48" s="186" t="str">
        <f ca="1">IF(LEN(A48)=0,"",INDEX('Smelter Look-up'!$C:$C,MATCH($A48,'Smelter Look-up'!$E:$E,0)))</f>
        <v>REMONDIS PMR B.V.</v>
      </c>
      <c r="D48" s="230"/>
      <c r="E48" s="182" t="str">
        <f ca="1">IF(ISERROR($V48),"",OFFSET('Smelter Look-up'!$D$4,$V48-4,0)&amp;"")</f>
        <v>NETHERLANDS</v>
      </c>
      <c r="F48" s="182" t="str">
        <f ca="1">IF(ISERROR($V48),"",OFFSET('Smelter Look-up'!$E$4,$V48-4,0))</f>
        <v>CID002582</v>
      </c>
      <c r="G48" s="182" t="str">
        <f ca="1">IF(C48=$X$4,IF(ISERROR($V48),"Enter smelter details","RMI"),IF(ISERROR($V48),"",OFFSET('Smelter Look-up'!$F$4,$V48-4,0)))</f>
        <v>RMI</v>
      </c>
      <c r="H48" s="183">
        <f ca="1">IF(ISERROR($V48),"",OFFSET('Smelter Look-up'!$G$4,$V48-4,0))</f>
        <v>0</v>
      </c>
      <c r="I48" s="184" t="str">
        <f ca="1">IF(ISERROR($V48),"",OFFSET('Smelter Look-up'!$H$4,$V48-4,0))</f>
        <v>Moerdijk</v>
      </c>
      <c r="J48" s="184" t="str">
        <f ca="1">IF(ISERROR($V48),"",OFFSET('Smelter Look-up'!$I$4,$V48-4,0))</f>
        <v>Noord-Brabant</v>
      </c>
      <c r="K48" s="224"/>
      <c r="L48" s="224"/>
      <c r="M48" s="224"/>
      <c r="N48" s="224"/>
      <c r="O48" s="224"/>
      <c r="P48" s="185"/>
      <c r="Q48" s="225">
        <f>VLOOKUP(A48,'[1]For Dropdown'!$A:$F,6,FALSE)</f>
        <v>0</v>
      </c>
      <c r="R48" s="182" t="str">
        <f ca="1">IF(ISERROR($V48),"",OFFSET('Smelter Look-up'!$C$4,$V48-4,0)&amp;"")</f>
        <v>REMONDIS PMR B.V.</v>
      </c>
      <c r="S48" s="181" t="str">
        <f t="shared" ca="1" si="5"/>
        <v>NL</v>
      </c>
      <c r="T48" s="181" t="str">
        <f ca="1">IF(B48="","",IF(ISERROR(MATCH($J48,SorP!$B$1:$B$6226,0)),"",INDIRECT("'SorP'!$A$"&amp;MATCH($S48&amp;$J48,SorP!C:C,0))))</f>
        <v>NL-NB</v>
      </c>
      <c r="U48" s="201"/>
      <c r="V48" s="226">
        <f ca="1">IF(C48="",NA(),IF(OR(C48="Smelter not listed",C48="Smelter not yet identified"),MATCH($B48&amp;$D48,'Smelter Look-up'!$J:$J,0),MATCH($B48&amp;$C48,'Smelter Look-up'!$J:$J,0)))</f>
        <v>231</v>
      </c>
      <c r="X48" s="227">
        <f t="shared" ca="1" si="6"/>
        <v>0</v>
      </c>
      <c r="AB48" s="228" t="str">
        <f t="shared" ca="1" si="7"/>
        <v>GoldREMONDIS PMR B.V.</v>
      </c>
    </row>
    <row r="49" spans="1:28" s="227" customFormat="1" ht="40.5">
      <c r="A49" s="181" t="s">
        <v>1704</v>
      </c>
      <c r="B49" s="182" t="str">
        <f ca="1">IF(LEN(A49)=0,"",INDEX('Smelter Look-up'!$A:$A,MATCH($A49,'Smelter Look-up'!$E:$E,0)))</f>
        <v>Gold</v>
      </c>
      <c r="C49" s="186" t="str">
        <f ca="1">IF(LEN(A49)=0,"",INDEX('Smelter Look-up'!$C:$C,MATCH($A49,'Smelter Look-up'!$E:$E,0)))</f>
        <v>Korea Zinc Co., Ltd.</v>
      </c>
      <c r="D49" s="230"/>
      <c r="E49" s="182" t="str">
        <f ca="1">IF(ISERROR($V49),"",OFFSET('Smelter Look-up'!$D$4,$V49-4,0)&amp;"")</f>
        <v>KOREA, REPUBLIC OF</v>
      </c>
      <c r="F49" s="182" t="str">
        <f ca="1">IF(ISERROR($V49),"",OFFSET('Smelter Look-up'!$E$4,$V49-4,0))</f>
        <v>CID002605</v>
      </c>
      <c r="G49" s="182" t="str">
        <f ca="1">IF(C49=$X$4,IF(ISERROR($V49),"Enter smelter details","RMI"),IF(ISERROR($V49),"",OFFSET('Smelter Look-up'!$F$4,$V49-4,0)))</f>
        <v>RMI</v>
      </c>
      <c r="H49" s="183">
        <f ca="1">IF(ISERROR($V49),"",OFFSET('Smelter Look-up'!$G$4,$V49-4,0))</f>
        <v>0</v>
      </c>
      <c r="I49" s="184" t="str">
        <f ca="1">IF(ISERROR($V49),"",OFFSET('Smelter Look-up'!$H$4,$V49-4,0))</f>
        <v>Seoul</v>
      </c>
      <c r="J49" s="184" t="str">
        <f ca="1">IF(ISERROR($V49),"",OFFSET('Smelter Look-up'!$I$4,$V49-4,0))</f>
        <v>Seoul-teukbyeolsi</v>
      </c>
      <c r="K49" s="224"/>
      <c r="L49" s="224"/>
      <c r="M49" s="224"/>
      <c r="N49" s="224"/>
      <c r="O49" s="224"/>
      <c r="P49" s="185"/>
      <c r="Q49" s="225">
        <f>VLOOKUP(A49,'[1]For Dropdown'!$A:$F,6,FALSE)</f>
        <v>0</v>
      </c>
      <c r="R49" s="182" t="str">
        <f ca="1">IF(ISERROR($V49),"",OFFSET('Smelter Look-up'!$C$4,$V49-4,0)&amp;"")</f>
        <v>Korea Zinc Co., Ltd.</v>
      </c>
      <c r="S49" s="181" t="str">
        <f t="shared" ca="1" si="5"/>
        <v>KR</v>
      </c>
      <c r="T49" s="181" t="str">
        <f ca="1">IF(B49="","",IF(ISERROR(MATCH($J49,SorP!$B$1:$B$6226,0)),"",INDIRECT("'SorP'!$A$"&amp;MATCH($S49&amp;$J49,SorP!C:C,0))))</f>
        <v>KR-11</v>
      </c>
      <c r="U49" s="201"/>
      <c r="V49" s="226">
        <f ca="1">IF(C49="",NA(),IF(OR(C49="Smelter not listed",C49="Smelter not yet identified"),MATCH($B49&amp;$D49,'Smelter Look-up'!$J:$J,0),MATCH($B49&amp;$C49,'Smelter Look-up'!$J:$J,0)))</f>
        <v>154</v>
      </c>
      <c r="X49" s="227">
        <f t="shared" ca="1" si="6"/>
        <v>0</v>
      </c>
      <c r="AB49" s="228" t="str">
        <f t="shared" ca="1" si="7"/>
        <v>GoldKorea Zinc Co., Ltd.</v>
      </c>
    </row>
    <row r="50" spans="1:28" s="227" customFormat="1" ht="40.5">
      <c r="A50" s="181" t="s">
        <v>2311</v>
      </c>
      <c r="B50" s="182" t="str">
        <f ca="1">IF(LEN(A50)=0,"",INDEX('Smelter Look-up'!$A:$A,MATCH($A50,'Smelter Look-up'!$E:$E,0)))</f>
        <v>Gold</v>
      </c>
      <c r="C50" s="186" t="str">
        <f ca="1">IF(LEN(A50)=0,"",INDEX('Smelter Look-up'!$C:$C,MATCH($A50,'Smelter Look-up'!$E:$E,0)))</f>
        <v>TOO Tau-Ken-Altyn</v>
      </c>
      <c r="D50" s="230"/>
      <c r="E50" s="182" t="str">
        <f ca="1">IF(ISERROR($V50),"",OFFSET('Smelter Look-up'!$D$4,$V50-4,0)&amp;"")</f>
        <v>KAZAKHSTAN</v>
      </c>
      <c r="F50" s="182" t="str">
        <f ca="1">IF(ISERROR($V50),"",OFFSET('Smelter Look-up'!$E$4,$V50-4,0))</f>
        <v>CID002615</v>
      </c>
      <c r="G50" s="182" t="str">
        <f ca="1">IF(C50=$X$4,IF(ISERROR($V50),"Enter smelter details","RMI"),IF(ISERROR($V50),"",OFFSET('Smelter Look-up'!$F$4,$V50-4,0)))</f>
        <v>RMI</v>
      </c>
      <c r="H50" s="183">
        <f ca="1">IF(ISERROR($V50),"",OFFSET('Smelter Look-up'!$G$4,$V50-4,0))</f>
        <v>0</v>
      </c>
      <c r="I50" s="184" t="str">
        <f ca="1">IF(ISERROR($V50),"",OFFSET('Smelter Look-up'!$H$4,$V50-4,0))</f>
        <v>Astana</v>
      </c>
      <c r="J50" s="184" t="str">
        <f ca="1">IF(ISERROR($V50),"",OFFSET('Smelter Look-up'!$I$4,$V50-4,0))</f>
        <v>Almaty</v>
      </c>
      <c r="K50" s="224"/>
      <c r="L50" s="224"/>
      <c r="M50" s="224"/>
      <c r="N50" s="224"/>
      <c r="O50" s="224"/>
      <c r="P50" s="185"/>
      <c r="Q50" s="225">
        <f>VLOOKUP(A50,'[1]For Dropdown'!$A:$F,6,FALSE)</f>
        <v>0</v>
      </c>
      <c r="R50" s="182" t="str">
        <f ca="1">IF(ISERROR($V50),"",OFFSET('Smelter Look-up'!$C$4,$V50-4,0)&amp;"")</f>
        <v>TOO Tau-Ken-Altyn</v>
      </c>
      <c r="S50" s="181" t="str">
        <f t="shared" ca="1" si="5"/>
        <v>KZ</v>
      </c>
      <c r="T50" s="181" t="str">
        <f ca="1">IF(B50="","",IF(ISERROR(MATCH($J50,SorP!$B$1:$B$6226,0)),"",INDIRECT("'SorP'!$A$"&amp;MATCH($S50&amp;$J50,SorP!C:C,0))))</f>
        <v>KZ-ALA</v>
      </c>
      <c r="U50" s="201"/>
      <c r="V50" s="226">
        <f ca="1">IF(C50="",NA(),IF(OR(C50="Smelter not listed",C50="Smelter not yet identified"),MATCH($B50&amp;$D50,'Smelter Look-up'!$J:$J,0),MATCH($B50&amp;$C50,'Smelter Look-up'!$J:$J,0)))</f>
        <v>298</v>
      </c>
      <c r="X50" s="227">
        <f t="shared" ca="1" si="6"/>
        <v>0</v>
      </c>
      <c r="AB50" s="228" t="str">
        <f t="shared" ca="1" si="7"/>
        <v>GoldTOO Tau-Ken-Altyn</v>
      </c>
    </row>
    <row r="51" spans="1:28" s="227" customFormat="1" ht="27">
      <c r="A51" s="181" t="s">
        <v>2242</v>
      </c>
      <c r="B51" s="182" t="str">
        <f ca="1">IF(LEN(A51)=0,"",INDEX('Smelter Look-up'!$A:$A,MATCH($A51,'Smelter Look-up'!$E:$E,0)))</f>
        <v>Gold</v>
      </c>
      <c r="C51" s="186" t="str">
        <f ca="1">IF(LEN(A51)=0,"",INDEX('Smelter Look-up'!$C:$C,MATCH($A51,'Smelter Look-up'!$E:$E,0)))</f>
        <v>SAAMP</v>
      </c>
      <c r="D51" s="230"/>
      <c r="E51" s="182" t="str">
        <f ca="1">IF(ISERROR($V51),"",OFFSET('Smelter Look-up'!$D$4,$V51-4,0)&amp;"")</f>
        <v>FRANCE</v>
      </c>
      <c r="F51" s="182" t="str">
        <f ca="1">IF(ISERROR($V51),"",OFFSET('Smelter Look-up'!$E$4,$V51-4,0))</f>
        <v>CID002761</v>
      </c>
      <c r="G51" s="182" t="str">
        <f ca="1">IF(C51=$X$4,IF(ISERROR($V51),"Enter smelter details","RMI"),IF(ISERROR($V51),"",OFFSET('Smelter Look-up'!$F$4,$V51-4,0)))</f>
        <v>RMI</v>
      </c>
      <c r="H51" s="183">
        <f ca="1">IF(ISERROR($V51),"",OFFSET('Smelter Look-up'!$G$4,$V51-4,0))</f>
        <v>0</v>
      </c>
      <c r="I51" s="184" t="str">
        <f ca="1">IF(ISERROR($V51),"",OFFSET('Smelter Look-up'!$H$4,$V51-4,0))</f>
        <v>Paris</v>
      </c>
      <c r="J51" s="184" t="str">
        <f ca="1">IF(ISERROR($V51),"",OFFSET('Smelter Look-up'!$I$4,$V51-4,0))</f>
        <v>Paris</v>
      </c>
      <c r="K51" s="224"/>
      <c r="L51" s="224"/>
      <c r="M51" s="224"/>
      <c r="N51" s="224"/>
      <c r="O51" s="224"/>
      <c r="P51" s="185"/>
      <c r="Q51" s="225" t="str">
        <f>VLOOKUP(A51,'[1]For Dropdown'!$A:$F,6,FALSE)</f>
        <v>Non Conformant</v>
      </c>
      <c r="R51" s="182" t="str">
        <f ca="1">IF(ISERROR($V51),"",OFFSET('Smelter Look-up'!$C$4,$V51-4,0)&amp;"")</f>
        <v>SAAMP</v>
      </c>
      <c r="S51" s="181" t="str">
        <f t="shared" ca="1" si="5"/>
        <v>FR</v>
      </c>
      <c r="T51" s="181" t="str">
        <f ca="1">IF(B51="","",IF(ISERROR(MATCH($J51,SorP!$B$1:$B$6226,0)),"",INDIRECT("'SorP'!$A$"&amp;MATCH($S51&amp;$J51,SorP!C:C,0))))</f>
        <v>FR-75</v>
      </c>
      <c r="U51" s="201"/>
      <c r="V51" s="226">
        <f ca="1">IF(C51="",NA(),IF(OR(C51="Smelter not listed",C51="Smelter not yet identified"),MATCH($B51&amp;$D51,'Smelter Look-up'!$J:$J,0),MATCH($B51&amp;$C51,'Smelter Look-up'!$J:$J,0)))</f>
        <v>233</v>
      </c>
      <c r="X51" s="227">
        <f t="shared" ca="1" si="6"/>
        <v>0</v>
      </c>
      <c r="AB51" s="228" t="str">
        <f t="shared" ca="1" si="7"/>
        <v>GoldSAAMP</v>
      </c>
    </row>
    <row r="52" spans="1:28" s="227" customFormat="1" ht="40.5">
      <c r="A52" s="181" t="s">
        <v>2423</v>
      </c>
      <c r="B52" s="182" t="str">
        <f ca="1">IF(LEN(A52)=0,"",INDEX('Smelter Look-up'!$A:$A,MATCH($A52,'Smelter Look-up'!$E:$E,0)))</f>
        <v>Gold</v>
      </c>
      <c r="C52" s="186" t="str">
        <f ca="1">IF(LEN(A52)=0,"",INDEX('Smelter Look-up'!$C:$C,MATCH($A52,'Smelter Look-up'!$E:$E,0)))</f>
        <v>L'Orfebre S.A.</v>
      </c>
      <c r="D52" s="230"/>
      <c r="E52" s="182" t="str">
        <f ca="1">IF(ISERROR($V52),"",OFFSET('Smelter Look-up'!$D$4,$V52-4,0)&amp;"")</f>
        <v>ANDORRA</v>
      </c>
      <c r="F52" s="182" t="str">
        <f ca="1">IF(ISERROR($V52),"",OFFSET('Smelter Look-up'!$E$4,$V52-4,0))</f>
        <v>CID002762</v>
      </c>
      <c r="G52" s="182" t="str">
        <f ca="1">IF(C52=$X$4,IF(ISERROR($V52),"Enter smelter details","RMI"),IF(ISERROR($V52),"",OFFSET('Smelter Look-up'!$F$4,$V52-4,0)))</f>
        <v>RMI</v>
      </c>
      <c r="H52" s="183">
        <f ca="1">IF(ISERROR($V52),"",OFFSET('Smelter Look-up'!$G$4,$V52-4,0))</f>
        <v>0</v>
      </c>
      <c r="I52" s="184" t="str">
        <f ca="1">IF(ISERROR($V52),"",OFFSET('Smelter Look-up'!$H$4,$V52-4,0))</f>
        <v>Andorra la Vella</v>
      </c>
      <c r="J52" s="184" t="str">
        <f ca="1">IF(ISERROR($V52),"",OFFSET('Smelter Look-up'!$I$4,$V52-4,0))</f>
        <v>Andorra la Vella</v>
      </c>
      <c r="K52" s="224"/>
      <c r="L52" s="224"/>
      <c r="M52" s="224"/>
      <c r="N52" s="224"/>
      <c r="O52" s="224"/>
      <c r="P52" s="185"/>
      <c r="Q52" s="225">
        <f>VLOOKUP(A52,'[1]For Dropdown'!$A:$F,6,FALSE)</f>
        <v>0</v>
      </c>
      <c r="R52" s="182" t="str">
        <f ca="1">IF(ISERROR($V52),"",OFFSET('Smelter Look-up'!$C$4,$V52-4,0)&amp;"")</f>
        <v>L'Orfebre S.A.</v>
      </c>
      <c r="S52" s="181" t="str">
        <f t="shared" ca="1" si="5"/>
        <v>AD</v>
      </c>
      <c r="T52" s="181" t="str">
        <f ca="1">IF(B52="","",IF(ISERROR(MATCH($J52,SorP!$B$1:$B$6226,0)),"",INDIRECT("'SorP'!$A$"&amp;MATCH($S52&amp;$J52,SorP!C:C,0))))</f>
        <v>AD-07</v>
      </c>
      <c r="U52" s="201"/>
      <c r="V52" s="226">
        <f ca="1">IF(C52="",NA(),IF(OR(C52="Smelter not listed",C52="Smelter not yet identified"),MATCH($B52&amp;$D52,'Smelter Look-up'!$J:$J,0),MATCH($B52&amp;$C52,'Smelter Look-up'!$J:$J,0)))</f>
        <v>167</v>
      </c>
      <c r="X52" s="227">
        <f t="shared" ca="1" si="6"/>
        <v>0</v>
      </c>
      <c r="AB52" s="228" t="str">
        <f t="shared" ca="1" si="7"/>
        <v>GoldL'Orfebre S.A.</v>
      </c>
    </row>
    <row r="53" spans="1:28" s="227" customFormat="1" ht="27">
      <c r="A53" s="181" t="s">
        <v>13759</v>
      </c>
      <c r="B53" s="182" t="str">
        <f ca="1">IF(LEN(A53)=0,"",INDEX('Smelter Look-up'!$A:$A,MATCH($A53,'Smelter Look-up'!$E:$E,0)))</f>
        <v>Gold</v>
      </c>
      <c r="C53" s="186" t="str">
        <f ca="1">IF(LEN(A53)=0,"",INDEX('Smelter Look-up'!$C:$C,MATCH($A53,'Smelter Look-up'!$E:$E,0)))</f>
        <v>8853 S.p.A.</v>
      </c>
      <c r="D53" s="230"/>
      <c r="E53" s="182" t="str">
        <f ca="1">IF(ISERROR($V53),"",OFFSET('Smelter Look-up'!$D$4,$V53-4,0)&amp;"")</f>
        <v>ITALY</v>
      </c>
      <c r="F53" s="182" t="str">
        <f ca="1">IF(ISERROR($V53),"",OFFSET('Smelter Look-up'!$E$4,$V53-4,0))</f>
        <v>CID002763</v>
      </c>
      <c r="G53" s="182" t="str">
        <f ca="1">IF(C53=$X$4,IF(ISERROR($V53),"Enter smelter details","RMI"),IF(ISERROR($V53),"",OFFSET('Smelter Look-up'!$F$4,$V53-4,0)))</f>
        <v>RMI</v>
      </c>
      <c r="H53" s="183">
        <f ca="1">IF(ISERROR($V53),"",OFFSET('Smelter Look-up'!$G$4,$V53-4,0))</f>
        <v>0</v>
      </c>
      <c r="I53" s="184" t="str">
        <f ca="1">IF(ISERROR($V53),"",OFFSET('Smelter Look-up'!$H$4,$V53-4,0))</f>
        <v>Pero</v>
      </c>
      <c r="J53" s="184" t="str">
        <f ca="1">IF(ISERROR($V53),"",OFFSET('Smelter Look-up'!$I$4,$V53-4,0))</f>
        <v>Lombardia</v>
      </c>
      <c r="K53" s="224"/>
      <c r="L53" s="224"/>
      <c r="M53" s="224"/>
      <c r="N53" s="224"/>
      <c r="O53" s="224"/>
      <c r="P53" s="185"/>
      <c r="Q53" s="225" t="str">
        <f>VLOOKUP(A53,'[1]For Dropdown'!$A:$F,6,FALSE)</f>
        <v>Non Conformant</v>
      </c>
      <c r="R53" s="182" t="str">
        <f ca="1">IF(ISERROR($V53),"",OFFSET('Smelter Look-up'!$C$4,$V53-4,0)&amp;"")</f>
        <v>8853 S.p.A.</v>
      </c>
      <c r="S53" s="181" t="str">
        <f t="shared" ca="1" si="5"/>
        <v>IT</v>
      </c>
      <c r="T53" s="181" t="str">
        <f ca="1">IF(B53="","",IF(ISERROR(MATCH($J53,SorP!$B$1:$B$6226,0)),"",INDIRECT("'SorP'!$A$"&amp;MATCH($S53&amp;$J53,SorP!C:C,0))))</f>
        <v>IT-25</v>
      </c>
      <c r="U53" s="201"/>
      <c r="V53" s="226">
        <f ca="1">IF(C53="",NA(),IF(OR(C53="Smelter not listed",C53="Smelter not yet identified"),MATCH($B53&amp;$D53,'Smelter Look-up'!$J:$J,0),MATCH($B53&amp;$C53,'Smelter Look-up'!$J:$J,0)))</f>
        <v>5</v>
      </c>
      <c r="X53" s="227">
        <f t="shared" ca="1" si="6"/>
        <v>0</v>
      </c>
      <c r="AB53" s="228" t="str">
        <f t="shared" ca="1" si="7"/>
        <v>Gold8853 S.p.A.</v>
      </c>
    </row>
    <row r="54" spans="1:28" s="227" customFormat="1" ht="27">
      <c r="A54" s="181" t="s">
        <v>2486</v>
      </c>
      <c r="B54" s="182" t="str">
        <f ca="1">IF(LEN(A54)=0,"",INDEX('Smelter Look-up'!$A:$A,MATCH($A54,'Smelter Look-up'!$E:$E,0)))</f>
        <v>Gold</v>
      </c>
      <c r="C54" s="186" t="str">
        <f ca="1">IF(LEN(A54)=0,"",INDEX('Smelter Look-up'!$C:$C,MATCH($A54,'Smelter Look-up'!$E:$E,0)))</f>
        <v>Italpreziosi</v>
      </c>
      <c r="D54" s="230"/>
      <c r="E54" s="182" t="str">
        <f ca="1">IF(ISERROR($V54),"",OFFSET('Smelter Look-up'!$D$4,$V54-4,0)&amp;"")</f>
        <v>ITALY</v>
      </c>
      <c r="F54" s="182" t="str">
        <f ca="1">IF(ISERROR($V54),"",OFFSET('Smelter Look-up'!$E$4,$V54-4,0))</f>
        <v>CID002765</v>
      </c>
      <c r="G54" s="182" t="str">
        <f ca="1">IF(C54=$X$4,IF(ISERROR($V54),"Enter smelter details","RMI"),IF(ISERROR($V54),"",OFFSET('Smelter Look-up'!$F$4,$V54-4,0)))</f>
        <v>RMI</v>
      </c>
      <c r="H54" s="183">
        <f ca="1">IF(ISERROR($V54),"",OFFSET('Smelter Look-up'!$G$4,$V54-4,0))</f>
        <v>0</v>
      </c>
      <c r="I54" s="184" t="str">
        <f ca="1">IF(ISERROR($V54),"",OFFSET('Smelter Look-up'!$H$4,$V54-4,0))</f>
        <v>Arezzo</v>
      </c>
      <c r="J54" s="184" t="str">
        <f ca="1">IF(ISERROR($V54),"",OFFSET('Smelter Look-up'!$I$4,$V54-4,0))</f>
        <v>Toscana</v>
      </c>
      <c r="K54" s="224"/>
      <c r="L54" s="224"/>
      <c r="M54" s="224"/>
      <c r="N54" s="224"/>
      <c r="O54" s="224"/>
      <c r="P54" s="185"/>
      <c r="Q54" s="225">
        <f>VLOOKUP(A54,'[1]For Dropdown'!$A:$F,6,FALSE)</f>
        <v>0</v>
      </c>
      <c r="R54" s="182" t="str">
        <f ca="1">IF(ISERROR($V54),"",OFFSET('Smelter Look-up'!$C$4,$V54-4,0)&amp;"")</f>
        <v>Italpreziosi</v>
      </c>
      <c r="S54" s="181" t="str">
        <f t="shared" ca="1" si="5"/>
        <v>IT</v>
      </c>
      <c r="T54" s="181" t="str">
        <f ca="1">IF(B54="","",IF(ISERROR(MATCH($J54,SorP!$B$1:$B$6226,0)),"",INDIRECT("'SorP'!$A$"&amp;MATCH($S54&amp;$J54,SorP!C:C,0))))</f>
        <v>IT-52</v>
      </c>
      <c r="U54" s="201"/>
      <c r="V54" s="226">
        <f ca="1">IF(C54="",NA(),IF(OR(C54="Smelter not listed",C54="Smelter not yet identified"),MATCH($B54&amp;$D54,'Smelter Look-up'!$J:$J,0),MATCH($B54&amp;$C54,'Smelter Look-up'!$J:$J,0)))</f>
        <v>129</v>
      </c>
      <c r="X54" s="227">
        <f t="shared" ca="1" si="6"/>
        <v>0</v>
      </c>
      <c r="AB54" s="228" t="str">
        <f t="shared" ca="1" si="7"/>
        <v>GoldItalpreziosi</v>
      </c>
    </row>
    <row r="55" spans="1:28" s="227" customFormat="1" ht="81">
      <c r="A55" s="181" t="s">
        <v>710</v>
      </c>
      <c r="B55" s="182" t="str">
        <f ca="1">IF(LEN(A55)=0,"",INDEX('Smelter Look-up'!$A:$A,MATCH($A55,'Smelter Look-up'!$E:$E,0)))</f>
        <v>Gold</v>
      </c>
      <c r="C55" s="186" t="str">
        <f ca="1">IF(LEN(A55)=0,"",INDEX('Smelter Look-up'!$C:$C,MATCH($A55,'Smelter Look-up'!$E:$E,0)))</f>
        <v>Ohura Precious Metal Industry Co., Ltd.</v>
      </c>
      <c r="D55" s="230"/>
      <c r="E55" s="182" t="str">
        <f ca="1">IF(ISERROR($V55),"",OFFSET('Smelter Look-up'!$D$4,$V55-4,0)&amp;"")</f>
        <v>JAPAN</v>
      </c>
      <c r="F55" s="182" t="str">
        <f ca="1">IF(ISERROR($V55),"",OFFSET('Smelter Look-up'!$E$4,$V55-4,0))</f>
        <v>CID001325</v>
      </c>
      <c r="G55" s="182" t="str">
        <f ca="1">IF(C55=$X$4,IF(ISERROR($V55),"Enter smelter details","RMI"),IF(ISERROR($V55),"",OFFSET('Smelter Look-up'!$F$4,$V55-4,0)))</f>
        <v>RMI</v>
      </c>
      <c r="H55" s="183">
        <f ca="1">IF(ISERROR($V55),"",OFFSET('Smelter Look-up'!$G$4,$V55-4,0))</f>
        <v>0</v>
      </c>
      <c r="I55" s="184" t="str">
        <f ca="1">IF(ISERROR($V55),"",OFFSET('Smelter Look-up'!$H$4,$V55-4,0))</f>
        <v>Nara-shi</v>
      </c>
      <c r="J55" s="184" t="str">
        <f ca="1">IF(ISERROR($V55),"",OFFSET('Smelter Look-up'!$I$4,$V55-4,0))</f>
        <v>Nara</v>
      </c>
      <c r="K55" s="224"/>
      <c r="L55" s="224"/>
      <c r="M55" s="224"/>
      <c r="N55" s="224"/>
      <c r="O55" s="224"/>
      <c r="P55" s="185"/>
      <c r="Q55" s="225">
        <f>VLOOKUP(A55,'[1]For Dropdown'!$A:$F,6,FALSE)</f>
        <v>0</v>
      </c>
      <c r="R55" s="182" t="str">
        <f ca="1">IF(ISERROR($V55),"",OFFSET('Smelter Look-up'!$C$4,$V55-4,0)&amp;"")</f>
        <v>Ohura Precious Metal Industry Co., Ltd.</v>
      </c>
      <c r="S55" s="181" t="str">
        <f t="shared" ca="1" si="5"/>
        <v>JP</v>
      </c>
      <c r="T55" s="181" t="str">
        <f ca="1">IF(B55="","",IF(ISERROR(MATCH($J55,SorP!$B$1:$B$6226,0)),"",INDIRECT("'SorP'!$A$"&amp;MATCH($S55&amp;$J55,SorP!C:C,0))))</f>
        <v>JP-29</v>
      </c>
      <c r="U55" s="201"/>
      <c r="V55" s="226">
        <f ca="1">IF(C55="",NA(),IF(OR(C55="Smelter not listed",C55="Smelter not yet identified"),MATCH($B55&amp;$D55,'Smelter Look-up'!$J:$J,0),MATCH($B55&amp;$C55,'Smelter Look-up'!$J:$J,0)))</f>
        <v>210</v>
      </c>
      <c r="X55" s="227">
        <f t="shared" ca="1" si="6"/>
        <v>0</v>
      </c>
      <c r="AB55" s="228" t="str">
        <f t="shared" ca="1" si="7"/>
        <v>GoldOhura Precious Metal Industry Co., Ltd.</v>
      </c>
    </row>
    <row r="56" spans="1:28" s="227" customFormat="1" ht="27">
      <c r="A56" s="181" t="s">
        <v>2301</v>
      </c>
      <c r="B56" s="182" t="str">
        <f ca="1">IF(LEN(A56)=0,"",INDEX('Smelter Look-up'!$A:$A,MATCH($A56,'Smelter Look-up'!$E:$E,0)))</f>
        <v>Gold</v>
      </c>
      <c r="C56" s="186" t="str">
        <f ca="1">IF(LEN(A56)=0,"",INDEX('Smelter Look-up'!$C:$C,MATCH($A56,'Smelter Look-up'!$E:$E,0)))</f>
        <v>SAFINA A.S.</v>
      </c>
      <c r="D56" s="230"/>
      <c r="E56" s="182" t="str">
        <f ca="1">IF(ISERROR($V56),"",OFFSET('Smelter Look-up'!$D$4,$V56-4,0)&amp;"")</f>
        <v>CZECHIA</v>
      </c>
      <c r="F56" s="182" t="str">
        <f ca="1">IF(ISERROR($V56),"",OFFSET('Smelter Look-up'!$E$4,$V56-4,0))</f>
        <v>CID002290</v>
      </c>
      <c r="G56" s="182" t="str">
        <f ca="1">IF(C56=$X$4,IF(ISERROR($V56),"Enter smelter details","RMI"),IF(ISERROR($V56),"",OFFSET('Smelter Look-up'!$F$4,$V56-4,0)))</f>
        <v>RMI</v>
      </c>
      <c r="H56" s="183">
        <f ca="1">IF(ISERROR($V56),"",OFFSET('Smelter Look-up'!$G$4,$V56-4,0))</f>
        <v>0</v>
      </c>
      <c r="I56" s="184" t="str">
        <f ca="1">IF(ISERROR($V56),"",OFFSET('Smelter Look-up'!$H$4,$V56-4,0))</f>
        <v>Vestec</v>
      </c>
      <c r="J56" s="184" t="str">
        <f ca="1">IF(ISERROR($V56),"",OFFSET('Smelter Look-up'!$I$4,$V56-4,0))</f>
        <v>Praha-západ</v>
      </c>
      <c r="K56" s="224"/>
      <c r="L56" s="224"/>
      <c r="M56" s="224"/>
      <c r="N56" s="224"/>
      <c r="O56" s="224"/>
      <c r="P56" s="185"/>
      <c r="Q56" s="225">
        <f>VLOOKUP(A56,'[1]For Dropdown'!$A:$F,6,FALSE)</f>
        <v>0</v>
      </c>
      <c r="R56" s="182" t="str">
        <f ca="1">IF(ISERROR($V56),"",OFFSET('Smelter Look-up'!$C$4,$V56-4,0)&amp;"")</f>
        <v>SAFINA A.S.</v>
      </c>
      <c r="S56" s="181" t="str">
        <f t="shared" ca="1" si="5"/>
        <v>CZ</v>
      </c>
      <c r="T56" s="181" t="str">
        <f ca="1">IF(B56="","",IF(ISERROR(MATCH($J56,SorP!$B$1:$B$6226,0)),"",INDIRECT("'SorP'!$A$"&amp;MATCH($S56&amp;$J56,SorP!C:C,0))))</f>
        <v>CZ-20A</v>
      </c>
      <c r="U56" s="201"/>
      <c r="V56" s="226">
        <f ca="1">IF(C56="",NA(),IF(OR(C56="Smelter not listed",C56="Smelter not yet identified"),MATCH($B56&amp;$D56,'Smelter Look-up'!$J:$J,0),MATCH($B56&amp;$C56,'Smelter Look-up'!$J:$J,0)))</f>
        <v>236</v>
      </c>
      <c r="X56" s="227">
        <f t="shared" ca="1" si="6"/>
        <v>0</v>
      </c>
      <c r="AB56" s="228" t="str">
        <f t="shared" ca="1" si="7"/>
        <v>GoldSAFINA A.S.</v>
      </c>
    </row>
    <row r="57" spans="1:28" s="227" customFormat="1" ht="40.5">
      <c r="A57" s="181" t="s">
        <v>2275</v>
      </c>
      <c r="B57" s="182" t="str">
        <f ca="1">IF(LEN(A57)=0,"",INDEX('Smelter Look-up'!$A:$A,MATCH($A57,'Smelter Look-up'!$E:$E,0)))</f>
        <v>Gold</v>
      </c>
      <c r="C57" s="186" t="str">
        <f ca="1">IF(LEN(A57)=0,"",INDEX('Smelter Look-up'!$C:$C,MATCH($A57,'Smelter Look-up'!$E:$E,0)))</f>
        <v>Bangalore Refinery</v>
      </c>
      <c r="D57" s="230"/>
      <c r="E57" s="182" t="str">
        <f ca="1">IF(ISERROR($V57),"",OFFSET('Smelter Look-up'!$D$4,$V57-4,0)&amp;"")</f>
        <v>INDIA</v>
      </c>
      <c r="F57" s="182" t="str">
        <f ca="1">IF(ISERROR($V57),"",OFFSET('Smelter Look-up'!$E$4,$V57-4,0))</f>
        <v>CID002863</v>
      </c>
      <c r="G57" s="182" t="str">
        <f ca="1">IF(C57=$X$4,IF(ISERROR($V57),"Enter smelter details","RMI"),IF(ISERROR($V57),"",OFFSET('Smelter Look-up'!$F$4,$V57-4,0)))</f>
        <v>RMI</v>
      </c>
      <c r="H57" s="183">
        <f ca="1">IF(ISERROR($V57),"",OFFSET('Smelter Look-up'!$G$4,$V57-4,0))</f>
        <v>0</v>
      </c>
      <c r="I57" s="184" t="str">
        <f ca="1">IF(ISERROR($V57),"",OFFSET('Smelter Look-up'!$H$4,$V57-4,0))</f>
        <v>Bangalore</v>
      </c>
      <c r="J57" s="184" t="str">
        <f ca="1">IF(ISERROR($V57),"",OFFSET('Smelter Look-up'!$I$4,$V57-4,0))</f>
        <v>Karnātaka</v>
      </c>
      <c r="K57" s="224"/>
      <c r="L57" s="224"/>
      <c r="M57" s="224"/>
      <c r="N57" s="224"/>
      <c r="O57" s="224"/>
      <c r="P57" s="185"/>
      <c r="Q57" s="225">
        <f>VLOOKUP(A57,'[1]For Dropdown'!$A:$F,6,FALSE)</f>
        <v>0</v>
      </c>
      <c r="R57" s="182" t="str">
        <f ca="1">IF(ISERROR($V57),"",OFFSET('Smelter Look-up'!$C$4,$V57-4,0)&amp;"")</f>
        <v>Bangalore Refinery</v>
      </c>
      <c r="S57" s="181" t="str">
        <f t="shared" ca="1" si="5"/>
        <v>IN</v>
      </c>
      <c r="T57" s="181" t="str">
        <f ca="1">IF(B57="","",IF(ISERROR(MATCH($J57,SorP!$B$1:$B$6226,0)),"",INDIRECT("'SorP'!$A$"&amp;MATCH($S57&amp;$J57,SorP!C:C,0))))</f>
        <v>IN-KA</v>
      </c>
      <c r="U57" s="201"/>
      <c r="V57" s="226">
        <f ca="1">IF(C57="",NA(),IF(OR(C57="Smelter not listed",C57="Smelter not yet identified"),MATCH($B57&amp;$D57,'Smelter Look-up'!$J:$J,0),MATCH($B57&amp;$C57,'Smelter Look-up'!$J:$J,0)))</f>
        <v>40</v>
      </c>
      <c r="X57" s="227">
        <f t="shared" ca="1" si="6"/>
        <v>0</v>
      </c>
      <c r="AB57" s="228" t="str">
        <f t="shared" ca="1" si="7"/>
        <v>GoldBangalore Refinery</v>
      </c>
    </row>
    <row r="58" spans="1:28" s="227" customFormat="1" ht="54">
      <c r="A58" s="181" t="s">
        <v>2435</v>
      </c>
      <c r="B58" s="182" t="str">
        <f ca="1">IF(LEN(A58)=0,"",INDEX('Smelter Look-up'!$A:$A,MATCH($A58,'Smelter Look-up'!$E:$E,0)))</f>
        <v>Gold</v>
      </c>
      <c r="C58" s="186" t="str">
        <f ca="1">IF(LEN(A58)=0,"",INDEX('Smelter Look-up'!$C:$C,MATCH($A58,'Smelter Look-up'!$E:$E,0)))</f>
        <v>SungEel HiMetal Co., Ltd.</v>
      </c>
      <c r="D58" s="230"/>
      <c r="E58" s="182" t="str">
        <f ca="1">IF(ISERROR($V58),"",OFFSET('Smelter Look-up'!$D$4,$V58-4,0)&amp;"")</f>
        <v>KOREA, REPUBLIC OF</v>
      </c>
      <c r="F58" s="182" t="str">
        <f ca="1">IF(ISERROR($V58),"",OFFSET('Smelter Look-up'!$E$4,$V58-4,0))</f>
        <v>CID002918</v>
      </c>
      <c r="G58" s="182" t="str">
        <f ca="1">IF(C58=$X$4,IF(ISERROR($V58),"Enter smelter details","RMI"),IF(ISERROR($V58),"",OFFSET('Smelter Look-up'!$F$4,$V58-4,0)))</f>
        <v>RMI</v>
      </c>
      <c r="H58" s="183">
        <f ca="1">IF(ISERROR($V58),"",OFFSET('Smelter Look-up'!$G$4,$V58-4,0))</f>
        <v>0</v>
      </c>
      <c r="I58" s="184" t="str">
        <f ca="1">IF(ISERROR($V58),"",OFFSET('Smelter Look-up'!$H$4,$V58-4,0))</f>
        <v>Gunsan-si</v>
      </c>
      <c r="J58" s="184" t="str">
        <f ca="1">IF(ISERROR($V58),"",OFFSET('Smelter Look-up'!$I$4,$V58-4,0))</f>
        <v>Jeollabuk-do</v>
      </c>
      <c r="K58" s="224"/>
      <c r="L58" s="224"/>
      <c r="M58" s="224"/>
      <c r="N58" s="224"/>
      <c r="O58" s="224"/>
      <c r="P58" s="185"/>
      <c r="Q58" s="225">
        <f>VLOOKUP(A58,'[1]For Dropdown'!$A:$F,6,FALSE)</f>
        <v>0</v>
      </c>
      <c r="R58" s="182" t="str">
        <f ca="1">IF(ISERROR($V58),"",OFFSET('Smelter Look-up'!$C$4,$V58-4,0)&amp;"")</f>
        <v>SungEel HiMetal Co., Ltd.</v>
      </c>
      <c r="S58" s="181" t="str">
        <f t="shared" ca="1" si="5"/>
        <v>KR</v>
      </c>
      <c r="T58" s="181" t="str">
        <f ca="1">IF(B58="","",IF(ISERROR(MATCH($J58,SorP!$B$1:$B$6226,0)),"",INDIRECT("'SorP'!$A$"&amp;MATCH($S58&amp;$J58,SorP!C:C,0))))</f>
        <v>KR-45</v>
      </c>
      <c r="U58" s="201"/>
      <c r="V58" s="226">
        <f ca="1">IF(C58="",NA(),IF(OR(C58="Smelter not listed",C58="Smelter not yet identified"),MATCH($B58&amp;$D58,'Smelter Look-up'!$J:$J,0),MATCH($B58&amp;$C58,'Smelter Look-up'!$J:$J,0)))</f>
        <v>277</v>
      </c>
      <c r="X58" s="227">
        <f t="shared" ca="1" si="6"/>
        <v>0</v>
      </c>
      <c r="AB58" s="228" t="str">
        <f t="shared" ca="1" si="7"/>
        <v>GoldSungEel HiMetal Co., Ltd.</v>
      </c>
    </row>
    <row r="59" spans="1:28" s="227" customFormat="1" ht="81">
      <c r="A59" s="181" t="s">
        <v>2497</v>
      </c>
      <c r="B59" s="182" t="str">
        <f ca="1">IF(LEN(A59)=0,"",INDEX('Smelter Look-up'!$A:$A,MATCH($A59,'Smelter Look-up'!$E:$E,0)))</f>
        <v>Gold</v>
      </c>
      <c r="C59" s="186" t="str">
        <f ca="1">IF(LEN(A59)=0,"",INDEX('Smelter Look-up'!$C:$C,MATCH($A59,'Smelter Look-up'!$E:$E,0)))</f>
        <v>Planta Recuperadora de Metales SpA</v>
      </c>
      <c r="D59" s="230"/>
      <c r="E59" s="182" t="str">
        <f ca="1">IF(ISERROR($V59),"",OFFSET('Smelter Look-up'!$D$4,$V59-4,0)&amp;"")</f>
        <v>CHILE</v>
      </c>
      <c r="F59" s="182" t="str">
        <f ca="1">IF(ISERROR($V59),"",OFFSET('Smelter Look-up'!$E$4,$V59-4,0))</f>
        <v>CID002919</v>
      </c>
      <c r="G59" s="182" t="str">
        <f ca="1">IF(C59=$X$4,IF(ISERROR($V59),"Enter smelter details","RMI"),IF(ISERROR($V59),"",OFFSET('Smelter Look-up'!$F$4,$V59-4,0)))</f>
        <v>RMI</v>
      </c>
      <c r="H59" s="183">
        <f ca="1">IF(ISERROR($V59),"",OFFSET('Smelter Look-up'!$G$4,$V59-4,0))</f>
        <v>0</v>
      </c>
      <c r="I59" s="184" t="str">
        <f ca="1">IF(ISERROR($V59),"",OFFSET('Smelter Look-up'!$H$4,$V59-4,0))</f>
        <v>Mejillones</v>
      </c>
      <c r="J59" s="184" t="str">
        <f ca="1">IF(ISERROR($V59),"",OFFSET('Smelter Look-up'!$I$4,$V59-4,0))</f>
        <v>Antofagasta</v>
      </c>
      <c r="K59" s="224"/>
      <c r="L59" s="224"/>
      <c r="M59" s="224"/>
      <c r="N59" s="224"/>
      <c r="O59" s="224"/>
      <c r="P59" s="185"/>
      <c r="Q59" s="225">
        <f>VLOOKUP(A59,'[1]For Dropdown'!$A:$F,6,FALSE)</f>
        <v>0</v>
      </c>
      <c r="R59" s="182" t="str">
        <f ca="1">IF(ISERROR($V59),"",OFFSET('Smelter Look-up'!$C$4,$V59-4,0)&amp;"")</f>
        <v>Planta Recuperadora de Metales SpA</v>
      </c>
      <c r="S59" s="181" t="str">
        <f t="shared" ca="1" si="5"/>
        <v>CL</v>
      </c>
      <c r="T59" s="181" t="str">
        <f ca="1">IF(B59="","",IF(ISERROR(MATCH($J59,SorP!$B$1:$B$6226,0)),"",INDIRECT("'SorP'!$A$"&amp;MATCH($S59&amp;$J59,SorP!C:C,0))))</f>
        <v>CL-AN</v>
      </c>
      <c r="U59" s="201"/>
      <c r="V59" s="226">
        <f ca="1">IF(C59="",NA(),IF(OR(C59="Smelter not listed",C59="Smelter not yet identified"),MATCH($B59&amp;$D59,'Smelter Look-up'!$J:$J,0),MATCH($B59&amp;$C59,'Smelter Look-up'!$J:$J,0)))</f>
        <v>220</v>
      </c>
      <c r="X59" s="227">
        <f t="shared" ca="1" si="6"/>
        <v>0</v>
      </c>
      <c r="AB59" s="228" t="str">
        <f t="shared" ca="1" si="7"/>
        <v>GoldPlanta Recuperadora de Metales SpA</v>
      </c>
    </row>
    <row r="60" spans="1:28" s="227" customFormat="1" ht="40.5">
      <c r="A60" s="181" t="s">
        <v>2501</v>
      </c>
      <c r="B60" s="182" t="str">
        <f ca="1">IF(LEN(A60)=0,"",INDEX('Smelter Look-up'!$A:$A,MATCH($A60,'Smelter Look-up'!$E:$E,0)))</f>
        <v>Gold</v>
      </c>
      <c r="C60" s="186" t="str">
        <f ca="1">IF(LEN(A60)=0,"",INDEX('Smelter Look-up'!$C:$C,MATCH($A60,'Smelter Look-up'!$E:$E,0)))</f>
        <v>Safimet S.p.A</v>
      </c>
      <c r="D60" s="230"/>
      <c r="E60" s="182" t="str">
        <f ca="1">IF(ISERROR($V60),"",OFFSET('Smelter Look-up'!$D$4,$V60-4,0)&amp;"")</f>
        <v>ITALY</v>
      </c>
      <c r="F60" s="182" t="str">
        <f ca="1">IF(ISERROR($V60),"",OFFSET('Smelter Look-up'!$E$4,$V60-4,0))</f>
        <v>CID002973</v>
      </c>
      <c r="G60" s="182" t="str">
        <f ca="1">IF(C60=$X$4,IF(ISERROR($V60),"Enter smelter details","RMI"),IF(ISERROR($V60),"",OFFSET('Smelter Look-up'!$F$4,$V60-4,0)))</f>
        <v>RMI</v>
      </c>
      <c r="H60" s="183">
        <f ca="1">IF(ISERROR($V60),"",OFFSET('Smelter Look-up'!$G$4,$V60-4,0))</f>
        <v>0</v>
      </c>
      <c r="I60" s="184" t="str">
        <f ca="1">IF(ISERROR($V60),"",OFFSET('Smelter Look-up'!$H$4,$V60-4,0))</f>
        <v>Arezzo</v>
      </c>
      <c r="J60" s="184" t="str">
        <f ca="1">IF(ISERROR($V60),"",OFFSET('Smelter Look-up'!$I$4,$V60-4,0))</f>
        <v>Toscana</v>
      </c>
      <c r="K60" s="224"/>
      <c r="L60" s="224"/>
      <c r="M60" s="224"/>
      <c r="N60" s="224"/>
      <c r="O60" s="224"/>
      <c r="P60" s="185"/>
      <c r="Q60" s="225" t="str">
        <f>VLOOKUP(A60,'[1]For Dropdown'!$A:$F,6,FALSE)</f>
        <v>Non Conformant</v>
      </c>
      <c r="R60" s="182" t="str">
        <f ca="1">IF(ISERROR($V60),"",OFFSET('Smelter Look-up'!$C$4,$V60-4,0)&amp;"")</f>
        <v>Safimet S.p.A</v>
      </c>
      <c r="S60" s="181" t="str">
        <f t="shared" ca="1" si="5"/>
        <v>IT</v>
      </c>
      <c r="T60" s="181" t="str">
        <f ca="1">IF(B60="","",IF(ISERROR(MATCH($J60,SorP!$B$1:$B$6226,0)),"",INDIRECT("'SorP'!$A$"&amp;MATCH($S60&amp;$J60,SorP!C:C,0))))</f>
        <v>IT-52</v>
      </c>
      <c r="U60" s="201"/>
      <c r="V60" s="226">
        <f ca="1">IF(C60="",NA(),IF(OR(C60="Smelter not listed",C60="Smelter not yet identified"),MATCH($B60&amp;$D60,'Smelter Look-up'!$J:$J,0),MATCH($B60&amp;$C60,'Smelter Look-up'!$J:$J,0)))</f>
        <v>235</v>
      </c>
      <c r="X60" s="227">
        <f t="shared" ca="1" si="6"/>
        <v>0</v>
      </c>
      <c r="AB60" s="228" t="str">
        <f t="shared" ca="1" si="7"/>
        <v>GoldSafimet S.p.A</v>
      </c>
    </row>
    <row r="61" spans="1:28" s="227" customFormat="1" ht="54">
      <c r="A61" s="181" t="s">
        <v>12899</v>
      </c>
      <c r="B61" s="182" t="str">
        <f ca="1">IF(LEN(A61)=0,"",INDEX('Smelter Look-up'!$A:$A,MATCH($A61,'Smelter Look-up'!$E:$E,0)))</f>
        <v>Gold</v>
      </c>
      <c r="C61" s="186" t="str">
        <f ca="1">IF(LEN(A61)=0,"",INDEX('Smelter Look-up'!$C:$C,MATCH($A61,'Smelter Look-up'!$E:$E,0)))</f>
        <v>NH Recytech Company</v>
      </c>
      <c r="D61" s="230"/>
      <c r="E61" s="182" t="str">
        <f ca="1">IF(ISERROR($V61),"",OFFSET('Smelter Look-up'!$D$4,$V61-4,0)&amp;"")</f>
        <v>KOREA, REPUBLIC OF</v>
      </c>
      <c r="F61" s="182" t="str">
        <f ca="1">IF(ISERROR($V61),"",OFFSET('Smelter Look-up'!$E$4,$V61-4,0))</f>
        <v>CID003189</v>
      </c>
      <c r="G61" s="182" t="str">
        <f ca="1">IF(C61=$X$4,IF(ISERROR($V61),"Enter smelter details","RMI"),IF(ISERROR($V61),"",OFFSET('Smelter Look-up'!$F$4,$V61-4,0)))</f>
        <v>RMI</v>
      </c>
      <c r="H61" s="183">
        <f ca="1">IF(ISERROR($V61),"",OFFSET('Smelter Look-up'!$G$4,$V61-4,0))</f>
        <v>0</v>
      </c>
      <c r="I61" s="184" t="str">
        <f ca="1">IF(ISERROR($V61),"",OFFSET('Smelter Look-up'!$H$4,$V61-4,0))</f>
        <v>Pyeongtaek-si</v>
      </c>
      <c r="J61" s="184" t="str">
        <f ca="1">IF(ISERROR($V61),"",OFFSET('Smelter Look-up'!$I$4,$V61-4,0))</f>
        <v>Gyeonggi-do</v>
      </c>
      <c r="K61" s="224"/>
      <c r="L61" s="224"/>
      <c r="M61" s="224"/>
      <c r="N61" s="224"/>
      <c r="O61" s="224"/>
      <c r="P61" s="185"/>
      <c r="Q61" s="225">
        <f>VLOOKUP(A61,'[1]For Dropdown'!$A:$F,6,FALSE)</f>
        <v>0</v>
      </c>
      <c r="R61" s="182" t="str">
        <f ca="1">IF(ISERROR($V61),"",OFFSET('Smelter Look-up'!$C$4,$V61-4,0)&amp;"")</f>
        <v>NH Recytech Company</v>
      </c>
      <c r="S61" s="181" t="str">
        <f t="shared" ca="1" si="5"/>
        <v>KR</v>
      </c>
      <c r="T61" s="181" t="str">
        <f ca="1">IF(B61="","",IF(ISERROR(MATCH($J61,SorP!$B$1:$B$6226,0)),"",INDIRECT("'SorP'!$A$"&amp;MATCH($S61&amp;$J61,SorP!C:C,0))))</f>
        <v>KR-41</v>
      </c>
      <c r="U61" s="201"/>
      <c r="V61" s="226">
        <f ca="1">IF(C61="",NA(),IF(OR(C61="Smelter not listed",C61="Smelter not yet identified"),MATCH($B61&amp;$D61,'Smelter Look-up'!$J:$J,0),MATCH($B61&amp;$C61,'Smelter Look-up'!$J:$J,0)))</f>
        <v>203</v>
      </c>
      <c r="X61" s="227">
        <f t="shared" ca="1" si="6"/>
        <v>0</v>
      </c>
      <c r="AB61" s="228" t="str">
        <f t="shared" ca="1" si="7"/>
        <v>GoldNH Recytech Company</v>
      </c>
    </row>
    <row r="62" spans="1:28" s="227" customFormat="1" ht="94.5">
      <c r="A62" s="181" t="s">
        <v>13834</v>
      </c>
      <c r="B62" s="182" t="str">
        <f ca="1">IF(LEN(A62)=0,"",INDEX('Smelter Look-up'!$A:$A,MATCH($A62,'Smelter Look-up'!$E:$E,0)))</f>
        <v>Gold</v>
      </c>
      <c r="C62" s="186" t="str">
        <f ca="1">IF(LEN(A62)=0,"",INDEX('Smelter Look-up'!$C:$C,MATCH($A62,'Smelter Look-up'!$E:$E,0)))</f>
        <v>Eco-System Recycling Co., Ltd. North Plant</v>
      </c>
      <c r="D62" s="230"/>
      <c r="E62" s="182" t="str">
        <f ca="1">IF(ISERROR($V62),"",OFFSET('Smelter Look-up'!$D$4,$V62-4,0)&amp;"")</f>
        <v>JAPAN</v>
      </c>
      <c r="F62" s="182" t="str">
        <f ca="1">IF(ISERROR($V62),"",OFFSET('Smelter Look-up'!$E$4,$V62-4,0))</f>
        <v>CID003424</v>
      </c>
      <c r="G62" s="182" t="str">
        <f ca="1">IF(C62=$X$4,IF(ISERROR($V62),"Enter smelter details","RMI"),IF(ISERROR($V62),"",OFFSET('Smelter Look-up'!$F$4,$V62-4,0)))</f>
        <v>RMI</v>
      </c>
      <c r="H62" s="183">
        <f ca="1">IF(ISERROR($V62),"",OFFSET('Smelter Look-up'!$G$4,$V62-4,0))</f>
        <v>0</v>
      </c>
      <c r="I62" s="184" t="str">
        <f ca="1">IF(ISERROR($V62),"",OFFSET('Smelter Look-up'!$H$4,$V62-4,0))</f>
        <v>Kazuno</v>
      </c>
      <c r="J62" s="184" t="str">
        <f ca="1">IF(ISERROR($V62),"",OFFSET('Smelter Look-up'!$I$4,$V62-4,0))</f>
        <v>Akita</v>
      </c>
      <c r="K62" s="224"/>
      <c r="L62" s="224"/>
      <c r="M62" s="224"/>
      <c r="N62" s="224"/>
      <c r="O62" s="224"/>
      <c r="P62" s="185"/>
      <c r="Q62" s="225">
        <f>VLOOKUP(A62,'[1]For Dropdown'!$A:$F,6,FALSE)</f>
        <v>0</v>
      </c>
      <c r="R62" s="182" t="str">
        <f ca="1">IF(ISERROR($V62),"",OFFSET('Smelter Look-up'!$C$4,$V62-4,0)&amp;"")</f>
        <v>Eco-System Recycling Co., Ltd. North Plant</v>
      </c>
      <c r="S62" s="181" t="str">
        <f t="shared" ca="1" si="5"/>
        <v>JP</v>
      </c>
      <c r="T62" s="181" t="str">
        <f ca="1">IF(B62="","",IF(ISERROR(MATCH($J62,SorP!$B$1:$B$6226,0)),"",INDIRECT("'SorP'!$A$"&amp;MATCH($S62&amp;$J62,SorP!C:C,0))))</f>
        <v>JP-05</v>
      </c>
      <c r="U62" s="201"/>
      <c r="V62" s="226">
        <f ca="1">IF(C62="",NA(),IF(OR(C62="Smelter not listed",C62="Smelter not yet identified"),MATCH($B62&amp;$D62,'Smelter Look-up'!$J:$J,0),MATCH($B62&amp;$C62,'Smelter Look-up'!$J:$J,0)))</f>
        <v>75</v>
      </c>
      <c r="X62" s="227">
        <f t="shared" ca="1" si="6"/>
        <v>0</v>
      </c>
      <c r="AB62" s="228" t="str">
        <f t="shared" ca="1" si="7"/>
        <v>GoldEco-System Recycling Co., Ltd. North Plant</v>
      </c>
    </row>
    <row r="63" spans="1:28" s="227" customFormat="1" ht="94.5">
      <c r="A63" s="181" t="s">
        <v>13835</v>
      </c>
      <c r="B63" s="182" t="str">
        <f ca="1">IF(LEN(A63)=0,"",INDEX('Smelter Look-up'!$A:$A,MATCH($A63,'Smelter Look-up'!$E:$E,0)))</f>
        <v>Gold</v>
      </c>
      <c r="C63" s="186" t="str">
        <f ca="1">IF(LEN(A63)=0,"",INDEX('Smelter Look-up'!$C:$C,MATCH($A63,'Smelter Look-up'!$E:$E,0)))</f>
        <v>Eco-System Recycling Co., Ltd. West Plant</v>
      </c>
      <c r="D63" s="230"/>
      <c r="E63" s="182" t="str">
        <f ca="1">IF(ISERROR($V63),"",OFFSET('Smelter Look-up'!$D$4,$V63-4,0)&amp;"")</f>
        <v>JAPAN</v>
      </c>
      <c r="F63" s="182" t="str">
        <f ca="1">IF(ISERROR($V63),"",OFFSET('Smelter Look-up'!$E$4,$V63-4,0))</f>
        <v>CID003425</v>
      </c>
      <c r="G63" s="182" t="str">
        <f ca="1">IF(C63=$X$4,IF(ISERROR($V63),"Enter smelter details","RMI"),IF(ISERROR($V63),"",OFFSET('Smelter Look-up'!$F$4,$V63-4,0)))</f>
        <v>RMI</v>
      </c>
      <c r="H63" s="183">
        <f ca="1">IF(ISERROR($V63),"",OFFSET('Smelter Look-up'!$G$4,$V63-4,0))</f>
        <v>0</v>
      </c>
      <c r="I63" s="184" t="str">
        <f ca="1">IF(ISERROR($V63),"",OFFSET('Smelter Look-up'!$H$4,$V63-4,0))</f>
        <v>Okayama</v>
      </c>
      <c r="J63" s="184" t="str">
        <f ca="1">IF(ISERROR($V63),"",OFFSET('Smelter Look-up'!$I$4,$V63-4,0))</f>
        <v>Okayama</v>
      </c>
      <c r="K63" s="224"/>
      <c r="L63" s="224"/>
      <c r="M63" s="224"/>
      <c r="N63" s="224"/>
      <c r="O63" s="224"/>
      <c r="P63" s="185"/>
      <c r="Q63" s="225">
        <f>VLOOKUP(A63,'[1]For Dropdown'!$A:$F,6,FALSE)</f>
        <v>0</v>
      </c>
      <c r="R63" s="182" t="str">
        <f ca="1">IF(ISERROR($V63),"",OFFSET('Smelter Look-up'!$C$4,$V63-4,0)&amp;"")</f>
        <v>Eco-System Recycling Co., Ltd. West Plant</v>
      </c>
      <c r="S63" s="181" t="str">
        <f t="shared" ca="1" si="5"/>
        <v>JP</v>
      </c>
      <c r="T63" s="181" t="str">
        <f ca="1">IF(B63="","",IF(ISERROR(MATCH($J63,SorP!$B$1:$B$6226,0)),"",INDIRECT("'SorP'!$A$"&amp;MATCH($S63&amp;$J63,SorP!C:C,0))))</f>
        <v>JP-33</v>
      </c>
      <c r="U63" s="201"/>
      <c r="V63" s="226">
        <f ca="1">IF(C63="",NA(),IF(OR(C63="Smelter not listed",C63="Smelter not yet identified"),MATCH($B63&amp;$D63,'Smelter Look-up'!$J:$J,0),MATCH($B63&amp;$C63,'Smelter Look-up'!$J:$J,0)))</f>
        <v>76</v>
      </c>
      <c r="X63" s="227">
        <f t="shared" ca="1" si="6"/>
        <v>0</v>
      </c>
      <c r="AB63" s="228" t="str">
        <f t="shared" ca="1" si="7"/>
        <v>GoldEco-System Recycling Co., Ltd. West Plant</v>
      </c>
    </row>
    <row r="64" spans="1:28" s="227" customFormat="1" ht="81">
      <c r="A64" s="181" t="s">
        <v>15038</v>
      </c>
      <c r="B64" s="182" t="str">
        <f ca="1">IF(LEN(A64)=0,"",INDEX('Smelter Look-up'!$A:$A,MATCH($A64,'Smelter Look-up'!$E:$E,0)))</f>
        <v>Gold</v>
      </c>
      <c r="C64" s="186" t="str">
        <f ca="1">IF(LEN(A64)=0,"",INDEX('Smelter Look-up'!$C:$C,MATCH($A64,'Smelter Look-up'!$E:$E,0)))</f>
        <v>Metal Concentrators SA (Pty) Ltd.</v>
      </c>
      <c r="D64" s="230"/>
      <c r="E64" s="182" t="str">
        <f ca="1">IF(ISERROR($V64),"",OFFSET('Smelter Look-up'!$D$4,$V64-4,0)&amp;"")</f>
        <v>SOUTH AFRICA</v>
      </c>
      <c r="F64" s="182" t="str">
        <f ca="1">IF(ISERROR($V64),"",OFFSET('Smelter Look-up'!$E$4,$V64-4,0))</f>
        <v>CID003575</v>
      </c>
      <c r="G64" s="182" t="str">
        <f ca="1">IF(C64=$X$4,IF(ISERROR($V64),"Enter smelter details","RMI"),IF(ISERROR($V64),"",OFFSET('Smelter Look-up'!$F$4,$V64-4,0)))</f>
        <v>RMI</v>
      </c>
      <c r="H64" s="183">
        <f ca="1">IF(ISERROR($V64),"",OFFSET('Smelter Look-up'!$G$4,$V64-4,0))</f>
        <v>0</v>
      </c>
      <c r="I64" s="184" t="str">
        <f ca="1">IF(ISERROR($V64),"",OFFSET('Smelter Look-up'!$H$4,$V64-4,0))</f>
        <v>Kempton Park</v>
      </c>
      <c r="J64" s="184" t="str">
        <f ca="1">IF(ISERROR($V64),"",OFFSET('Smelter Look-up'!$I$4,$V64-4,0))</f>
        <v>Gauteng</v>
      </c>
      <c r="K64" s="224"/>
      <c r="L64" s="224"/>
      <c r="M64" s="224"/>
      <c r="N64" s="224"/>
      <c r="O64" s="224"/>
      <c r="P64" s="185"/>
      <c r="Q64" s="225">
        <f>VLOOKUP(A64,'[1]For Dropdown'!$A:$F,6,FALSE)</f>
        <v>0</v>
      </c>
      <c r="R64" s="182" t="str">
        <f ca="1">IF(ISERROR($V64),"",OFFSET('Smelter Look-up'!$C$4,$V64-4,0)&amp;"")</f>
        <v>Metal Concentrators SA (Pty) Ltd.</v>
      </c>
      <c r="S64" s="181" t="str">
        <f t="shared" ca="1" si="5"/>
        <v>ZA</v>
      </c>
      <c r="T64" s="181" t="str">
        <f ca="1">IF(B64="","",IF(ISERROR(MATCH($J64,SorP!$B$1:$B$6226,0)),"",INDIRECT("'SorP'!$A$"&amp;MATCH($S64&amp;$J64,SorP!C:C,0))))</f>
        <v>ZA-GP</v>
      </c>
      <c r="U64" s="201"/>
      <c r="V64" s="226">
        <f ca="1">IF(C64="",NA(),IF(OR(C64="Smelter not listed",C64="Smelter not yet identified"),MATCH($B64&amp;$D64,'Smelter Look-up'!$J:$J,0),MATCH($B64&amp;$C64,'Smelter Look-up'!$J:$J,0)))</f>
        <v>178</v>
      </c>
      <c r="X64" s="227">
        <f t="shared" ca="1" si="6"/>
        <v>0</v>
      </c>
      <c r="AB64" s="228" t="str">
        <f t="shared" ca="1" si="7"/>
        <v>GoldMetal Concentrators SA (Pty) Ltd.</v>
      </c>
    </row>
    <row r="65" spans="1:28" s="227" customFormat="1" ht="40.5">
      <c r="A65" s="181" t="s">
        <v>662</v>
      </c>
      <c r="B65" s="182" t="str">
        <f ca="1">IF(LEN(A65)=0,"",INDEX('Smelter Look-up'!$A:$A,MATCH($A65,'Smelter Look-up'!$E:$E,0)))</f>
        <v>Gold</v>
      </c>
      <c r="C65" s="186" t="str">
        <f ca="1">IF(LEN(A65)=0,"",INDEX('Smelter Look-up'!$C:$C,MATCH($A65,'Smelter Look-up'!$E:$E,0)))</f>
        <v>Chimet S.p.A.</v>
      </c>
      <c r="D65" s="230"/>
      <c r="E65" s="182" t="str">
        <f ca="1">IF(ISERROR($V65),"",OFFSET('Smelter Look-up'!$D$4,$V65-4,0)&amp;"")</f>
        <v>ITALY</v>
      </c>
      <c r="F65" s="182" t="str">
        <f ca="1">IF(ISERROR($V65),"",OFFSET('Smelter Look-up'!$E$4,$V65-4,0))</f>
        <v>CID000233</v>
      </c>
      <c r="G65" s="182" t="str">
        <f ca="1">IF(C65=$X$4,IF(ISERROR($V65),"Enter smelter details","RMI"),IF(ISERROR($V65),"",OFFSET('Smelter Look-up'!$F$4,$V65-4,0)))</f>
        <v>RMI</v>
      </c>
      <c r="H65" s="183">
        <f ca="1">IF(ISERROR($V65),"",OFFSET('Smelter Look-up'!$G$4,$V65-4,0))</f>
        <v>0</v>
      </c>
      <c r="I65" s="184" t="str">
        <f ca="1">IF(ISERROR($V65),"",OFFSET('Smelter Look-up'!$H$4,$V65-4,0))</f>
        <v>Arezzo</v>
      </c>
      <c r="J65" s="184" t="str">
        <f ca="1">IF(ISERROR($V65),"",OFFSET('Smelter Look-up'!$I$4,$V65-4,0))</f>
        <v>Toscana</v>
      </c>
      <c r="K65" s="224"/>
      <c r="L65" s="224"/>
      <c r="M65" s="224"/>
      <c r="N65" s="224"/>
      <c r="O65" s="224"/>
      <c r="P65" s="185"/>
      <c r="Q65" s="225">
        <f>VLOOKUP(A65,'[1]For Dropdown'!$A:$F,6,FALSE)</f>
        <v>0</v>
      </c>
      <c r="R65" s="182" t="str">
        <f ca="1">IF(ISERROR($V65),"",OFFSET('Smelter Look-up'!$C$4,$V65-4,0)&amp;"")</f>
        <v>Chimet S.p.A.</v>
      </c>
      <c r="S65" s="181" t="str">
        <f t="shared" ca="1" si="5"/>
        <v>IT</v>
      </c>
      <c r="T65" s="181" t="str">
        <f ca="1">IF(B65="","",IF(ISERROR(MATCH($J65,SorP!$B$1:$B$6226,0)),"",INDIRECT("'SorP'!$A$"&amp;MATCH($S65&amp;$J65,SorP!C:C,0))))</f>
        <v>IT-52</v>
      </c>
      <c r="U65" s="201"/>
      <c r="V65" s="226">
        <f ca="1">IF(C65="",NA(),IF(OR(C65="Smelter not listed",C65="Smelter not yet identified"),MATCH($B65&amp;$D65,'Smelter Look-up'!$J:$J,0),MATCH($B65&amp;$C65,'Smelter Look-up'!$J:$J,0)))</f>
        <v>57</v>
      </c>
      <c r="X65" s="227">
        <f t="shared" ca="1" si="6"/>
        <v>0</v>
      </c>
      <c r="AB65" s="228" t="str">
        <f t="shared" ca="1" si="7"/>
        <v>GoldChimet S.p.A.</v>
      </c>
    </row>
    <row r="66" spans="1:28" s="227" customFormat="1" ht="40.5">
      <c r="A66" s="181" t="s">
        <v>663</v>
      </c>
      <c r="B66" s="182" t="str">
        <f ca="1">IF(LEN(A66)=0,"",INDEX('Smelter Look-up'!$A:$A,MATCH($A66,'Smelter Look-up'!$E:$E,0)))</f>
        <v>Gold</v>
      </c>
      <c r="C66" s="186" t="str">
        <f ca="1">IF(LEN(A66)=0,"",INDEX('Smelter Look-up'!$C:$C,MATCH($A66,'Smelter Look-up'!$E:$E,0)))</f>
        <v>Chugai Mining</v>
      </c>
      <c r="D66" s="230"/>
      <c r="E66" s="182" t="str">
        <f ca="1">IF(ISERROR($V66),"",OFFSET('Smelter Look-up'!$D$4,$V66-4,0)&amp;"")</f>
        <v>JAPAN</v>
      </c>
      <c r="F66" s="182" t="str">
        <f ca="1">IF(ISERROR($V66),"",OFFSET('Smelter Look-up'!$E$4,$V66-4,0))</f>
        <v>CID000264</v>
      </c>
      <c r="G66" s="182" t="str">
        <f ca="1">IF(C66=$X$4,IF(ISERROR($V66),"Enter smelter details","RMI"),IF(ISERROR($V66),"",OFFSET('Smelter Look-up'!$F$4,$V66-4,0)))</f>
        <v>RMI</v>
      </c>
      <c r="H66" s="183">
        <f ca="1">IF(ISERROR($V66),"",OFFSET('Smelter Look-up'!$G$4,$V66-4,0))</f>
        <v>0</v>
      </c>
      <c r="I66" s="184" t="str">
        <f ca="1">IF(ISERROR($V66),"",OFFSET('Smelter Look-up'!$H$4,$V66-4,0))</f>
        <v>Chiyoda</v>
      </c>
      <c r="J66" s="184" t="str">
        <f ca="1">IF(ISERROR($V66),"",OFFSET('Smelter Look-up'!$I$4,$V66-4,0))</f>
        <v>Tokyo</v>
      </c>
      <c r="K66" s="224"/>
      <c r="L66" s="224"/>
      <c r="M66" s="224"/>
      <c r="N66" s="224"/>
      <c r="O66" s="224"/>
      <c r="P66" s="185"/>
      <c r="Q66" s="225">
        <f>VLOOKUP(A66,'[1]For Dropdown'!$A:$F,6,FALSE)</f>
        <v>0</v>
      </c>
      <c r="R66" s="182" t="str">
        <f ca="1">IF(ISERROR($V66),"",OFFSET('Smelter Look-up'!$C$4,$V66-4,0)&amp;"")</f>
        <v>Chugai Mining</v>
      </c>
      <c r="S66" s="181" t="str">
        <f t="shared" ca="1" si="5"/>
        <v>JP</v>
      </c>
      <c r="T66" s="181" t="str">
        <f ca="1">IF(B66="","",IF(ISERROR(MATCH($J66,SorP!$B$1:$B$6226,0)),"",INDIRECT("'SorP'!$A$"&amp;MATCH($S66&amp;$J66,SorP!C:C,0))))</f>
        <v>JP-13</v>
      </c>
      <c r="U66" s="201"/>
      <c r="V66" s="226">
        <f ca="1">IF(C66="",NA(),IF(OR(C66="Smelter not listed",C66="Smelter not yet identified"),MATCH($B66&amp;$D66,'Smelter Look-up'!$J:$J,0),MATCH($B66&amp;$C66,'Smelter Look-up'!$J:$J,0)))</f>
        <v>60</v>
      </c>
      <c r="X66" s="227">
        <f t="shared" ca="1" si="6"/>
        <v>0</v>
      </c>
      <c r="AB66" s="228" t="str">
        <f t="shared" ca="1" si="7"/>
        <v>GoldChugai Mining</v>
      </c>
    </row>
    <row r="67" spans="1:28" s="227" customFormat="1" ht="81">
      <c r="A67" s="181" t="s">
        <v>391</v>
      </c>
      <c r="B67" s="182" t="str">
        <f ca="1">IF(LEN(A67)=0,"",INDEX('Smelter Look-up'!$A:$A,MATCH($A67,'Smelter Look-up'!$E:$E,0)))</f>
        <v>Gold</v>
      </c>
      <c r="C67" s="186" t="str">
        <f ca="1">IF(LEN(A67)=0,"",INDEX('Smelter Look-up'!$C:$C,MATCH($A67,'Smelter Look-up'!$E:$E,0)))</f>
        <v>Hangzhou Fuchunjiang Smelting Co., Ltd.</v>
      </c>
      <c r="D67" s="230"/>
      <c r="E67" s="182" t="str">
        <f ca="1">IF(ISERROR($V67),"",OFFSET('Smelter Look-up'!$D$4,$V67-4,0)&amp;"")</f>
        <v>CHINA</v>
      </c>
      <c r="F67" s="182" t="str">
        <f ca="1">IF(ISERROR($V67),"",OFFSET('Smelter Look-up'!$E$4,$V67-4,0))</f>
        <v>CID000671</v>
      </c>
      <c r="G67" s="182" t="str">
        <f ca="1">IF(C67=$X$4,IF(ISERROR($V67),"Enter smelter details","RMI"),IF(ISERROR($V67),"",OFFSET('Smelter Look-up'!$F$4,$V67-4,0)))</f>
        <v>RMI</v>
      </c>
      <c r="H67" s="183">
        <f ca="1">IF(ISERROR($V67),"",OFFSET('Smelter Look-up'!$G$4,$V67-4,0))</f>
        <v>0</v>
      </c>
      <c r="I67" s="184" t="str">
        <f ca="1">IF(ISERROR($V67),"",OFFSET('Smelter Look-up'!$H$4,$V67-4,0))</f>
        <v>Fuyang</v>
      </c>
      <c r="J67" s="184" t="str">
        <f ca="1">IF(ISERROR($V67),"",OFFSET('Smelter Look-up'!$I$4,$V67-4,0))</f>
        <v>Zhejiang Sheng</v>
      </c>
      <c r="K67" s="224"/>
      <c r="L67" s="224"/>
      <c r="M67" s="224"/>
      <c r="N67" s="224"/>
      <c r="O67" s="224"/>
      <c r="P67" s="185"/>
      <c r="Q67" s="225" t="str">
        <f>VLOOKUP(A67,'[1]For Dropdown'!$A:$F,6,FALSE)</f>
        <v>Non Conformant</v>
      </c>
      <c r="R67" s="182" t="str">
        <f ca="1">IF(ISERROR($V67),"",OFFSET('Smelter Look-up'!$C$4,$V67-4,0)&amp;"")</f>
        <v>Hangzhou Fuchunjiang Smelting Co., Ltd.</v>
      </c>
      <c r="S67" s="181" t="str">
        <f t="shared" ca="1" si="5"/>
        <v>CN</v>
      </c>
      <c r="T67" s="181" t="str">
        <f ca="1">IF(B67="","",IF(ISERROR(MATCH($J67,SorP!$B$1:$B$6226,0)),"",INDIRECT("'SorP'!$A$"&amp;MATCH($S67&amp;$J67,SorP!C:C,0))))</f>
        <v>CN-ZJ</v>
      </c>
      <c r="U67" s="201"/>
      <c r="V67" s="226">
        <f ca="1">IF(C67="",NA(),IF(OR(C67="Smelter not listed",C67="Smelter not yet identified"),MATCH($B67&amp;$D67,'Smelter Look-up'!$J:$J,0),MATCH($B67&amp;$C67,'Smelter Look-up'!$J:$J,0)))</f>
        <v>103</v>
      </c>
      <c r="X67" s="227">
        <f t="shared" ca="1" si="6"/>
        <v>0</v>
      </c>
      <c r="AB67" s="228" t="str">
        <f t="shared" ca="1" si="7"/>
        <v>GoldHangzhou Fuchunjiang Smelting Co., Ltd.</v>
      </c>
    </row>
    <row r="68" spans="1:28" s="227" customFormat="1" ht="54">
      <c r="A68" s="181" t="s">
        <v>672</v>
      </c>
      <c r="B68" s="182" t="str">
        <f ca="1">IF(LEN(A68)=0,"",INDEX('Smelter Look-up'!$A:$A,MATCH($A68,'Smelter Look-up'!$E:$E,0)))</f>
        <v>Gold</v>
      </c>
      <c r="C68" s="186" t="str">
        <f ca="1">IF(LEN(A68)=0,"",INDEX('Smelter Look-up'!$C:$C,MATCH($A68,'Smelter Look-up'!$E:$E,0)))</f>
        <v>Heimerle + Meule GmbH</v>
      </c>
      <c r="D68" s="230"/>
      <c r="E68" s="182" t="str">
        <f ca="1">IF(ISERROR($V68),"",OFFSET('Smelter Look-up'!$D$4,$V68-4,0)&amp;"")</f>
        <v>GERMANY</v>
      </c>
      <c r="F68" s="182" t="str">
        <f ca="1">IF(ISERROR($V68),"",OFFSET('Smelter Look-up'!$E$4,$V68-4,0))</f>
        <v>CID000694</v>
      </c>
      <c r="G68" s="182" t="str">
        <f ca="1">IF(C68=$X$4,IF(ISERROR($V68),"Enter smelter details","RMI"),IF(ISERROR($V68),"",OFFSET('Smelter Look-up'!$F$4,$V68-4,0)))</f>
        <v>RMI</v>
      </c>
      <c r="H68" s="183">
        <f ca="1">IF(ISERROR($V68),"",OFFSET('Smelter Look-up'!$G$4,$V68-4,0))</f>
        <v>0</v>
      </c>
      <c r="I68" s="184" t="str">
        <f ca="1">IF(ISERROR($V68),"",OFFSET('Smelter Look-up'!$H$4,$V68-4,0))</f>
        <v>Pforzheim</v>
      </c>
      <c r="J68" s="184" t="str">
        <f ca="1">IF(ISERROR($V68),"",OFFSET('Smelter Look-up'!$I$4,$V68-4,0))</f>
        <v>Baden-Württemberg</v>
      </c>
      <c r="K68" s="224"/>
      <c r="L68" s="224"/>
      <c r="M68" s="224"/>
      <c r="N68" s="224"/>
      <c r="O68" s="224"/>
      <c r="P68" s="185"/>
      <c r="Q68" s="225">
        <f>VLOOKUP(A68,'[1]For Dropdown'!$A:$F,6,FALSE)</f>
        <v>0</v>
      </c>
      <c r="R68" s="182" t="str">
        <f ca="1">IF(ISERROR($V68),"",OFFSET('Smelter Look-up'!$C$4,$V68-4,0)&amp;"")</f>
        <v>Heimerle + Meule GmbH</v>
      </c>
      <c r="S68" s="181" t="str">
        <f t="shared" ca="1" si="5"/>
        <v>DE</v>
      </c>
      <c r="T68" s="181" t="str">
        <f ca="1">IF(B68="","",IF(ISERROR(MATCH($J68,SorP!$B$1:$B$6226,0)),"",INDIRECT("'SorP'!$A$"&amp;MATCH($S68&amp;$J68,SorP!C:C,0))))</f>
        <v>DE-BW</v>
      </c>
      <c r="U68" s="201"/>
      <c r="V68" s="226">
        <f ca="1">IF(C68="",NA(),IF(OR(C68="Smelter not listed",C68="Smelter not yet identified"),MATCH($B68&amp;$D68,'Smelter Look-up'!$J:$J,0),MATCH($B68&amp;$C68,'Smelter Look-up'!$J:$J,0)))</f>
        <v>105</v>
      </c>
      <c r="X68" s="227">
        <f t="shared" ca="1" si="6"/>
        <v>0</v>
      </c>
      <c r="AB68" s="228" t="str">
        <f t="shared" ca="1" si="7"/>
        <v>GoldHeimerle + Meule GmbH</v>
      </c>
    </row>
    <row r="69" spans="1:28" s="227" customFormat="1" ht="67.5">
      <c r="A69" s="181" t="s">
        <v>674</v>
      </c>
      <c r="B69" s="182" t="str">
        <f ca="1">IF(LEN(A69)=0,"",INDEX('Smelter Look-up'!$A:$A,MATCH($A69,'Smelter Look-up'!$E:$E,0)))</f>
        <v>Gold</v>
      </c>
      <c r="C69" s="186" t="str">
        <f ca="1">IF(LEN(A69)=0,"",INDEX('Smelter Look-up'!$C:$C,MATCH($A69,'Smelter Look-up'!$E:$E,0)))</f>
        <v>Heraeus Germany GmbH Co. KG</v>
      </c>
      <c r="D69" s="230"/>
      <c r="E69" s="182" t="str">
        <f ca="1">IF(ISERROR($V69),"",OFFSET('Smelter Look-up'!$D$4,$V69-4,0)&amp;"")</f>
        <v>GERMANY</v>
      </c>
      <c r="F69" s="182" t="str">
        <f ca="1">IF(ISERROR($V69),"",OFFSET('Smelter Look-up'!$E$4,$V69-4,0))</f>
        <v>CID000711</v>
      </c>
      <c r="G69" s="182" t="str">
        <f ca="1">IF(C69=$X$4,IF(ISERROR($V69),"Enter smelter details","RMI"),IF(ISERROR($V69),"",OFFSET('Smelter Look-up'!$F$4,$V69-4,0)))</f>
        <v>RMI</v>
      </c>
      <c r="H69" s="183">
        <f ca="1">IF(ISERROR($V69),"",OFFSET('Smelter Look-up'!$G$4,$V69-4,0))</f>
        <v>0</v>
      </c>
      <c r="I69" s="184" t="str">
        <f ca="1">IF(ISERROR($V69),"",OFFSET('Smelter Look-up'!$H$4,$V69-4,0))</f>
        <v>Hanau</v>
      </c>
      <c r="J69" s="184" t="str">
        <f ca="1">IF(ISERROR($V69),"",OFFSET('Smelter Look-up'!$I$4,$V69-4,0))</f>
        <v>Hessen</v>
      </c>
      <c r="K69" s="224"/>
      <c r="L69" s="224"/>
      <c r="M69" s="224"/>
      <c r="N69" s="224"/>
      <c r="O69" s="224"/>
      <c r="P69" s="185"/>
      <c r="Q69" s="225">
        <f>VLOOKUP(A69,'[1]For Dropdown'!$A:$F,6,FALSE)</f>
        <v>0</v>
      </c>
      <c r="R69" s="182" t="str">
        <f ca="1">IF(ISERROR($V69),"",OFFSET('Smelter Look-up'!$C$4,$V69-4,0)&amp;"")</f>
        <v>Heraeus Germany GmbH Co. KG</v>
      </c>
      <c r="S69" s="181" t="str">
        <f t="shared" ref="S69" ca="1" si="8">IF(B69="","",IF(ISERROR(MATCH($E69,CL,0)),"Unknown",INDIRECT("'C'!$A$"&amp;MATCH($E69,CL,0)+1)))</f>
        <v>DE</v>
      </c>
      <c r="T69" s="181" t="str">
        <f ca="1">IF(B69="","",IF(ISERROR(MATCH($J69,SorP!$B$1:$B$6226,0)),"",INDIRECT("'SorP'!$A$"&amp;MATCH($S69&amp;$J69,SorP!C:C,0))))</f>
        <v>DE-HE</v>
      </c>
      <c r="U69" s="201"/>
      <c r="V69" s="226">
        <f ca="1">IF(C69="",NA(),IF(OR(C69="Smelter not listed",C69="Smelter not yet identified"),MATCH($B69&amp;$D69,'Smelter Look-up'!$J:$J,0),MATCH($B69&amp;$C69,'Smelter Look-up'!$J:$J,0)))</f>
        <v>109</v>
      </c>
      <c r="X69" s="227">
        <f t="shared" ref="X69" ca="1" si="9">IF(AND(C69="Smelter not listed",OR(LEN(D69)=0,LEN(E69)=0)),1,0)</f>
        <v>0</v>
      </c>
      <c r="AB69" s="228" t="str">
        <f t="shared" ref="AB69" ca="1" si="10">B69&amp;C69</f>
        <v>GoldHeraeus Germany GmbH Co. KG</v>
      </c>
    </row>
    <row r="70" spans="1:28" s="227" customFormat="1" ht="27">
      <c r="A70" s="181" t="s">
        <v>687</v>
      </c>
      <c r="B70" s="182" t="str">
        <f ca="1">IF(LEN(A70)=0,"",INDEX('Smelter Look-up'!$A:$A,MATCH($A70,'Smelter Look-up'!$E:$E,0)))</f>
        <v>Gold</v>
      </c>
      <c r="C70" s="186" t="str">
        <f ca="1">IF(LEN(A70)=0,"",INDEX('Smelter Look-up'!$C:$C,MATCH($A70,'Smelter Look-up'!$E:$E,0)))</f>
        <v>Kazzinc</v>
      </c>
      <c r="D70" s="230"/>
      <c r="E70" s="182" t="str">
        <f ca="1">IF(ISERROR($V70),"",OFFSET('Smelter Look-up'!$D$4,$V70-4,0)&amp;"")</f>
        <v>KAZAKHSTAN</v>
      </c>
      <c r="F70" s="182" t="str">
        <f ca="1">IF(ISERROR($V70),"",OFFSET('Smelter Look-up'!$E$4,$V70-4,0))</f>
        <v>CID000957</v>
      </c>
      <c r="G70" s="182" t="str">
        <f ca="1">IF(C70=$X$4,IF(ISERROR($V70),"Enter smelter details","RMI"),IF(ISERROR($V70),"",OFFSET('Smelter Look-up'!$F$4,$V70-4,0)))</f>
        <v>RMI</v>
      </c>
      <c r="H70" s="183">
        <f ca="1">IF(ISERROR($V70),"",OFFSET('Smelter Look-up'!$G$4,$V70-4,0))</f>
        <v>0</v>
      </c>
      <c r="I70" s="184" t="str">
        <f ca="1">IF(ISERROR($V70),"",OFFSET('Smelter Look-up'!$H$4,$V70-4,0))</f>
        <v>Ust-Kamenogorsk</v>
      </c>
      <c r="J70" s="184" t="str">
        <f ca="1">IF(ISERROR($V70),"",OFFSET('Smelter Look-up'!$I$4,$V70-4,0))</f>
        <v>Qaraghandy oblysy</v>
      </c>
      <c r="K70" s="224"/>
      <c r="L70" s="224"/>
      <c r="M70" s="224"/>
      <c r="N70" s="224"/>
      <c r="O70" s="224"/>
      <c r="P70" s="185"/>
      <c r="Q70" s="225">
        <f>VLOOKUP(A70,'[1]For Dropdown'!$A:$F,6,FALSE)</f>
        <v>0</v>
      </c>
      <c r="R70" s="182" t="str">
        <f ca="1">IF(ISERROR($V70),"",OFFSET('Smelter Look-up'!$C$4,$V70-4,0)&amp;"")</f>
        <v>Kazzinc</v>
      </c>
      <c r="S70" s="181" t="str">
        <f t="shared" ref="S70:S101" ca="1" si="11">IF(B70="","",IF(ISERROR(MATCH($E70,CL,0)),"Unknown",INDIRECT("'C'!$A$"&amp;MATCH($E70,CL,0)+1)))</f>
        <v>KZ</v>
      </c>
      <c r="T70" s="181" t="str">
        <f ca="1">IF(B70="","",IF(ISERROR(MATCH($J70,SorP!$B$1:$B$6226,0)),"",INDIRECT("'SorP'!$A$"&amp;MATCH($S70&amp;$J70,SorP!C:C,0))))</f>
        <v>KZ-KAR</v>
      </c>
      <c r="U70" s="201"/>
      <c r="V70" s="226">
        <f ca="1">IF(C70="",NA(),IF(OR(C70="Smelter not listed",C70="Smelter not yet identified"),MATCH($B70&amp;$D70,'Smelter Look-up'!$J:$J,0),MATCH($B70&amp;$C70,'Smelter Look-up'!$J:$J,0)))</f>
        <v>145</v>
      </c>
      <c r="X70" s="227">
        <f t="shared" ref="X70:X101" ca="1" si="12">IF(AND(C70="Smelter not listed",OR(LEN(D70)=0,LEN(E70)=0)),1,0)</f>
        <v>0</v>
      </c>
      <c r="AB70" s="228" t="str">
        <f t="shared" ref="AB70:AB101" ca="1" si="13">B70&amp;C70</f>
        <v>GoldKazzinc</v>
      </c>
    </row>
    <row r="71" spans="1:28" s="227" customFormat="1" ht="27">
      <c r="A71" s="181" t="s">
        <v>667</v>
      </c>
      <c r="B71" s="182" t="str">
        <f ca="1">IF(LEN(A71)=0,"",INDEX('Smelter Look-up'!$A:$A,MATCH($A71,'Smelter Look-up'!$E:$E,0)))</f>
        <v>Gold</v>
      </c>
      <c r="C71" s="186" t="str">
        <f ca="1">IF(LEN(A71)=0,"",INDEX('Smelter Look-up'!$C:$C,MATCH($A71,'Smelter Look-up'!$E:$E,0)))</f>
        <v>Dowa</v>
      </c>
      <c r="D71" s="230"/>
      <c r="E71" s="182" t="str">
        <f ca="1">IF(ISERROR($V71),"",OFFSET('Smelter Look-up'!$D$4,$V71-4,0)&amp;"")</f>
        <v>JAPAN</v>
      </c>
      <c r="F71" s="182" t="str">
        <f ca="1">IF(ISERROR($V71),"",OFFSET('Smelter Look-up'!$E$4,$V71-4,0))</f>
        <v>CID000401</v>
      </c>
      <c r="G71" s="182" t="str">
        <f ca="1">IF(C71=$X$4,IF(ISERROR($V71),"Enter smelter details","RMI"),IF(ISERROR($V71),"",OFFSET('Smelter Look-up'!$F$4,$V71-4,0)))</f>
        <v>RMI</v>
      </c>
      <c r="H71" s="183">
        <f ca="1">IF(ISERROR($V71),"",OFFSET('Smelter Look-up'!$G$4,$V71-4,0))</f>
        <v>0</v>
      </c>
      <c r="I71" s="184" t="str">
        <f ca="1">IF(ISERROR($V71),"",OFFSET('Smelter Look-up'!$H$4,$V71-4,0))</f>
        <v>Kosaka</v>
      </c>
      <c r="J71" s="184" t="str">
        <f ca="1">IF(ISERROR($V71),"",OFFSET('Smelter Look-up'!$I$4,$V71-4,0))</f>
        <v>Akita</v>
      </c>
      <c r="K71" s="224"/>
      <c r="L71" s="224"/>
      <c r="M71" s="224"/>
      <c r="N71" s="224"/>
      <c r="O71" s="224"/>
      <c r="P71" s="185"/>
      <c r="Q71" s="225">
        <f>VLOOKUP(A71,'[1]For Dropdown'!$A:$F,6,FALSE)</f>
        <v>0</v>
      </c>
      <c r="R71" s="182" t="str">
        <f ca="1">IF(ISERROR($V71),"",OFFSET('Smelter Look-up'!$C$4,$V71-4,0)&amp;"")</f>
        <v>Dowa</v>
      </c>
      <c r="S71" s="181" t="str">
        <f t="shared" ca="1" si="11"/>
        <v>JP</v>
      </c>
      <c r="T71" s="181" t="str">
        <f ca="1">IF(B71="","",IF(ISERROR(MATCH($J71,SorP!$B$1:$B$6226,0)),"",INDIRECT("'SorP'!$A$"&amp;MATCH($S71&amp;$J71,SorP!C:C,0))))</f>
        <v>JP-05</v>
      </c>
      <c r="U71" s="201"/>
      <c r="V71" s="226">
        <f ca="1">IF(C71="",NA(),IF(OR(C71="Smelter not listed",C71="Smelter not yet identified"),MATCH($B71&amp;$D71,'Smelter Look-up'!$J:$J,0),MATCH($B71&amp;$C71,'Smelter Look-up'!$J:$J,0)))</f>
        <v>69</v>
      </c>
      <c r="X71" s="227">
        <f t="shared" ca="1" si="12"/>
        <v>0</v>
      </c>
      <c r="AB71" s="228" t="str">
        <f t="shared" ca="1" si="13"/>
        <v>GoldDowa</v>
      </c>
    </row>
    <row r="72" spans="1:28" s="227" customFormat="1" ht="40.5">
      <c r="A72" s="181" t="s">
        <v>1378</v>
      </c>
      <c r="B72" s="182" t="str">
        <f ca="1">IF(LEN(A72)=0,"",INDEX('Smelter Look-up'!$A:$A,MATCH($A72,'Smelter Look-up'!$E:$E,0)))</f>
        <v>Gold</v>
      </c>
      <c r="C72" s="186" t="str">
        <f ca="1">IF(LEN(A72)=0,"",INDEX('Smelter Look-up'!$C:$C,MATCH($A72,'Smelter Look-up'!$E:$E,0)))</f>
        <v>Lingbao Gold Co., Ltd.</v>
      </c>
      <c r="D72" s="230"/>
      <c r="E72" s="182" t="str">
        <f ca="1">IF(ISERROR($V72),"",OFFSET('Smelter Look-up'!$D$4,$V72-4,0)&amp;"")</f>
        <v>CHINA</v>
      </c>
      <c r="F72" s="182" t="str">
        <f ca="1">IF(ISERROR($V72),"",OFFSET('Smelter Look-up'!$E$4,$V72-4,0))</f>
        <v>CID001056</v>
      </c>
      <c r="G72" s="182" t="str">
        <f ca="1">IF(C72=$X$4,IF(ISERROR($V72),"Enter smelter details","RMI"),IF(ISERROR($V72),"",OFFSET('Smelter Look-up'!$F$4,$V72-4,0)))</f>
        <v>RMI</v>
      </c>
      <c r="H72" s="183">
        <f ca="1">IF(ISERROR($V72),"",OFFSET('Smelter Look-up'!$G$4,$V72-4,0))</f>
        <v>0</v>
      </c>
      <c r="I72" s="184" t="str">
        <f ca="1">IF(ISERROR($V72),"",OFFSET('Smelter Look-up'!$H$4,$V72-4,0))</f>
        <v>Lingbao</v>
      </c>
      <c r="J72" s="184" t="str">
        <f ca="1">IF(ISERROR($V72),"",OFFSET('Smelter Look-up'!$I$4,$V72-4,0))</f>
        <v>Henan Sheng</v>
      </c>
      <c r="K72" s="224"/>
      <c r="L72" s="224"/>
      <c r="M72" s="224"/>
      <c r="N72" s="224"/>
      <c r="O72" s="224"/>
      <c r="P72" s="185"/>
      <c r="Q72" s="225" t="str">
        <f>VLOOKUP(A72,'[1]For Dropdown'!$A:$F,6,FALSE)</f>
        <v>Forced Labor</v>
      </c>
      <c r="R72" s="182" t="str">
        <f ca="1">IF(ISERROR($V72),"",OFFSET('Smelter Look-up'!$C$4,$V72-4,0)&amp;"")</f>
        <v>Lingbao Gold Co., Ltd.</v>
      </c>
      <c r="S72" s="181" t="str">
        <f t="shared" ca="1" si="11"/>
        <v>CN</v>
      </c>
      <c r="T72" s="181" t="str">
        <f ca="1">IF(B72="","",IF(ISERROR(MATCH($J72,SorP!$B$1:$B$6226,0)),"",INDIRECT("'SorP'!$A$"&amp;MATCH($S72&amp;$J72,SorP!C:C,0))))</f>
        <v>CN-HA</v>
      </c>
      <c r="U72" s="201"/>
      <c r="V72" s="226">
        <f ca="1">IF(C72="",NA(),IF(OR(C72="Smelter not listed",C72="Smelter not yet identified"),MATCH($B72&amp;$D72,'Smelter Look-up'!$J:$J,0),MATCH($B72&amp;$C72,'Smelter Look-up'!$J:$J,0)))</f>
        <v>165</v>
      </c>
      <c r="X72" s="227">
        <f t="shared" ca="1" si="12"/>
        <v>0</v>
      </c>
      <c r="AB72" s="228" t="str">
        <f t="shared" ca="1" si="13"/>
        <v>GoldLingbao Gold Co., Ltd.</v>
      </c>
    </row>
    <row r="73" spans="1:28" s="227" customFormat="1" ht="81">
      <c r="A73" s="181" t="s">
        <v>693</v>
      </c>
      <c r="B73" s="182" t="str">
        <f ca="1">IF(LEN(A73)=0,"",INDEX('Smelter Look-up'!$A:$A,MATCH($A73,'Smelter Look-up'!$E:$E,0)))</f>
        <v>Gold</v>
      </c>
      <c r="C73" s="186" t="str">
        <f ca="1">IF(LEN(A73)=0,"",INDEX('Smelter Look-up'!$C:$C,MATCH($A73,'Smelter Look-up'!$E:$E,0)))</f>
        <v>Lingbao Jinyuan Tonghui Refinery Co., Ltd.</v>
      </c>
      <c r="D73" s="230"/>
      <c r="E73" s="182" t="str">
        <f ca="1">IF(ISERROR($V73),"",OFFSET('Smelter Look-up'!$D$4,$V73-4,0)&amp;"")</f>
        <v>CHINA</v>
      </c>
      <c r="F73" s="182" t="str">
        <f ca="1">IF(ISERROR($V73),"",OFFSET('Smelter Look-up'!$E$4,$V73-4,0))</f>
        <v>CID001058</v>
      </c>
      <c r="G73" s="182" t="str">
        <f ca="1">IF(C73=$X$4,IF(ISERROR($V73),"Enter smelter details","RMI"),IF(ISERROR($V73),"",OFFSET('Smelter Look-up'!$F$4,$V73-4,0)))</f>
        <v>RMI</v>
      </c>
      <c r="H73" s="183">
        <f ca="1">IF(ISERROR($V73),"",OFFSET('Smelter Look-up'!$G$4,$V73-4,0))</f>
        <v>0</v>
      </c>
      <c r="I73" s="184" t="str">
        <f ca="1">IF(ISERROR($V73),"",OFFSET('Smelter Look-up'!$H$4,$V73-4,0))</f>
        <v>Lingbao</v>
      </c>
      <c r="J73" s="184" t="str">
        <f ca="1">IF(ISERROR($V73),"",OFFSET('Smelter Look-up'!$I$4,$V73-4,0))</f>
        <v>Henan Sheng</v>
      </c>
      <c r="K73" s="224"/>
      <c r="L73" s="224"/>
      <c r="M73" s="224"/>
      <c r="N73" s="224"/>
      <c r="O73" s="224"/>
      <c r="P73" s="185"/>
      <c r="Q73" s="225" t="str">
        <f>VLOOKUP(A73,'[1]For Dropdown'!$A:$F,6,FALSE)</f>
        <v>Non Conformant</v>
      </c>
      <c r="R73" s="182" t="str">
        <f ca="1">IF(ISERROR($V73),"",OFFSET('Smelter Look-up'!$C$4,$V73-4,0)&amp;"")</f>
        <v>Lingbao Jinyuan Tonghui Refinery Co., Ltd.</v>
      </c>
      <c r="S73" s="181" t="str">
        <f t="shared" ca="1" si="11"/>
        <v>CN</v>
      </c>
      <c r="T73" s="181" t="str">
        <f ca="1">IF(B73="","",IF(ISERROR(MATCH($J73,SorP!$B$1:$B$6226,0)),"",INDIRECT("'SorP'!$A$"&amp;MATCH($S73&amp;$J73,SorP!C:C,0))))</f>
        <v>CN-HA</v>
      </c>
      <c r="U73" s="201"/>
      <c r="V73" s="226">
        <f ca="1">IF(C73="",NA(),IF(OR(C73="Smelter not listed",C73="Smelter not yet identified"),MATCH($B73&amp;$D73,'Smelter Look-up'!$J:$J,0),MATCH($B73&amp;$C73,'Smelter Look-up'!$J:$J,0)))</f>
        <v>166</v>
      </c>
      <c r="X73" s="227">
        <f t="shared" ca="1" si="12"/>
        <v>0</v>
      </c>
      <c r="AB73" s="228" t="str">
        <f t="shared" ca="1" si="13"/>
        <v>GoldLingbao Jinyuan Tonghui Refinery Co., Ltd.</v>
      </c>
    </row>
    <row r="74" spans="1:28" s="227" customFormat="1" ht="94.5">
      <c r="A74" s="181" t="s">
        <v>696</v>
      </c>
      <c r="B74" s="182" t="str">
        <f ca="1">IF(LEN(A74)=0,"",INDEX('Smelter Look-up'!$A:$A,MATCH($A74,'Smelter Look-up'!$E:$E,0)))</f>
        <v>Gold</v>
      </c>
      <c r="C74" s="186" t="str">
        <f ca="1">IF(LEN(A74)=0,"",INDEX('Smelter Look-up'!$C:$C,MATCH($A74,'Smelter Look-up'!$E:$E,0)))</f>
        <v>Luoyang Zijin Yinhui Gold Refinery Co., Ltd.</v>
      </c>
      <c r="D74" s="230"/>
      <c r="E74" s="182" t="str">
        <f ca="1">IF(ISERROR($V74),"",OFFSET('Smelter Look-up'!$D$4,$V74-4,0)&amp;"")</f>
        <v>CHINA</v>
      </c>
      <c r="F74" s="182" t="str">
        <f ca="1">IF(ISERROR($V74),"",OFFSET('Smelter Look-up'!$E$4,$V74-4,0))</f>
        <v>CID001093</v>
      </c>
      <c r="G74" s="182" t="str">
        <f ca="1">IF(C74=$X$4,IF(ISERROR($V74),"Enter smelter details","RMI"),IF(ISERROR($V74),"",OFFSET('Smelter Look-up'!$F$4,$V74-4,0)))</f>
        <v>RMI</v>
      </c>
      <c r="H74" s="183">
        <f ca="1">IF(ISERROR($V74),"",OFFSET('Smelter Look-up'!$G$4,$V74-4,0))</f>
        <v>0</v>
      </c>
      <c r="I74" s="184" t="str">
        <f ca="1">IF(ISERROR($V74),"",OFFSET('Smelter Look-up'!$H$4,$V74-4,0))</f>
        <v>Luoyang</v>
      </c>
      <c r="J74" s="184" t="str">
        <f ca="1">IF(ISERROR($V74),"",OFFSET('Smelter Look-up'!$I$4,$V74-4,0))</f>
        <v>Henan Sheng</v>
      </c>
      <c r="K74" s="224"/>
      <c r="L74" s="224"/>
      <c r="M74" s="224"/>
      <c r="N74" s="224"/>
      <c r="O74" s="224"/>
      <c r="P74" s="185"/>
      <c r="Q74" s="225" t="str">
        <f>VLOOKUP(A74,'[1]For Dropdown'!$A:$F,6,FALSE)</f>
        <v>Forced Labor</v>
      </c>
      <c r="R74" s="182" t="str">
        <f ca="1">IF(ISERROR($V74),"",OFFSET('Smelter Look-up'!$C$4,$V74-4,0)&amp;"")</f>
        <v>Luoyang Zijin Yinhui Gold Refinery Co., Ltd.</v>
      </c>
      <c r="S74" s="181" t="str">
        <f t="shared" ca="1" si="11"/>
        <v>CN</v>
      </c>
      <c r="T74" s="181" t="str">
        <f ca="1">IF(B74="","",IF(ISERROR(MATCH($J74,SorP!$B$1:$B$6226,0)),"",INDIRECT("'SorP'!$A$"&amp;MATCH($S74&amp;$J74,SorP!C:C,0))))</f>
        <v>CN-HA</v>
      </c>
      <c r="U74" s="201"/>
      <c r="V74" s="226">
        <f ca="1">IF(C74="",NA(),IF(OR(C74="Smelter not listed",C74="Smelter not yet identified"),MATCH($B74&amp;$D74,'Smelter Look-up'!$J:$J,0),MATCH($B74&amp;$C74,'Smelter Look-up'!$J:$J,0)))</f>
        <v>170</v>
      </c>
      <c r="X74" s="227">
        <f t="shared" ca="1" si="12"/>
        <v>0</v>
      </c>
      <c r="AB74" s="228" t="str">
        <f t="shared" ca="1" si="13"/>
        <v>GoldLuoyang Zijin Yinhui Gold Refinery Co., Ltd.</v>
      </c>
    </row>
    <row r="75" spans="1:28" s="227" customFormat="1" ht="67.5">
      <c r="A75" s="181" t="s">
        <v>666</v>
      </c>
      <c r="B75" s="182" t="str">
        <f ca="1">IF(LEN(A75)=0,"",INDEX('Smelter Look-up'!$A:$A,MATCH($A75,'Smelter Look-up'!$E:$E,0)))</f>
        <v>Gold</v>
      </c>
      <c r="C75" s="186" t="str">
        <f ca="1">IF(LEN(A75)=0,"",INDEX('Smelter Look-up'!$C:$C,MATCH($A75,'Smelter Look-up'!$E:$E,0)))</f>
        <v>DSC (Do Sung Corporation)</v>
      </c>
      <c r="D75" s="230"/>
      <c r="E75" s="182" t="str">
        <f ca="1">IF(ISERROR($V75),"",OFFSET('Smelter Look-up'!$D$4,$V75-4,0)&amp;"")</f>
        <v>KOREA, REPUBLIC OF</v>
      </c>
      <c r="F75" s="182" t="str">
        <f ca="1">IF(ISERROR($V75),"",OFFSET('Smelter Look-up'!$E$4,$V75-4,0))</f>
        <v>CID000359</v>
      </c>
      <c r="G75" s="182" t="str">
        <f ca="1">IF(C75=$X$4,IF(ISERROR($V75),"Enter smelter details","RMI"),IF(ISERROR($V75),"",OFFSET('Smelter Look-up'!$F$4,$V75-4,0)))</f>
        <v>RMI</v>
      </c>
      <c r="H75" s="183">
        <f ca="1">IF(ISERROR($V75),"",OFFSET('Smelter Look-up'!$G$4,$V75-4,0))</f>
        <v>0</v>
      </c>
      <c r="I75" s="184" t="str">
        <f ca="1">IF(ISERROR($V75),"",OFFSET('Smelter Look-up'!$H$4,$V75-4,0))</f>
        <v>Gimpo</v>
      </c>
      <c r="J75" s="184" t="str">
        <f ca="1">IF(ISERROR($V75),"",OFFSET('Smelter Look-up'!$I$4,$V75-4,0))</f>
        <v>Gyeonggi-do</v>
      </c>
      <c r="K75" s="224"/>
      <c r="L75" s="224"/>
      <c r="M75" s="224"/>
      <c r="N75" s="224"/>
      <c r="O75" s="224"/>
      <c r="P75" s="185"/>
      <c r="Q75" s="225">
        <f>VLOOKUP(A75,'[1]For Dropdown'!$A:$F,6,FALSE)</f>
        <v>0</v>
      </c>
      <c r="R75" s="182" t="str">
        <f ca="1">IF(ISERROR($V75),"",OFFSET('Smelter Look-up'!$C$4,$V75-4,0)&amp;"")</f>
        <v>DSC (Do Sung Corporation)</v>
      </c>
      <c r="S75" s="181" t="str">
        <f t="shared" ca="1" si="11"/>
        <v>KR</v>
      </c>
      <c r="T75" s="181" t="str">
        <f ca="1">IF(B75="","",IF(ISERROR(MATCH($J75,SorP!$B$1:$B$6226,0)),"",INDIRECT("'SorP'!$A$"&amp;MATCH($S75&amp;$J75,SorP!C:C,0))))</f>
        <v>KR-41</v>
      </c>
      <c r="U75" s="201"/>
      <c r="V75" s="226">
        <f ca="1">IF(C75="",NA(),IF(OR(C75="Smelter not listed",C75="Smelter not yet identified"),MATCH($B75&amp;$D75,'Smelter Look-up'!$J:$J,0),MATCH($B75&amp;$C75,'Smelter Look-up'!$J:$J,0)))</f>
        <v>73</v>
      </c>
      <c r="X75" s="227">
        <f t="shared" ca="1" si="12"/>
        <v>0</v>
      </c>
      <c r="AB75" s="228" t="str">
        <f t="shared" ca="1" si="13"/>
        <v>GoldDSC (Do Sung Corporation)</v>
      </c>
    </row>
    <row r="76" spans="1:28" s="227" customFormat="1" ht="54">
      <c r="A76" s="181" t="s">
        <v>676</v>
      </c>
      <c r="B76" s="182" t="str">
        <f ca="1">IF(LEN(A76)=0,"",INDEX('Smelter Look-up'!$A:$A,MATCH($A76,'Smelter Look-up'!$E:$E,0)))</f>
        <v>Gold</v>
      </c>
      <c r="C76" s="186" t="str">
        <f ca="1">IF(LEN(A76)=0,"",INDEX('Smelter Look-up'!$C:$C,MATCH($A76,'Smelter Look-up'!$E:$E,0)))</f>
        <v>HwaSeong CJ CO., LTD.</v>
      </c>
      <c r="D76" s="230"/>
      <c r="E76" s="182" t="str">
        <f ca="1">IF(ISERROR($V76),"",OFFSET('Smelter Look-up'!$D$4,$V76-4,0)&amp;"")</f>
        <v>KOREA, REPUBLIC OF</v>
      </c>
      <c r="F76" s="182" t="str">
        <f ca="1">IF(ISERROR($V76),"",OFFSET('Smelter Look-up'!$E$4,$V76-4,0))</f>
        <v>CID000778</v>
      </c>
      <c r="G76" s="182" t="str">
        <f ca="1">IF(C76=$X$4,IF(ISERROR($V76),"Enter smelter details","RMI"),IF(ISERROR($V76),"",OFFSET('Smelter Look-up'!$F$4,$V76-4,0)))</f>
        <v>RMI</v>
      </c>
      <c r="H76" s="183">
        <f ca="1">IF(ISERROR($V76),"",OFFSET('Smelter Look-up'!$G$4,$V76-4,0))</f>
        <v>0</v>
      </c>
      <c r="I76" s="184" t="str">
        <f ca="1">IF(ISERROR($V76),"",OFFSET('Smelter Look-up'!$H$4,$V76-4,0))</f>
        <v>Danwon</v>
      </c>
      <c r="J76" s="184" t="str">
        <f ca="1">IF(ISERROR($V76),"",OFFSET('Smelter Look-up'!$I$4,$V76-4,0))</f>
        <v>Gyeonggi-do</v>
      </c>
      <c r="K76" s="224"/>
      <c r="L76" s="224"/>
      <c r="M76" s="224"/>
      <c r="N76" s="224"/>
      <c r="O76" s="224"/>
      <c r="P76" s="185"/>
      <c r="Q76" s="225" t="str">
        <f>VLOOKUP(A76,'[1]For Dropdown'!$A:$F,6,FALSE)</f>
        <v>Non Conformant</v>
      </c>
      <c r="R76" s="182" t="str">
        <f ca="1">IF(ISERROR($V76),"",OFFSET('Smelter Look-up'!$C$4,$V76-4,0)&amp;"")</f>
        <v>HwaSeong CJ CO., LTD.</v>
      </c>
      <c r="S76" s="181" t="str">
        <f t="shared" ca="1" si="11"/>
        <v>KR</v>
      </c>
      <c r="T76" s="181" t="str">
        <f ca="1">IF(B76="","",IF(ISERROR(MATCH($J76,SorP!$B$1:$B$6226,0)),"",INDIRECT("'SorP'!$A$"&amp;MATCH($S76&amp;$J76,SorP!C:C,0))))</f>
        <v>KR-41</v>
      </c>
      <c r="U76" s="201"/>
      <c r="V76" s="226">
        <f ca="1">IF(C76="",NA(),IF(OR(C76="Smelter not listed",C76="Smelter not yet identified"),MATCH($B76&amp;$D76,'Smelter Look-up'!$J:$J,0),MATCH($B76&amp;$C76,'Smelter Look-up'!$J:$J,0)))</f>
        <v>118</v>
      </c>
      <c r="X76" s="227">
        <f t="shared" ca="1" si="12"/>
        <v>0</v>
      </c>
      <c r="AB76" s="228" t="str">
        <f t="shared" ca="1" si="13"/>
        <v>GoldHwaSeong CJ CO., LTD.</v>
      </c>
    </row>
    <row r="77" spans="1:28" s="227" customFormat="1" ht="54">
      <c r="A77" s="181" t="s">
        <v>679</v>
      </c>
      <c r="B77" s="182" t="str">
        <f ca="1">IF(LEN(A77)=0,"",INDEX('Smelter Look-up'!$A:$A,MATCH($A77,'Smelter Look-up'!$E:$E,0)))</f>
        <v>Gold</v>
      </c>
      <c r="C77" s="186" t="str">
        <f ca="1">IF(LEN(A77)=0,"",INDEX('Smelter Look-up'!$C:$C,MATCH($A77,'Smelter Look-up'!$E:$E,0)))</f>
        <v>Istanbul Gold Refinery</v>
      </c>
      <c r="D77" s="230"/>
      <c r="E77" s="182" t="str">
        <f ca="1">IF(ISERROR($V77),"",OFFSET('Smelter Look-up'!$D$4,$V77-4,0)&amp;"")</f>
        <v>TURKEY</v>
      </c>
      <c r="F77" s="182" t="str">
        <f ca="1">IF(ISERROR($V77),"",OFFSET('Smelter Look-up'!$E$4,$V77-4,0))</f>
        <v>CID000814</v>
      </c>
      <c r="G77" s="182" t="str">
        <f ca="1">IF(C77=$X$4,IF(ISERROR($V77),"Enter smelter details","RMI"),IF(ISERROR($V77),"",OFFSET('Smelter Look-up'!$F$4,$V77-4,0)))</f>
        <v>RMI</v>
      </c>
      <c r="H77" s="183">
        <f ca="1">IF(ISERROR($V77),"",OFFSET('Smelter Look-up'!$G$4,$V77-4,0))</f>
        <v>0</v>
      </c>
      <c r="I77" s="184" t="str">
        <f ca="1">IF(ISERROR($V77),"",OFFSET('Smelter Look-up'!$H$4,$V77-4,0))</f>
        <v>Kuyumcukent</v>
      </c>
      <c r="J77" s="184" t="str">
        <f ca="1">IF(ISERROR($V77),"",OFFSET('Smelter Look-up'!$I$4,$V77-4,0))</f>
        <v>İstanbul</v>
      </c>
      <c r="K77" s="224"/>
      <c r="L77" s="224"/>
      <c r="M77" s="224"/>
      <c r="N77" s="224"/>
      <c r="O77" s="224"/>
      <c r="P77" s="185"/>
      <c r="Q77" s="225">
        <f>VLOOKUP(A77,'[1]For Dropdown'!$A:$F,6,FALSE)</f>
        <v>0</v>
      </c>
      <c r="R77" s="182" t="str">
        <f ca="1">IF(ISERROR($V77),"",OFFSET('Smelter Look-up'!$C$4,$V77-4,0)&amp;"")</f>
        <v>Istanbul Gold Refinery</v>
      </c>
      <c r="S77" s="181" t="str">
        <f t="shared" ca="1" si="11"/>
        <v>TR</v>
      </c>
      <c r="T77" s="181" t="str">
        <f ca="1">IF(B77="","",IF(ISERROR(MATCH($J77,SorP!$B$1:$B$6226,0)),"",INDIRECT("'SorP'!$A$"&amp;MATCH($S77&amp;$J77,SorP!C:C,0))))</f>
        <v>TR-34</v>
      </c>
      <c r="U77" s="201"/>
      <c r="V77" s="226">
        <f ca="1">IF(C77="",NA(),IF(OR(C77="Smelter not listed",C77="Smelter not yet identified"),MATCH($B77&amp;$D77,'Smelter Look-up'!$J:$J,0),MATCH($B77&amp;$C77,'Smelter Look-up'!$J:$J,0)))</f>
        <v>128</v>
      </c>
      <c r="X77" s="227">
        <f t="shared" ca="1" si="12"/>
        <v>0</v>
      </c>
      <c r="AB77" s="228" t="str">
        <f t="shared" ca="1" si="13"/>
        <v>GoldIstanbul Gold Refinery</v>
      </c>
    </row>
    <row r="78" spans="1:28" s="227" customFormat="1" ht="27">
      <c r="A78" s="181" t="s">
        <v>680</v>
      </c>
      <c r="B78" s="182" t="s">
        <v>1119</v>
      </c>
      <c r="C78" s="186" t="s">
        <v>898</v>
      </c>
      <c r="D78" s="230"/>
      <c r="E78" s="182" t="s">
        <v>1098</v>
      </c>
      <c r="F78" s="182" t="s">
        <v>680</v>
      </c>
      <c r="G78" s="182" t="s">
        <v>13217</v>
      </c>
      <c r="H78" s="183"/>
      <c r="I78" s="184"/>
      <c r="J78" s="184"/>
      <c r="K78" s="224"/>
      <c r="L78" s="224"/>
      <c r="M78" s="224"/>
      <c r="N78" s="224"/>
      <c r="O78" s="224"/>
      <c r="P78" s="185"/>
      <c r="Q78" s="225">
        <f>VLOOKUP(A78,'[1]For Dropdown'!$A:$F,6,FALSE)</f>
        <v>0</v>
      </c>
      <c r="R78" s="182" t="str">
        <f ca="1">IF(ISERROR($V78),"",OFFSET('Smelter Look-up'!$C$4,$V78-4,0)&amp;"")</f>
        <v>Japan Mint</v>
      </c>
      <c r="S78" s="181" t="str">
        <f t="shared" ca="1" si="11"/>
        <v>JP</v>
      </c>
      <c r="T78" s="181" t="str">
        <f ca="1">IF(B78="","",IF(ISERROR(MATCH($J78,SorP!$B$1:$B$6226,0)),"",INDIRECT("'SorP'!$A$"&amp;MATCH($S78&amp;$J78,SorP!C:C,0))))</f>
        <v/>
      </c>
      <c r="U78" s="201"/>
      <c r="V78" s="226">
        <f>IF(C78="",NA(),IF(OR(C78="Smelter not listed",C78="Smelter not yet identified"),MATCH($B78&amp;$D78,'Smelter Look-up'!$J:$J,0),MATCH($B78&amp;$C78,'Smelter Look-up'!$J:$J,0)))</f>
        <v>131</v>
      </c>
      <c r="X78" s="227">
        <f t="shared" si="12"/>
        <v>0</v>
      </c>
      <c r="AB78" s="228" t="str">
        <f t="shared" si="13"/>
        <v>GoldJapan Mint</v>
      </c>
    </row>
    <row r="79" spans="1:28" s="227" customFormat="1" ht="54">
      <c r="A79" s="181" t="s">
        <v>681</v>
      </c>
      <c r="B79" s="182" t="str">
        <f ca="1">IF(LEN(A79)=0,"",INDEX('Smelter Look-up'!$A:$A,MATCH($A79,'Smelter Look-up'!$E:$E,0)))</f>
        <v>Gold</v>
      </c>
      <c r="C79" s="186" t="str">
        <f ca="1">IF(LEN(A79)=0,"",INDEX('Smelter Look-up'!$C:$C,MATCH($A79,'Smelter Look-up'!$E:$E,0)))</f>
        <v>Jiangxi Copper Co., Ltd.</v>
      </c>
      <c r="D79" s="230"/>
      <c r="E79" s="182" t="str">
        <f ca="1">IF(ISERROR($V79),"",OFFSET('Smelter Look-up'!$D$4,$V79-4,0)&amp;"")</f>
        <v>CHINA</v>
      </c>
      <c r="F79" s="182" t="str">
        <f ca="1">IF(ISERROR($V79),"",OFFSET('Smelter Look-up'!$E$4,$V79-4,0))</f>
        <v>CID000855</v>
      </c>
      <c r="G79" s="182" t="str">
        <f ca="1">IF(C79=$X$4,IF(ISERROR($V79),"Enter smelter details","RMI"),IF(ISERROR($V79),"",OFFSET('Smelter Look-up'!$F$4,$V79-4,0)))</f>
        <v>RMI</v>
      </c>
      <c r="H79" s="183">
        <f ca="1">IF(ISERROR($V79),"",OFFSET('Smelter Look-up'!$G$4,$V79-4,0))</f>
        <v>0</v>
      </c>
      <c r="I79" s="184" t="str">
        <f ca="1">IF(ISERROR($V79),"",OFFSET('Smelter Look-up'!$H$4,$V79-4,0))</f>
        <v>Guixi City</v>
      </c>
      <c r="J79" s="184" t="str">
        <f ca="1">IF(ISERROR($V79),"",OFFSET('Smelter Look-up'!$I$4,$V79-4,0))</f>
        <v>Jiangxi Sheng</v>
      </c>
      <c r="K79" s="224"/>
      <c r="L79" s="224"/>
      <c r="M79" s="224"/>
      <c r="N79" s="224"/>
      <c r="O79" s="224"/>
      <c r="P79" s="185"/>
      <c r="Q79" s="225">
        <f>VLOOKUP(A79,'[1]For Dropdown'!$A:$F,6,FALSE)</f>
        <v>0</v>
      </c>
      <c r="R79" s="182" t="str">
        <f ca="1">IF(ISERROR($V79),"",OFFSET('Smelter Look-up'!$C$4,$V79-4,0)&amp;"")</f>
        <v>Jiangxi Copper Co., Ltd.</v>
      </c>
      <c r="S79" s="181" t="str">
        <f t="shared" ca="1" si="11"/>
        <v>CN</v>
      </c>
      <c r="T79" s="181" t="str">
        <f ca="1">IF(B79="","",IF(ISERROR(MATCH($J79,SorP!$B$1:$B$6226,0)),"",INDIRECT("'SorP'!$A$"&amp;MATCH($S79&amp;$J79,SorP!C:C,0))))</f>
        <v>CN-JX</v>
      </c>
      <c r="U79" s="201"/>
      <c r="V79" s="226">
        <f ca="1">IF(C79="",NA(),IF(OR(C79="Smelter not listed",C79="Smelter not yet identified"),MATCH($B79&amp;$D79,'Smelter Look-up'!$J:$J,0),MATCH($B79&amp;$C79,'Smelter Look-up'!$J:$J,0)))</f>
        <v>133</v>
      </c>
      <c r="X79" s="227">
        <f t="shared" ca="1" si="12"/>
        <v>0</v>
      </c>
      <c r="AB79" s="228" t="str">
        <f t="shared" ca="1" si="13"/>
        <v>GoldJiangxi Copper Co., Ltd.</v>
      </c>
    </row>
    <row r="80" spans="1:28" s="227" customFormat="1" ht="54">
      <c r="A80" s="181" t="s">
        <v>701</v>
      </c>
      <c r="B80" s="182" t="str">
        <f ca="1">IF(LEN(A80)=0,"",INDEX('Smelter Look-up'!$A:$A,MATCH($A80,'Smelter Look-up'!$E:$E,0)))</f>
        <v>Gold</v>
      </c>
      <c r="C80" s="186" t="str">
        <f ca="1">IF(LEN(A80)=0,"",INDEX('Smelter Look-up'!$C:$C,MATCH($A80,'Smelter Look-up'!$E:$E,0)))</f>
        <v>Metalor Technologies S.A.</v>
      </c>
      <c r="D80" s="230"/>
      <c r="E80" s="182" t="str">
        <f ca="1">IF(ISERROR($V80),"",OFFSET('Smelter Look-up'!$D$4,$V80-4,0)&amp;"")</f>
        <v>SWITZERLAND</v>
      </c>
      <c r="F80" s="182" t="str">
        <f ca="1">IF(ISERROR($V80),"",OFFSET('Smelter Look-up'!$E$4,$V80-4,0))</f>
        <v>CID001153</v>
      </c>
      <c r="G80" s="182" t="str">
        <f ca="1">IF(C80=$X$4,IF(ISERROR($V80),"Enter smelter details","RMI"),IF(ISERROR($V80),"",OFFSET('Smelter Look-up'!$F$4,$V80-4,0)))</f>
        <v>RMI</v>
      </c>
      <c r="H80" s="183">
        <f ca="1">IF(ISERROR($V80),"",OFFSET('Smelter Look-up'!$G$4,$V80-4,0))</f>
        <v>0</v>
      </c>
      <c r="I80" s="184" t="str">
        <f ca="1">IF(ISERROR($V80),"",OFFSET('Smelter Look-up'!$H$4,$V80-4,0))</f>
        <v>Marin</v>
      </c>
      <c r="J80" s="184" t="str">
        <f ca="1">IF(ISERROR($V80),"",OFFSET('Smelter Look-up'!$I$4,$V80-4,0))</f>
        <v>Neuchâtel</v>
      </c>
      <c r="K80" s="224"/>
      <c r="L80" s="224"/>
      <c r="M80" s="224"/>
      <c r="N80" s="224"/>
      <c r="O80" s="224"/>
      <c r="P80" s="185"/>
      <c r="Q80" s="225">
        <f>VLOOKUP(A80,'[1]For Dropdown'!$A:$F,6,FALSE)</f>
        <v>0</v>
      </c>
      <c r="R80" s="182" t="str">
        <f ca="1">IF(ISERROR($V80),"",OFFSET('Smelter Look-up'!$C$4,$V80-4,0)&amp;"")</f>
        <v>Metalor Technologies S.A.</v>
      </c>
      <c r="S80" s="181" t="str">
        <f t="shared" ca="1" si="11"/>
        <v>CH</v>
      </c>
      <c r="T80" s="181" t="str">
        <f ca="1">IF(B80="","",IF(ISERROR(MATCH($J80,SorP!$B$1:$B$6226,0)),"",INDIRECT("'SorP'!$A$"&amp;MATCH($S80&amp;$J80,SorP!C:C,0))))</f>
        <v>CH-NE</v>
      </c>
      <c r="U80" s="201"/>
      <c r="V80" s="226">
        <f ca="1">IF(C80="",NA(),IF(OR(C80="Smelter not listed",C80="Smelter not yet identified"),MATCH($B80&amp;$D80,'Smelter Look-up'!$J:$J,0),MATCH($B80&amp;$C80,'Smelter Look-up'!$J:$J,0)))</f>
        <v>186</v>
      </c>
      <c r="X80" s="227">
        <f t="shared" ca="1" si="12"/>
        <v>0</v>
      </c>
      <c r="AB80" s="228" t="str">
        <f t="shared" ca="1" si="13"/>
        <v>GoldMetalor Technologies S.A.</v>
      </c>
    </row>
    <row r="81" spans="1:28" s="227" customFormat="1" ht="81">
      <c r="A81" s="181" t="s">
        <v>715</v>
      </c>
      <c r="B81" s="182" t="str">
        <f ca="1">IF(LEN(A81)=0,"",INDEX('Smelter Look-up'!$A:$A,MATCH($A81,'Smelter Look-up'!$E:$E,0)))</f>
        <v>Gold</v>
      </c>
      <c r="C81" s="186" t="str">
        <f ca="1">IF(LEN(A81)=0,"",INDEX('Smelter Look-up'!$C:$C,MATCH($A81,'Smelter Look-up'!$E:$E,0)))</f>
        <v>PT Aneka Tambang (Persero) Tbk</v>
      </c>
      <c r="D81" s="230"/>
      <c r="E81" s="182" t="str">
        <f ca="1">IF(ISERROR($V81),"",OFFSET('Smelter Look-up'!$D$4,$V81-4,0)&amp;"")</f>
        <v>INDONESIA</v>
      </c>
      <c r="F81" s="182" t="str">
        <f ca="1">IF(ISERROR($V81),"",OFFSET('Smelter Look-up'!$E$4,$V81-4,0))</f>
        <v>CID001397</v>
      </c>
      <c r="G81" s="182" t="str">
        <f ca="1">IF(C81=$X$4,IF(ISERROR($V81),"Enter smelter details","RMI"),IF(ISERROR($V81),"",OFFSET('Smelter Look-up'!$F$4,$V81-4,0)))</f>
        <v>RMI</v>
      </c>
      <c r="H81" s="183">
        <f ca="1">IF(ISERROR($V81),"",OFFSET('Smelter Look-up'!$G$4,$V81-4,0))</f>
        <v>0</v>
      </c>
      <c r="I81" s="184" t="str">
        <f ca="1">IF(ISERROR($V81),"",OFFSET('Smelter Look-up'!$H$4,$V81-4,0))</f>
        <v>Jakarta</v>
      </c>
      <c r="J81" s="184" t="str">
        <f ca="1">IF(ISERROR($V81),"",OFFSET('Smelter Look-up'!$I$4,$V81-4,0))</f>
        <v>Jakarta Raya</v>
      </c>
      <c r="K81" s="224"/>
      <c r="L81" s="224"/>
      <c r="M81" s="224"/>
      <c r="N81" s="224"/>
      <c r="O81" s="224"/>
      <c r="P81" s="185"/>
      <c r="Q81" s="225">
        <f>VLOOKUP(A81,'[1]For Dropdown'!$A:$F,6,FALSE)</f>
        <v>0</v>
      </c>
      <c r="R81" s="182" t="str">
        <f ca="1">IF(ISERROR($V81),"",OFFSET('Smelter Look-up'!$C$4,$V81-4,0)&amp;"")</f>
        <v>PT Aneka Tambang (Persero) Tbk</v>
      </c>
      <c r="S81" s="181" t="str">
        <f t="shared" ca="1" si="11"/>
        <v>ID</v>
      </c>
      <c r="T81" s="181" t="str">
        <f ca="1">IF(B81="","",IF(ISERROR(MATCH($J81,SorP!$B$1:$B$6226,0)),"",INDIRECT("'SorP'!$A$"&amp;MATCH($S81&amp;$J81,SorP!C:C,0))))</f>
        <v>ID-JK</v>
      </c>
      <c r="U81" s="201"/>
      <c r="V81" s="226">
        <f ca="1">IF(C81="",NA(),IF(OR(C81="Smelter not listed",C81="Smelter not yet identified"),MATCH($B81&amp;$D81,'Smelter Look-up'!$J:$J,0),MATCH($B81&amp;$C81,'Smelter Look-up'!$J:$J,0)))</f>
        <v>223</v>
      </c>
      <c r="X81" s="227">
        <f t="shared" ca="1" si="12"/>
        <v>0</v>
      </c>
      <c r="AB81" s="228" t="str">
        <f t="shared" ca="1" si="13"/>
        <v>GoldPT Aneka Tambang (Persero) Tbk</v>
      </c>
    </row>
    <row r="82" spans="1:28" s="227" customFormat="1" ht="54">
      <c r="A82" s="181" t="s">
        <v>720</v>
      </c>
      <c r="B82" s="182" t="str">
        <f ca="1">IF(LEN(A82)=0,"",INDEX('Smelter Look-up'!$A:$A,MATCH($A82,'Smelter Look-up'!$E:$E,0)))</f>
        <v>Gold</v>
      </c>
      <c r="C82" s="186" t="str">
        <f ca="1">IF(LEN(A82)=0,"",INDEX('Smelter Look-up'!$C:$C,MATCH($A82,'Smelter Look-up'!$E:$E,0)))</f>
        <v>Samwon Metals Corp.</v>
      </c>
      <c r="D82" s="230"/>
      <c r="E82" s="182" t="str">
        <f ca="1">IF(ISERROR($V82),"",OFFSET('Smelter Look-up'!$D$4,$V82-4,0)&amp;"")</f>
        <v>KOREA, REPUBLIC OF</v>
      </c>
      <c r="F82" s="182" t="str">
        <f ca="1">IF(ISERROR($V82),"",OFFSET('Smelter Look-up'!$E$4,$V82-4,0))</f>
        <v>CID001562</v>
      </c>
      <c r="G82" s="182" t="str">
        <f ca="1">IF(C82=$X$4,IF(ISERROR($V82),"Enter smelter details","RMI"),IF(ISERROR($V82),"",OFFSET('Smelter Look-up'!$F$4,$V82-4,0)))</f>
        <v>RMI</v>
      </c>
      <c r="H82" s="183">
        <f ca="1">IF(ISERROR($V82),"",OFFSET('Smelter Look-up'!$G$4,$V82-4,0))</f>
        <v>0</v>
      </c>
      <c r="I82" s="184" t="str">
        <f ca="1">IF(ISERROR($V82),"",OFFSET('Smelter Look-up'!$H$4,$V82-4,0))</f>
        <v>Changwon</v>
      </c>
      <c r="J82" s="184" t="str">
        <f ca="1">IF(ISERROR($V82),"",OFFSET('Smelter Look-up'!$I$4,$V82-4,0))</f>
        <v>Gyeongsangnam-do</v>
      </c>
      <c r="K82" s="224"/>
      <c r="L82" s="224"/>
      <c r="M82" s="224"/>
      <c r="N82" s="224"/>
      <c r="O82" s="224"/>
      <c r="P82" s="185"/>
      <c r="Q82" s="225" t="str">
        <f>VLOOKUP(A82,'[1]For Dropdown'!$A:$F,6,FALSE)</f>
        <v>Non Conformant</v>
      </c>
      <c r="R82" s="182" t="str">
        <f ca="1">IF(ISERROR($V82),"",OFFSET('Smelter Look-up'!$C$4,$V82-4,0)&amp;"")</f>
        <v>Samwon Metals Corp.</v>
      </c>
      <c r="S82" s="181" t="str">
        <f t="shared" ca="1" si="11"/>
        <v>KR</v>
      </c>
      <c r="T82" s="181" t="str">
        <f ca="1">IF(B82="","",IF(ISERROR(MATCH($J82,SorP!$B$1:$B$6226,0)),"",INDIRECT("'SorP'!$A$"&amp;MATCH($S82&amp;$J82,SorP!C:C,0))))</f>
        <v>KR-48</v>
      </c>
      <c r="U82" s="201"/>
      <c r="V82" s="226">
        <f ca="1">IF(C82="",NA(),IF(OR(C82="Smelter not listed",C82="Smelter not yet identified"),MATCH($B82&amp;$D82,'Smelter Look-up'!$J:$J,0),MATCH($B82&amp;$C82,'Smelter Look-up'!$J:$J,0)))</f>
        <v>242</v>
      </c>
      <c r="X82" s="227">
        <f t="shared" ca="1" si="12"/>
        <v>0</v>
      </c>
      <c r="AB82" s="228" t="str">
        <f t="shared" ca="1" si="13"/>
        <v>GoldSamwon Metals Corp.</v>
      </c>
    </row>
    <row r="83" spans="1:28" s="227" customFormat="1" ht="67.5">
      <c r="A83" s="181" t="s">
        <v>721</v>
      </c>
      <c r="B83" s="182" t="str">
        <f ca="1">IF(LEN(A83)=0,"",INDEX('Smelter Look-up'!$A:$A,MATCH($A83,'Smelter Look-up'!$E:$E,0)))</f>
        <v>Gold</v>
      </c>
      <c r="C83" s="186" t="str">
        <f ca="1">IF(LEN(A83)=0,"",INDEX('Smelter Look-up'!$C:$C,MATCH($A83,'Smelter Look-up'!$E:$E,0)))</f>
        <v>SEMPSA Joyeria Plateria S.A.</v>
      </c>
      <c r="D83" s="230"/>
      <c r="E83" s="182" t="str">
        <f ca="1">IF(ISERROR($V83),"",OFFSET('Smelter Look-up'!$D$4,$V83-4,0)&amp;"")</f>
        <v>SPAIN</v>
      </c>
      <c r="F83" s="182" t="str">
        <f ca="1">IF(ISERROR($V83),"",OFFSET('Smelter Look-up'!$E$4,$V83-4,0))</f>
        <v>CID001585</v>
      </c>
      <c r="G83" s="182" t="str">
        <f ca="1">IF(C83=$X$4,IF(ISERROR($V83),"Enter smelter details","RMI"),IF(ISERROR($V83),"",OFFSET('Smelter Look-up'!$F$4,$V83-4,0)))</f>
        <v>RMI</v>
      </c>
      <c r="H83" s="183">
        <f ca="1">IF(ISERROR($V83),"",OFFSET('Smelter Look-up'!$G$4,$V83-4,0))</f>
        <v>0</v>
      </c>
      <c r="I83" s="184" t="str">
        <f ca="1">IF(ISERROR($V83),"",OFFSET('Smelter Look-up'!$H$4,$V83-4,0))</f>
        <v>Madrid</v>
      </c>
      <c r="J83" s="184" t="str">
        <f ca="1">IF(ISERROR($V83),"",OFFSET('Smelter Look-up'!$I$4,$V83-4,0))</f>
        <v>Madrid, Comunidad de</v>
      </c>
      <c r="K83" s="224"/>
      <c r="L83" s="224"/>
      <c r="M83" s="224"/>
      <c r="N83" s="224"/>
      <c r="O83" s="224"/>
      <c r="P83" s="185"/>
      <c r="Q83" s="225">
        <f>VLOOKUP(A83,'[1]For Dropdown'!$A:$F,6,FALSE)</f>
        <v>0</v>
      </c>
      <c r="R83" s="182" t="str">
        <f ca="1">IF(ISERROR($V83),"",OFFSET('Smelter Look-up'!$C$4,$V83-4,0)&amp;"")</f>
        <v>SEMPSA Joyeria Plateria S.A.</v>
      </c>
      <c r="S83" s="181" t="str">
        <f t="shared" ca="1" si="11"/>
        <v>ES</v>
      </c>
      <c r="T83" s="181" t="str">
        <f ca="1">IF(B83="","",IF(ISERROR(MATCH($J83,SorP!$B$1:$B$6226,0)),"",INDIRECT("'SorP'!$A$"&amp;MATCH($S83&amp;$J83,SorP!C:C,0))))</f>
        <v>ES-MD</v>
      </c>
      <c r="U83" s="201"/>
      <c r="V83" s="226">
        <f ca="1">IF(C83="",NA(),IF(OR(C83="Smelter not listed",C83="Smelter not yet identified"),MATCH($B83&amp;$D83,'Smelter Look-up'!$J:$J,0),MATCH($B83&amp;$C83,'Smelter Look-up'!$J:$J,0)))</f>
        <v>244</v>
      </c>
      <c r="X83" s="227">
        <f t="shared" ca="1" si="12"/>
        <v>0</v>
      </c>
      <c r="AB83" s="228" t="str">
        <f t="shared" ca="1" si="13"/>
        <v>GoldSEMPSA Joyeria Plateria S.A.</v>
      </c>
    </row>
    <row r="84" spans="1:28" s="227" customFormat="1" ht="67.5">
      <c r="A84" s="181" t="s">
        <v>728</v>
      </c>
      <c r="B84" s="182" t="str">
        <f ca="1">IF(LEN(A84)=0,"",INDEX('Smelter Look-up'!$A:$A,MATCH($A84,'Smelter Look-up'!$E:$E,0)))</f>
        <v>Gold</v>
      </c>
      <c r="C84" s="186" t="str">
        <f ca="1">IF(LEN(A84)=0,"",INDEX('Smelter Look-up'!$C:$C,MATCH($A84,'Smelter Look-up'!$E:$E,0)))</f>
        <v>Shandong Gold Smelting Co., Ltd.</v>
      </c>
      <c r="D84" s="230"/>
      <c r="E84" s="182" t="str">
        <f ca="1">IF(ISERROR($V84),"",OFFSET('Smelter Look-up'!$D$4,$V84-4,0)&amp;"")</f>
        <v>CHINA</v>
      </c>
      <c r="F84" s="182" t="str">
        <f ca="1">IF(ISERROR($V84),"",OFFSET('Smelter Look-up'!$E$4,$V84-4,0))</f>
        <v>CID001916</v>
      </c>
      <c r="G84" s="182" t="str">
        <f ca="1">IF(C84=$X$4,IF(ISERROR($V84),"Enter smelter details","RMI"),IF(ISERROR($V84),"",OFFSET('Smelter Look-up'!$F$4,$V84-4,0)))</f>
        <v>RMI</v>
      </c>
      <c r="H84" s="183">
        <f ca="1">IF(ISERROR($V84),"",OFFSET('Smelter Look-up'!$G$4,$V84-4,0))</f>
        <v>0</v>
      </c>
      <c r="I84" s="184" t="str">
        <f ca="1">IF(ISERROR($V84),"",OFFSET('Smelter Look-up'!$H$4,$V84-4,0))</f>
        <v>Laizhou</v>
      </c>
      <c r="J84" s="184" t="str">
        <f ca="1">IF(ISERROR($V84),"",OFFSET('Smelter Look-up'!$I$4,$V84-4,0))</f>
        <v>Shandong Sheng</v>
      </c>
      <c r="K84" s="224"/>
      <c r="L84" s="224"/>
      <c r="M84" s="224"/>
      <c r="N84" s="224"/>
      <c r="O84" s="224"/>
      <c r="P84" s="185"/>
      <c r="Q84" s="225" t="str">
        <f>VLOOKUP(A84,'[1]For Dropdown'!$A:$F,6,FALSE)</f>
        <v>Forced Labor</v>
      </c>
      <c r="R84" s="182" t="str">
        <f ca="1">IF(ISERROR($V84),"",OFFSET('Smelter Look-up'!$C$4,$V84-4,0)&amp;"")</f>
        <v>Shandong Gold Smelting Co., Ltd.</v>
      </c>
      <c r="S84" s="181" t="str">
        <f t="shared" ca="1" si="11"/>
        <v>CN</v>
      </c>
      <c r="T84" s="181" t="str">
        <f ca="1">IF(B84="","",IF(ISERROR(MATCH($J84,SorP!$B$1:$B$6226,0)),"",INDIRECT("'SorP'!$A$"&amp;MATCH($S84&amp;$J84,SorP!C:C,0))))</f>
        <v>CN-SD</v>
      </c>
      <c r="U84" s="201"/>
      <c r="V84" s="226">
        <f ca="1">IF(C84="",NA(),IF(OR(C84="Smelter not listed",C84="Smelter not yet identified"),MATCH($B84&amp;$D84,'Smelter Look-up'!$J:$J,0),MATCH($B84&amp;$C84,'Smelter Look-up'!$J:$J,0)))</f>
        <v>249</v>
      </c>
      <c r="X84" s="227">
        <f t="shared" ca="1" si="12"/>
        <v>0</v>
      </c>
      <c r="AB84" s="228" t="str">
        <f t="shared" ca="1" si="13"/>
        <v>GoldShandong Gold Smelting Co., Ltd.</v>
      </c>
    </row>
    <row r="85" spans="1:28" s="227" customFormat="1" ht="67.5">
      <c r="A85" s="181" t="s">
        <v>707</v>
      </c>
      <c r="B85" s="182" t="s">
        <v>1119</v>
      </c>
      <c r="C85" s="186" t="s">
        <v>1224</v>
      </c>
      <c r="D85" s="230"/>
      <c r="E85" s="182" t="s">
        <v>879</v>
      </c>
      <c r="F85" s="182" t="s">
        <v>707</v>
      </c>
      <c r="G85" s="182" t="s">
        <v>13217</v>
      </c>
      <c r="H85" s="183"/>
      <c r="I85" s="184"/>
      <c r="J85" s="184"/>
      <c r="K85" s="224"/>
      <c r="L85" s="224"/>
      <c r="M85" s="224"/>
      <c r="N85" s="224"/>
      <c r="O85" s="224"/>
      <c r="P85" s="185"/>
      <c r="Q85" s="225">
        <f>VLOOKUP(A85,'[1]For Dropdown'!$A:$F,6,FALSE)</f>
        <v>0</v>
      </c>
      <c r="R85" s="182" t="str">
        <f ca="1">IF(ISERROR($V85),"",OFFSET('Smelter Look-up'!$C$4,$V85-4,0)&amp;"")</f>
        <v>Nadir Metal Rafineri San. Ve Tic. A.S.</v>
      </c>
      <c r="S85" s="181" t="str">
        <f t="shared" ca="1" si="11"/>
        <v>TR</v>
      </c>
      <c r="T85" s="181" t="str">
        <f ca="1">IF(B85="","",IF(ISERROR(MATCH($J85,SorP!$B$1:$B$6226,0)),"",INDIRECT("'SorP'!$A$"&amp;MATCH($S85&amp;$J85,SorP!C:C,0))))</f>
        <v/>
      </c>
      <c r="U85" s="201"/>
      <c r="V85" s="226">
        <f>IF(C85="",NA(),IF(OR(C85="Smelter not listed",C85="Smelter not yet identified"),MATCH($B85&amp;$D85,'Smelter Look-up'!$J:$J,0),MATCH($B85&amp;$C85,'Smelter Look-up'!$J:$J,0)))</f>
        <v>201</v>
      </c>
      <c r="X85" s="227">
        <f t="shared" si="12"/>
        <v>0</v>
      </c>
      <c r="AB85" s="228" t="str">
        <f t="shared" si="13"/>
        <v>GoldNadir Metal Rafineri San. Ve Tic. A.Ş.</v>
      </c>
    </row>
    <row r="86" spans="1:28" s="227" customFormat="1" ht="121.5">
      <c r="A86" s="181" t="s">
        <v>1646</v>
      </c>
      <c r="B86" s="182" t="str">
        <f ca="1">IF(LEN(A86)=0,"",INDEX('Smelter Look-up'!$A:$A,MATCH($A86,'Smelter Look-up'!$E:$E,0)))</f>
        <v>Gold</v>
      </c>
      <c r="C86" s="186" t="str">
        <f ca="1">IF(LEN(A86)=0,"",INDEX('Smelter Look-up'!$C:$C,MATCH($A86,'Smelter Look-up'!$E:$E,0)))</f>
        <v>Shandong Tiancheng Biological Gold Industrial Co., Ltd.</v>
      </c>
      <c r="D86" s="230"/>
      <c r="E86" s="182" t="str">
        <f ca="1">IF(ISERROR($V86),"",OFFSET('Smelter Look-up'!$D$4,$V86-4,0)&amp;"")</f>
        <v>CHINA</v>
      </c>
      <c r="F86" s="182" t="str">
        <f ca="1">IF(ISERROR($V86),"",OFFSET('Smelter Look-up'!$E$4,$V86-4,0))</f>
        <v>CID001619</v>
      </c>
      <c r="G86" s="182" t="str">
        <f ca="1">IF(C86=$X$4,IF(ISERROR($V86),"Enter smelter details","RMI"),IF(ISERROR($V86),"",OFFSET('Smelter Look-up'!$F$4,$V86-4,0)))</f>
        <v>RMI</v>
      </c>
      <c r="H86" s="183">
        <f ca="1">IF(ISERROR($V86),"",OFFSET('Smelter Look-up'!$G$4,$V86-4,0))</f>
        <v>0</v>
      </c>
      <c r="I86" s="184" t="str">
        <f ca="1">IF(ISERROR($V86),"",OFFSET('Smelter Look-up'!$H$4,$V86-4,0))</f>
        <v>Laizhou</v>
      </c>
      <c r="J86" s="184" t="str">
        <f ca="1">IF(ISERROR($V86),"",OFFSET('Smelter Look-up'!$I$4,$V86-4,0))</f>
        <v>Shandong Sheng</v>
      </c>
      <c r="K86" s="224"/>
      <c r="L86" s="224"/>
      <c r="M86" s="224"/>
      <c r="N86" s="224"/>
      <c r="O86" s="224"/>
      <c r="P86" s="185"/>
      <c r="Q86" s="225" t="str">
        <f>VLOOKUP(A86,'[1]For Dropdown'!$A:$F,6,FALSE)</f>
        <v>Non Conformant</v>
      </c>
      <c r="R86" s="182" t="str">
        <f ca="1">IF(ISERROR($V86),"",OFFSET('Smelter Look-up'!$C$4,$V86-4,0)&amp;"")</f>
        <v>Shandong Tiancheng Biological Gold Industrial Co., Ltd.</v>
      </c>
      <c r="S86" s="181" t="str">
        <f t="shared" ca="1" si="11"/>
        <v>CN</v>
      </c>
      <c r="T86" s="181" t="str">
        <f ca="1">IF(B86="","",IF(ISERROR(MATCH($J86,SorP!$B$1:$B$6226,0)),"",INDIRECT("'SorP'!$A$"&amp;MATCH($S86&amp;$J86,SorP!C:C,0))))</f>
        <v>CN-SD</v>
      </c>
      <c r="U86" s="201"/>
      <c r="V86" s="226">
        <f ca="1">IF(C86="",NA(),IF(OR(C86="Smelter not listed",C86="Smelter not yet identified"),MATCH($B86&amp;$D86,'Smelter Look-up'!$J:$J,0),MATCH($B86&amp;$C86,'Smelter Look-up'!$J:$J,0)))</f>
        <v>255</v>
      </c>
      <c r="X86" s="227">
        <f t="shared" ca="1" si="12"/>
        <v>0</v>
      </c>
      <c r="AB86" s="228" t="str">
        <f t="shared" ca="1" si="13"/>
        <v>GoldShandong Tiancheng Biological Gold Industrial Co., Ltd.</v>
      </c>
    </row>
    <row r="87" spans="1:28" s="227" customFormat="1" ht="94.5">
      <c r="A87" s="181" t="s">
        <v>722</v>
      </c>
      <c r="B87" s="182" t="str">
        <f ca="1">IF(LEN(A87)=0,"",INDEX('Smelter Look-up'!$A:$A,MATCH($A87,'Smelter Look-up'!$E:$E,0)))</f>
        <v>Gold</v>
      </c>
      <c r="C87" s="186" t="str">
        <f ca="1">IF(LEN(A87)=0,"",INDEX('Smelter Look-up'!$C:$C,MATCH($A87,'Smelter Look-up'!$E:$E,0)))</f>
        <v>Shandong Zhaojin Gold &amp; Silver Refinery Co., Ltd.</v>
      </c>
      <c r="D87" s="230"/>
      <c r="E87" s="182" t="str">
        <f ca="1">IF(ISERROR($V87),"",OFFSET('Smelter Look-up'!$D$4,$V87-4,0)&amp;"")</f>
        <v>CHINA</v>
      </c>
      <c r="F87" s="182" t="str">
        <f ca="1">IF(ISERROR($V87),"",OFFSET('Smelter Look-up'!$E$4,$V87-4,0))</f>
        <v>CID001622</v>
      </c>
      <c r="G87" s="182" t="str">
        <f ca="1">IF(C87=$X$4,IF(ISERROR($V87),"Enter smelter details","RMI"),IF(ISERROR($V87),"",OFFSET('Smelter Look-up'!$F$4,$V87-4,0)))</f>
        <v>RMI</v>
      </c>
      <c r="H87" s="183">
        <f ca="1">IF(ISERROR($V87),"",OFFSET('Smelter Look-up'!$G$4,$V87-4,0))</f>
        <v>0</v>
      </c>
      <c r="I87" s="184" t="str">
        <f ca="1">IF(ISERROR($V87),"",OFFSET('Smelter Look-up'!$H$4,$V87-4,0))</f>
        <v>Zhaoyuan</v>
      </c>
      <c r="J87" s="184" t="str">
        <f ca="1">IF(ISERROR($V87),"",OFFSET('Smelter Look-up'!$I$4,$V87-4,0))</f>
        <v>Shandong Sheng</v>
      </c>
      <c r="K87" s="224"/>
      <c r="L87" s="224"/>
      <c r="M87" s="224"/>
      <c r="N87" s="224"/>
      <c r="O87" s="224"/>
      <c r="P87" s="185"/>
      <c r="Q87" s="225" t="str">
        <f>VLOOKUP(A87,'[1]For Dropdown'!$A:$F,6,FALSE)</f>
        <v>Forced Labor</v>
      </c>
      <c r="R87" s="182" t="str">
        <f ca="1">IF(ISERROR($V87),"",OFFSET('Smelter Look-up'!$C$4,$V87-4,0)&amp;"")</f>
        <v>Shandong Zhaojin Gold &amp; Silver Refinery Co., Ltd.</v>
      </c>
      <c r="S87" s="181" t="str">
        <f t="shared" ca="1" si="11"/>
        <v>CN</v>
      </c>
      <c r="T87" s="181" t="str">
        <f ca="1">IF(B87="","",IF(ISERROR(MATCH($J87,SorP!$B$1:$B$6226,0)),"",INDIRECT("'SorP'!$A$"&amp;MATCH($S87&amp;$J87,SorP!C:C,0))))</f>
        <v>CN-SD</v>
      </c>
      <c r="U87" s="201"/>
      <c r="V87" s="226">
        <f ca="1">IF(C87="",NA(),IF(OR(C87="Smelter not listed",C87="Smelter not yet identified"),MATCH($B87&amp;$D87,'Smelter Look-up'!$J:$J,0),MATCH($B87&amp;$C87,'Smelter Look-up'!$J:$J,0)))</f>
        <v>256</v>
      </c>
      <c r="X87" s="227">
        <f t="shared" ca="1" si="12"/>
        <v>0</v>
      </c>
      <c r="AB87" s="228" t="str">
        <f t="shared" ca="1" si="13"/>
        <v>GoldShandong Zhaojin Gold &amp; Silver Refinery Co., Ltd.</v>
      </c>
    </row>
    <row r="88" spans="1:28" s="227" customFormat="1" ht="81">
      <c r="A88" s="181" t="s">
        <v>15424</v>
      </c>
      <c r="B88" s="182" t="str">
        <f ca="1">IF(LEN(A88)=0,"",INDEX('Smelter Look-up'!$A:$A,MATCH($A88,'Smelter Look-up'!$E:$E,0)))</f>
        <v>Gold</v>
      </c>
      <c r="C88" s="186" t="str">
        <f ca="1">IF(LEN(A88)=0,"",INDEX('Smelter Look-up'!$C:$C,MATCH($A88,'Smelter Look-up'!$E:$E,0)))</f>
        <v>Super Dragon Technology Co., Ltd.</v>
      </c>
      <c r="D88" s="230"/>
      <c r="E88" s="182" t="str">
        <f ca="1">IF(ISERROR($V88),"",OFFSET('Smelter Look-up'!$D$4,$V88-4,0)&amp;"")</f>
        <v>TAIWAN, PROVINCE OF CHINA</v>
      </c>
      <c r="F88" s="182" t="str">
        <f ca="1">IF(ISERROR($V88),"",OFFSET('Smelter Look-up'!$E$4,$V88-4,0))</f>
        <v>CID001810</v>
      </c>
      <c r="G88" s="182" t="str">
        <f ca="1">IF(C88=$X$4,IF(ISERROR($V88),"Enter smelter details","RMI"),IF(ISERROR($V88),"",OFFSET('Smelter Look-up'!$F$4,$V88-4,0)))</f>
        <v>RMI</v>
      </c>
      <c r="H88" s="183">
        <f ca="1">IF(ISERROR($V88),"",OFFSET('Smelter Look-up'!$G$4,$V88-4,0))</f>
        <v>0</v>
      </c>
      <c r="I88" s="184" t="str">
        <f ca="1">IF(ISERROR($V88),"",OFFSET('Smelter Look-up'!$H$4,$V88-4,0))</f>
        <v>Taoyuan</v>
      </c>
      <c r="J88" s="184" t="str">
        <f ca="1">IF(ISERROR($V88),"",OFFSET('Smelter Look-up'!$I$4,$V88-4,0))</f>
        <v>Taoyuan</v>
      </c>
      <c r="K88" s="224"/>
      <c r="L88" s="224"/>
      <c r="M88" s="224"/>
      <c r="N88" s="224"/>
      <c r="O88" s="224"/>
      <c r="P88" s="185"/>
      <c r="Q88" s="225" t="str">
        <f>VLOOKUP(A88,'[1]For Dropdown'!$A:$F,6,FALSE)</f>
        <v>Non Conformant</v>
      </c>
      <c r="R88" s="182" t="str">
        <f ca="1">IF(ISERROR($V88),"",OFFSET('Smelter Look-up'!$C$4,$V88-4,0)&amp;"")</f>
        <v>Super Dragon Technology Co., Ltd.</v>
      </c>
      <c r="S88" s="181" t="str">
        <f t="shared" ca="1" si="11"/>
        <v>TW</v>
      </c>
      <c r="T88" s="181" t="str">
        <f ca="1">IF(B88="","",IF(ISERROR(MATCH($J88,SorP!$B$1:$B$6226,0)),"",INDIRECT("'SorP'!$A$"&amp;MATCH($S88&amp;$J88,SorP!C:C,0))))</f>
        <v>TW-TAO</v>
      </c>
      <c r="U88" s="201"/>
      <c r="V88" s="226">
        <f ca="1">IF(C88="",NA(),IF(OR(C88="Smelter not listed",C88="Smelter not yet identified"),MATCH($B88&amp;$D88,'Smelter Look-up'!$J:$J,0),MATCH($B88&amp;$C88,'Smelter Look-up'!$J:$J,0)))</f>
        <v>279</v>
      </c>
      <c r="X88" s="227">
        <f t="shared" ca="1" si="12"/>
        <v>0</v>
      </c>
      <c r="AB88" s="228" t="str">
        <f t="shared" ca="1" si="13"/>
        <v>GoldSuper Dragon Technology Co., Ltd.</v>
      </c>
    </row>
    <row r="89" spans="1:28" s="227" customFormat="1" ht="94.5">
      <c r="A89" s="181" t="s">
        <v>730</v>
      </c>
      <c r="B89" s="182" t="str">
        <f ca="1">IF(LEN(A89)=0,"",INDEX('Smelter Look-up'!$A:$A,MATCH($A89,'Smelter Look-up'!$E:$E,0)))</f>
        <v>Gold</v>
      </c>
      <c r="C89" s="186" t="str">
        <f ca="1">IF(LEN(A89)=0,"",INDEX('Smelter Look-up'!$C:$C,MATCH($A89,'Smelter Look-up'!$E:$E,0)))</f>
        <v>Tongling Nonferrous Metals Group Co., Ltd.</v>
      </c>
      <c r="D89" s="230"/>
      <c r="E89" s="182" t="str">
        <f ca="1">IF(ISERROR($V89),"",OFFSET('Smelter Look-up'!$D$4,$V89-4,0)&amp;"")</f>
        <v>CHINA</v>
      </c>
      <c r="F89" s="182" t="str">
        <f ca="1">IF(ISERROR($V89),"",OFFSET('Smelter Look-up'!$E$4,$V89-4,0))</f>
        <v>CID001947</v>
      </c>
      <c r="G89" s="182" t="str">
        <f ca="1">IF(C89=$X$4,IF(ISERROR($V89),"Enter smelter details","RMI"),IF(ISERROR($V89),"",OFFSET('Smelter Look-up'!$F$4,$V89-4,0)))</f>
        <v>RMI</v>
      </c>
      <c r="H89" s="183">
        <f ca="1">IF(ISERROR($V89),"",OFFSET('Smelter Look-up'!$G$4,$V89-4,0))</f>
        <v>0</v>
      </c>
      <c r="I89" s="184" t="str">
        <f ca="1">IF(ISERROR($V89),"",OFFSET('Smelter Look-up'!$H$4,$V89-4,0))</f>
        <v>Tongling</v>
      </c>
      <c r="J89" s="184" t="str">
        <f ca="1">IF(ISERROR($V89),"",OFFSET('Smelter Look-up'!$I$4,$V89-4,0))</f>
        <v>Anhui Sheng</v>
      </c>
      <c r="K89" s="224"/>
      <c r="L89" s="224"/>
      <c r="M89" s="224"/>
      <c r="N89" s="224"/>
      <c r="O89" s="224"/>
      <c r="P89" s="185"/>
      <c r="Q89" s="225" t="str">
        <f>VLOOKUP(A89,'[1]For Dropdown'!$A:$F,6,FALSE)</f>
        <v>Non Conformant</v>
      </c>
      <c r="R89" s="182" t="str">
        <f ca="1">IF(ISERROR($V89),"",OFFSET('Smelter Look-up'!$C$4,$V89-4,0)&amp;"")</f>
        <v>Tongling Nonferrous Metals Group Co., Ltd.</v>
      </c>
      <c r="S89" s="181" t="str">
        <f t="shared" ca="1" si="11"/>
        <v>CN</v>
      </c>
      <c r="T89" s="181" t="str">
        <f ca="1">IF(B89="","",IF(ISERROR(MATCH($J89,SorP!$B$1:$B$6226,0)),"",INDIRECT("'SorP'!$A$"&amp;MATCH($S89&amp;$J89,SorP!C:C,0))))</f>
        <v>CN-AH</v>
      </c>
      <c r="U89" s="201"/>
      <c r="V89" s="226">
        <f ca="1">IF(C89="",NA(),IF(OR(C89="Smelter not listed",C89="Smelter not yet identified"),MATCH($B89&amp;$D89,'Smelter Look-up'!$J:$J,0),MATCH($B89&amp;$C89,'Smelter Look-up'!$J:$J,0)))</f>
        <v>295</v>
      </c>
      <c r="X89" s="227">
        <f t="shared" ca="1" si="12"/>
        <v>0</v>
      </c>
      <c r="AB89" s="228" t="str">
        <f t="shared" ca="1" si="13"/>
        <v>GoldTongling Nonferrous Metals Group Co., Ltd.</v>
      </c>
    </row>
    <row r="90" spans="1:28" s="227" customFormat="1" ht="108">
      <c r="A90" s="181" t="s">
        <v>732</v>
      </c>
      <c r="B90" s="182" t="str">
        <f ca="1">IF(LEN(A90)=0,"",INDEX('Smelter Look-up'!$A:$A,MATCH($A90,'Smelter Look-up'!$E:$E,0)))</f>
        <v>Gold</v>
      </c>
      <c r="C90" s="186" t="str">
        <f ca="1">IF(LEN(A90)=0,"",INDEX('Smelter Look-up'!$C:$C,MATCH($A90,'Smelter Look-up'!$E:$E,0)))</f>
        <v>Umicore S.A. Business Unit Precious Metals Refining</v>
      </c>
      <c r="D90" s="230"/>
      <c r="E90" s="182" t="str">
        <f ca="1">IF(ISERROR($V90),"",OFFSET('Smelter Look-up'!$D$4,$V90-4,0)&amp;"")</f>
        <v>BELGIUM</v>
      </c>
      <c r="F90" s="182" t="str">
        <f ca="1">IF(ISERROR($V90),"",OFFSET('Smelter Look-up'!$E$4,$V90-4,0))</f>
        <v>CID001980</v>
      </c>
      <c r="G90" s="182" t="str">
        <f ca="1">IF(C90=$X$4,IF(ISERROR($V90),"Enter smelter details","RMI"),IF(ISERROR($V90),"",OFFSET('Smelter Look-up'!$F$4,$V90-4,0)))</f>
        <v>RMI</v>
      </c>
      <c r="H90" s="183">
        <f ca="1">IF(ISERROR($V90),"",OFFSET('Smelter Look-up'!$G$4,$V90-4,0))</f>
        <v>0</v>
      </c>
      <c r="I90" s="184" t="str">
        <f ca="1">IF(ISERROR($V90),"",OFFSET('Smelter Look-up'!$H$4,$V90-4,0))</f>
        <v>Hoboken</v>
      </c>
      <c r="J90" s="184" t="str">
        <f ca="1">IF(ISERROR($V90),"",OFFSET('Smelter Look-up'!$I$4,$V90-4,0))</f>
        <v>Antwerpen</v>
      </c>
      <c r="K90" s="224"/>
      <c r="L90" s="224"/>
      <c r="M90" s="224"/>
      <c r="N90" s="224"/>
      <c r="O90" s="224"/>
      <c r="P90" s="185"/>
      <c r="Q90" s="225">
        <f>VLOOKUP(A90,'[1]For Dropdown'!$A:$F,6,FALSE)</f>
        <v>0</v>
      </c>
      <c r="R90" s="182" t="str">
        <f ca="1">IF(ISERROR($V90),"",OFFSET('Smelter Look-up'!$C$4,$V90-4,0)&amp;"")</f>
        <v>Umicore S.A. Business Unit Precious Metals Refining</v>
      </c>
      <c r="S90" s="181" t="str">
        <f t="shared" ca="1" si="11"/>
        <v>BE</v>
      </c>
      <c r="T90" s="181" t="str">
        <f ca="1">IF(B90="","",IF(ISERROR(MATCH($J90,SorP!$B$1:$B$6226,0)),"",INDIRECT("'SorP'!$A$"&amp;MATCH($S90&amp;$J90,SorP!C:C,0))))</f>
        <v>BE-VAN</v>
      </c>
      <c r="U90" s="201"/>
      <c r="V90" s="226">
        <f ca="1">IF(C90="",NA(),IF(OR(C90="Smelter not listed",C90="Smelter not yet identified"),MATCH($B90&amp;$D90,'Smelter Look-up'!$J:$J,0),MATCH($B90&amp;$C90,'Smelter Look-up'!$J:$J,0)))</f>
        <v>303</v>
      </c>
      <c r="X90" s="227">
        <f t="shared" ca="1" si="12"/>
        <v>0</v>
      </c>
      <c r="AB90" s="228" t="str">
        <f t="shared" ca="1" si="13"/>
        <v>GoldUmicore S.A. Business Unit Precious Metals Refining</v>
      </c>
    </row>
    <row r="91" spans="1:28" s="227" customFormat="1" ht="67.5">
      <c r="A91" s="181" t="s">
        <v>726</v>
      </c>
      <c r="B91" s="182" t="str">
        <f ca="1">IF(LEN(A91)=0,"",INDEX('Smelter Look-up'!$A:$A,MATCH($A91,'Smelter Look-up'!$E:$E,0)))</f>
        <v>Gold</v>
      </c>
      <c r="C91" s="186" t="str">
        <f ca="1">IF(LEN(A91)=0,"",INDEX('Smelter Look-up'!$C:$C,MATCH($A91,'Smelter Look-up'!$E:$E,0)))</f>
        <v>Tanaka Kikinzoku Kogyo K.K.</v>
      </c>
      <c r="D91" s="230"/>
      <c r="E91" s="182" t="str">
        <f ca="1">IF(ISERROR($V91),"",OFFSET('Smelter Look-up'!$D$4,$V91-4,0)&amp;"")</f>
        <v>JAPAN</v>
      </c>
      <c r="F91" s="182" t="str">
        <f ca="1">IF(ISERROR($V91),"",OFFSET('Smelter Look-up'!$E$4,$V91-4,0))</f>
        <v>CID001875</v>
      </c>
      <c r="G91" s="182" t="str">
        <f ca="1">IF(C91=$X$4,IF(ISERROR($V91),"Enter smelter details","RMI"),IF(ISERROR($V91),"",OFFSET('Smelter Look-up'!$F$4,$V91-4,0)))</f>
        <v>RMI</v>
      </c>
      <c r="H91" s="183">
        <f ca="1">IF(ISERROR($V91),"",OFFSET('Smelter Look-up'!$G$4,$V91-4,0))</f>
        <v>0</v>
      </c>
      <c r="I91" s="184" t="str">
        <f ca="1">IF(ISERROR($V91),"",OFFSET('Smelter Look-up'!$H$4,$V91-4,0))</f>
        <v>Hiratsuka</v>
      </c>
      <c r="J91" s="184" t="str">
        <f ca="1">IF(ISERROR($V91),"",OFFSET('Smelter Look-up'!$I$4,$V91-4,0))</f>
        <v>Kanagawa</v>
      </c>
      <c r="K91" s="224"/>
      <c r="L91" s="224"/>
      <c r="M91" s="224"/>
      <c r="N91" s="224"/>
      <c r="O91" s="224"/>
      <c r="P91" s="185"/>
      <c r="Q91" s="225">
        <f>VLOOKUP(A91,'[1]For Dropdown'!$A:$F,6,FALSE)</f>
        <v>0</v>
      </c>
      <c r="R91" s="182" t="str">
        <f ca="1">IF(ISERROR($V91),"",OFFSET('Smelter Look-up'!$C$4,$V91-4,0)&amp;"")</f>
        <v>Tanaka Kikinzoku Kogyo K.K.</v>
      </c>
      <c r="S91" s="181" t="str">
        <f t="shared" ca="1" si="11"/>
        <v>JP</v>
      </c>
      <c r="T91" s="181" t="str">
        <f ca="1">IF(B91="","",IF(ISERROR(MATCH($J91,SorP!$B$1:$B$6226,0)),"",INDIRECT("'SorP'!$A$"&amp;MATCH($S91&amp;$J91,SorP!C:C,0))))</f>
        <v>JP-14</v>
      </c>
      <c r="U91" s="201"/>
      <c r="V91" s="226">
        <f ca="1">IF(C91="",NA(),IF(OR(C91="Smelter not listed",C91="Smelter not yet identified"),MATCH($B91&amp;$D91,'Smelter Look-up'!$J:$J,0),MATCH($B91&amp;$C91,'Smelter Look-up'!$J:$J,0)))</f>
        <v>289</v>
      </c>
      <c r="X91" s="227">
        <f t="shared" ca="1" si="12"/>
        <v>0</v>
      </c>
      <c r="AB91" s="228" t="str">
        <f t="shared" ca="1" si="13"/>
        <v>GoldTanaka Kikinzoku Kogyo K.K.</v>
      </c>
    </row>
    <row r="92" spans="1:28" s="227" customFormat="1" ht="81">
      <c r="A92" s="181" t="s">
        <v>727</v>
      </c>
      <c r="B92" s="182" t="str">
        <f ca="1">IF(LEN(A92)=0,"",INDEX('Smelter Look-up'!$A:$A,MATCH($A92,'Smelter Look-up'!$E:$E,0)))</f>
        <v>Gold</v>
      </c>
      <c r="C92" s="186" t="str">
        <f ca="1">IF(LEN(A92)=0,"",INDEX('Smelter Look-up'!$C:$C,MATCH($A92,'Smelter Look-up'!$E:$E,0)))</f>
        <v>Great Wall Precious Metals Co., Ltd. of CBPM</v>
      </c>
      <c r="D92" s="230"/>
      <c r="E92" s="182" t="str">
        <f ca="1">IF(ISERROR($V92),"",OFFSET('Smelter Look-up'!$D$4,$V92-4,0)&amp;"")</f>
        <v>CHINA</v>
      </c>
      <c r="F92" s="182" t="str">
        <f ca="1">IF(ISERROR($V92),"",OFFSET('Smelter Look-up'!$E$4,$V92-4,0))</f>
        <v>CID001909</v>
      </c>
      <c r="G92" s="182" t="str">
        <f ca="1">IF(C92=$X$4,IF(ISERROR($V92),"Enter smelter details","RMI"),IF(ISERROR($V92),"",OFFSET('Smelter Look-up'!$F$4,$V92-4,0)))</f>
        <v>RMI</v>
      </c>
      <c r="H92" s="183">
        <f ca="1">IF(ISERROR($V92),"",OFFSET('Smelter Look-up'!$G$4,$V92-4,0))</f>
        <v>0</v>
      </c>
      <c r="I92" s="184" t="str">
        <f ca="1">IF(ISERROR($V92),"",OFFSET('Smelter Look-up'!$H$4,$V92-4,0))</f>
        <v>Chengdu</v>
      </c>
      <c r="J92" s="184" t="str">
        <f ca="1">IF(ISERROR($V92),"",OFFSET('Smelter Look-up'!$I$4,$V92-4,0))</f>
        <v>Sichuan Sheng</v>
      </c>
      <c r="K92" s="224"/>
      <c r="L92" s="224"/>
      <c r="M92" s="224"/>
      <c r="N92" s="224"/>
      <c r="O92" s="224"/>
      <c r="P92" s="185"/>
      <c r="Q92" s="225" t="str">
        <f>VLOOKUP(A92,'[1]For Dropdown'!$A:$F,6,FALSE)</f>
        <v>Non Conformant</v>
      </c>
      <c r="R92" s="182" t="str">
        <f ca="1">IF(ISERROR($V92),"",OFFSET('Smelter Look-up'!$C$4,$V92-4,0)&amp;"")</f>
        <v>Great Wall Precious Metals Co., Ltd. of CBPM</v>
      </c>
      <c r="S92" s="181" t="str">
        <f t="shared" ca="1" si="11"/>
        <v>CN</v>
      </c>
      <c r="T92" s="181" t="str">
        <f ca="1">IF(B92="","",IF(ISERROR(MATCH($J92,SorP!$B$1:$B$6226,0)),"",INDIRECT("'SorP'!$A$"&amp;MATCH($S92&amp;$J92,SorP!C:C,0))))</f>
        <v>CN-SC</v>
      </c>
      <c r="U92" s="201"/>
      <c r="V92" s="226">
        <f ca="1">IF(C92="",NA(),IF(OR(C92="Smelter not listed",C92="Smelter not yet identified"),MATCH($B92&amp;$D92,'Smelter Look-up'!$J:$J,0),MATCH($B92&amp;$C92,'Smelter Look-up'!$J:$J,0)))</f>
        <v>98</v>
      </c>
      <c r="X92" s="227">
        <f t="shared" ca="1" si="12"/>
        <v>0</v>
      </c>
      <c r="AB92" s="228" t="str">
        <f t="shared" ca="1" si="13"/>
        <v>GoldGreat Wall Precious Metals Co., Ltd. of CBPM</v>
      </c>
    </row>
    <row r="93" spans="1:28" s="227" customFormat="1" ht="121.5">
      <c r="A93" s="181" t="s">
        <v>739</v>
      </c>
      <c r="B93" s="182" t="str">
        <f ca="1">IF(LEN(A93)=0,"",INDEX('Smelter Look-up'!$A:$A,MATCH($A93,'Smelter Look-up'!$E:$E,0)))</f>
        <v>Gold</v>
      </c>
      <c r="C93" s="186" t="str">
        <f ca="1">IF(LEN(A93)=0,"",INDEX('Smelter Look-up'!$C:$C,MATCH($A93,'Smelter Look-up'!$E:$E,0)))</f>
        <v>Zhongyuan Gold Smelter of Zhongjin Gold Corporation</v>
      </c>
      <c r="D93" s="230"/>
      <c r="E93" s="182" t="str">
        <f ca="1">IF(ISERROR($V93),"",OFFSET('Smelter Look-up'!$D$4,$V93-4,0)&amp;"")</f>
        <v>CHINA</v>
      </c>
      <c r="F93" s="182" t="str">
        <f ca="1">IF(ISERROR($V93),"",OFFSET('Smelter Look-up'!$E$4,$V93-4,0))</f>
        <v>CID002224</v>
      </c>
      <c r="G93" s="182" t="str">
        <f ca="1">IF(C93=$X$4,IF(ISERROR($V93),"Enter smelter details","RMI"),IF(ISERROR($V93),"",OFFSET('Smelter Look-up'!$F$4,$V93-4,0)))</f>
        <v>RMI</v>
      </c>
      <c r="H93" s="183">
        <f ca="1">IF(ISERROR($V93),"",OFFSET('Smelter Look-up'!$G$4,$V93-4,0))</f>
        <v>0</v>
      </c>
      <c r="I93" s="184" t="str">
        <f ca="1">IF(ISERROR($V93),"",OFFSET('Smelter Look-up'!$H$4,$V93-4,0))</f>
        <v>Sanmenxia</v>
      </c>
      <c r="J93" s="184" t="str">
        <f ca="1">IF(ISERROR($V93),"",OFFSET('Smelter Look-up'!$I$4,$V93-4,0))</f>
        <v>Henan Sheng</v>
      </c>
      <c r="K93" s="224"/>
      <c r="L93" s="224"/>
      <c r="M93" s="224"/>
      <c r="N93" s="224"/>
      <c r="O93" s="224"/>
      <c r="P93" s="185"/>
      <c r="Q93" s="225">
        <f>VLOOKUP(A93,'[1]For Dropdown'!$A:$F,6,FALSE)</f>
        <v>0</v>
      </c>
      <c r="R93" s="182" t="str">
        <f ca="1">IF(ISERROR($V93),"",OFFSET('Smelter Look-up'!$C$4,$V93-4,0)&amp;"")</f>
        <v>Zhongyuan Gold Smelter of Zhongjin Gold Corporation</v>
      </c>
      <c r="S93" s="181" t="str">
        <f t="shared" ca="1" si="11"/>
        <v>CN</v>
      </c>
      <c r="T93" s="181" t="str">
        <f ca="1">IF(B93="","",IF(ISERROR(MATCH($J93,SorP!$B$1:$B$6226,0)),"",INDIRECT("'SorP'!$A$"&amp;MATCH($S93&amp;$J93,SorP!C:C,0))))</f>
        <v>CN-HA</v>
      </c>
      <c r="U93" s="201"/>
      <c r="V93" s="226">
        <f ca="1">IF(C93="",NA(),IF(OR(C93="Smelter not listed",C93="Smelter not yet identified"),MATCH($B93&amp;$D93,'Smelter Look-up'!$J:$J,0),MATCH($B93&amp;$C93,'Smelter Look-up'!$J:$J,0)))</f>
        <v>327</v>
      </c>
      <c r="X93" s="227">
        <f t="shared" ca="1" si="12"/>
        <v>0</v>
      </c>
      <c r="AB93" s="228" t="str">
        <f t="shared" ca="1" si="13"/>
        <v>GoldZhongyuan Gold Smelter of Zhongjin Gold Corporation</v>
      </c>
    </row>
    <row r="94" spans="1:28" s="227" customFormat="1" ht="94.5">
      <c r="A94" s="181" t="s">
        <v>740</v>
      </c>
      <c r="B94" s="182" t="str">
        <f ca="1">IF(LEN(A94)=0,"",INDEX('Smelter Look-up'!$A:$A,MATCH($A94,'Smelter Look-up'!$E:$E,0)))</f>
        <v>Gold</v>
      </c>
      <c r="C94" s="186" t="str">
        <f ca="1">IF(LEN(A94)=0,"",INDEX('Smelter Look-up'!$C:$C,MATCH($A94,'Smelter Look-up'!$E:$E,0)))</f>
        <v>Gold Refinery of Zijin Mining Group Co., Ltd.</v>
      </c>
      <c r="D94" s="230"/>
      <c r="E94" s="182" t="str">
        <f ca="1">IF(ISERROR($V94),"",OFFSET('Smelter Look-up'!$D$4,$V94-4,0)&amp;"")</f>
        <v>CHINA</v>
      </c>
      <c r="F94" s="182" t="str">
        <f ca="1">IF(ISERROR($V94),"",OFFSET('Smelter Look-up'!$E$4,$V94-4,0))</f>
        <v>CID002243</v>
      </c>
      <c r="G94" s="182" t="str">
        <f ca="1">IF(C94=$X$4,IF(ISERROR($V94),"Enter smelter details","RMI"),IF(ISERROR($V94),"",OFFSET('Smelter Look-up'!$F$4,$V94-4,0)))</f>
        <v>RMI</v>
      </c>
      <c r="H94" s="183">
        <f ca="1">IF(ISERROR($V94),"",OFFSET('Smelter Look-up'!$G$4,$V94-4,0))</f>
        <v>0</v>
      </c>
      <c r="I94" s="184" t="str">
        <f ca="1">IF(ISERROR($V94),"",OFFSET('Smelter Look-up'!$H$4,$V94-4,0))</f>
        <v>Shanghang</v>
      </c>
      <c r="J94" s="184" t="str">
        <f ca="1">IF(ISERROR($V94),"",OFFSET('Smelter Look-up'!$I$4,$V94-4,0))</f>
        <v>Fujian Sheng</v>
      </c>
      <c r="K94" s="224"/>
      <c r="L94" s="224"/>
      <c r="M94" s="224"/>
      <c r="N94" s="224"/>
      <c r="O94" s="224"/>
      <c r="P94" s="185"/>
      <c r="Q94" s="225" t="str">
        <f>VLOOKUP(A94,'[1]For Dropdown'!$A:$F,6,FALSE)</f>
        <v>Forced Labor</v>
      </c>
      <c r="R94" s="182" t="str">
        <f ca="1">IF(ISERROR($V94),"",OFFSET('Smelter Look-up'!$C$4,$V94-4,0)&amp;"")</f>
        <v>Gold Refinery of Zijin Mining Group Co., Ltd.</v>
      </c>
      <c r="S94" s="181" t="str">
        <f t="shared" ca="1" si="11"/>
        <v>CN</v>
      </c>
      <c r="T94" s="181" t="str">
        <f ca="1">IF(B94="","",IF(ISERROR(MATCH($J94,SorP!$B$1:$B$6226,0)),"",INDIRECT("'SorP'!$A$"&amp;MATCH($S94&amp;$J94,SorP!C:C,0))))</f>
        <v>CN-FJ</v>
      </c>
      <c r="U94" s="201"/>
      <c r="V94" s="226">
        <f ca="1">IF(C94="",NA(),IF(OR(C94="Smelter not listed",C94="Smelter not yet identified"),MATCH($B94&amp;$D94,'Smelter Look-up'!$J:$J,0),MATCH($B94&amp;$C94,'Smelter Look-up'!$J:$J,0)))</f>
        <v>96</v>
      </c>
      <c r="X94" s="227">
        <f t="shared" ca="1" si="12"/>
        <v>0</v>
      </c>
      <c r="AB94" s="228" t="str">
        <f t="shared" ca="1" si="13"/>
        <v>GoldGold Refinery of Zijin Mining Group Co., Ltd.</v>
      </c>
    </row>
    <row r="95" spans="1:28" s="227" customFormat="1" ht="67.5">
      <c r="A95" s="181" t="s">
        <v>1382</v>
      </c>
      <c r="B95" s="182" t="str">
        <f ca="1">IF(LEN(A95)=0,"",INDEX('Smelter Look-up'!$A:$A,MATCH($A95,'Smelter Look-up'!$E:$E,0)))</f>
        <v>Gold</v>
      </c>
      <c r="C95" s="186" t="str">
        <f ca="1">IF(LEN(A95)=0,"",INDEX('Smelter Look-up'!$C:$C,MATCH($A95,'Smelter Look-up'!$E:$E,0)))</f>
        <v>Singway Technology Co., Ltd.</v>
      </c>
      <c r="D95" s="230"/>
      <c r="E95" s="182" t="str">
        <f ca="1">IF(ISERROR($V95),"",OFFSET('Smelter Look-up'!$D$4,$V95-4,0)&amp;"")</f>
        <v>TAIWAN, PROVINCE OF CHINA</v>
      </c>
      <c r="F95" s="182" t="str">
        <f ca="1">IF(ISERROR($V95),"",OFFSET('Smelter Look-up'!$E$4,$V95-4,0))</f>
        <v>CID002516</v>
      </c>
      <c r="G95" s="182" t="str">
        <f ca="1">IF(C95=$X$4,IF(ISERROR($V95),"Enter smelter details","RMI"),IF(ISERROR($V95),"",OFFSET('Smelter Look-up'!$F$4,$V95-4,0)))</f>
        <v>RMI</v>
      </c>
      <c r="H95" s="183">
        <f ca="1">IF(ISERROR($V95),"",OFFSET('Smelter Look-up'!$G$4,$V95-4,0))</f>
        <v>0</v>
      </c>
      <c r="I95" s="184" t="str">
        <f ca="1">IF(ISERROR($V95),"",OFFSET('Smelter Look-up'!$H$4,$V95-4,0))</f>
        <v>Dayuan</v>
      </c>
      <c r="J95" s="184" t="str">
        <f ca="1">IF(ISERROR($V95),"",OFFSET('Smelter Look-up'!$I$4,$V95-4,0))</f>
        <v>Taoyuan</v>
      </c>
      <c r="K95" s="224"/>
      <c r="L95" s="224"/>
      <c r="M95" s="224"/>
      <c r="N95" s="224"/>
      <c r="O95" s="224"/>
      <c r="P95" s="185"/>
      <c r="Q95" s="225" t="str">
        <f>VLOOKUP(A95,'[1]For Dropdown'!$A:$F,6,FALSE)</f>
        <v>Non Conformant</v>
      </c>
      <c r="R95" s="182" t="str">
        <f ca="1">IF(ISERROR($V95),"",OFFSET('Smelter Look-up'!$C$4,$V95-4,0)&amp;"")</f>
        <v>Singway Technology Co., Ltd.</v>
      </c>
      <c r="S95" s="181" t="str">
        <f t="shared" ca="1" si="11"/>
        <v>TW</v>
      </c>
      <c r="T95" s="181" t="str">
        <f ca="1">IF(B95="","",IF(ISERROR(MATCH($J95,SorP!$B$1:$B$6226,0)),"",INDIRECT("'SorP'!$A$"&amp;MATCH($S95&amp;$J95,SorP!C:C,0))))</f>
        <v>TW-TAO</v>
      </c>
      <c r="U95" s="201"/>
      <c r="V95" s="226">
        <f ca="1">IF(C95="",NA(),IF(OR(C95="Smelter not listed",C95="Smelter not yet identified"),MATCH($B95&amp;$D95,'Smelter Look-up'!$J:$J,0),MATCH($B95&amp;$C95,'Smelter Look-up'!$J:$J,0)))</f>
        <v>266</v>
      </c>
      <c r="X95" s="227">
        <f t="shared" ca="1" si="12"/>
        <v>0</v>
      </c>
      <c r="AB95" s="228" t="str">
        <f t="shared" ca="1" si="13"/>
        <v>GoldSingway Technology Co., Ltd.</v>
      </c>
    </row>
    <row r="96" spans="1:28" s="227" customFormat="1" ht="67.5">
      <c r="A96" s="181" t="s">
        <v>13768</v>
      </c>
      <c r="B96" s="182" t="str">
        <f ca="1">IF(LEN(A96)=0,"",INDEX('Smelter Look-up'!$A:$A,MATCH($A96,'Smelter Look-up'!$E:$E,0)))</f>
        <v>Gold</v>
      </c>
      <c r="C96" s="186" t="str">
        <f ca="1">IF(LEN(A96)=0,"",INDEX('Smelter Look-up'!$C:$C,MATCH($A96,'Smelter Look-up'!$E:$E,0)))</f>
        <v>International Precious Metal Refiners</v>
      </c>
      <c r="D96" s="230"/>
      <c r="E96" s="182" t="str">
        <f ca="1">IF(ISERROR($V96),"",OFFSET('Smelter Look-up'!$D$4,$V96-4,0)&amp;"")</f>
        <v>UNITED ARAB EMIRATES</v>
      </c>
      <c r="F96" s="182" t="str">
        <f ca="1">IF(ISERROR($V96),"",OFFSET('Smelter Look-up'!$E$4,$V96-4,0))</f>
        <v>CID002562</v>
      </c>
      <c r="G96" s="182" t="str">
        <f ca="1">IF(C96=$X$4,IF(ISERROR($V96),"Enter smelter details","RMI"),IF(ISERROR($V96),"",OFFSET('Smelter Look-up'!$F$4,$V96-4,0)))</f>
        <v>RMI</v>
      </c>
      <c r="H96" s="183">
        <f ca="1">IF(ISERROR($V96),"",OFFSET('Smelter Look-up'!$G$4,$V96-4,0))</f>
        <v>0</v>
      </c>
      <c r="I96" s="184" t="str">
        <f ca="1">IF(ISERROR($V96),"",OFFSET('Smelter Look-up'!$H$4,$V96-4,0))</f>
        <v>Dubai</v>
      </c>
      <c r="J96" s="184" t="str">
        <f ca="1">IF(ISERROR($V96),"",OFFSET('Smelter Look-up'!$I$4,$V96-4,0))</f>
        <v>Dubayy</v>
      </c>
      <c r="K96" s="224"/>
      <c r="L96" s="224"/>
      <c r="M96" s="224"/>
      <c r="N96" s="224"/>
      <c r="O96" s="224"/>
      <c r="P96" s="185"/>
      <c r="Q96" s="225" t="str">
        <f>VLOOKUP(A96,'[1]For Dropdown'!$A:$F,6,FALSE)</f>
        <v>Non Conformant</v>
      </c>
      <c r="R96" s="182" t="str">
        <f ca="1">IF(ISERROR($V96),"",OFFSET('Smelter Look-up'!$C$4,$V96-4,0)&amp;"")</f>
        <v>International Precious Metal Refiners</v>
      </c>
      <c r="S96" s="181" t="str">
        <f t="shared" ca="1" si="11"/>
        <v>AE</v>
      </c>
      <c r="T96" s="181" t="str">
        <f ca="1">IF(B96="","",IF(ISERROR(MATCH($J96,SorP!$B$1:$B$6226,0)),"",INDIRECT("'SorP'!$A$"&amp;MATCH($S96&amp;$J96,SorP!C:C,0))))</f>
        <v>AE-DU</v>
      </c>
      <c r="U96" s="201"/>
      <c r="V96" s="226">
        <f ca="1">IF(C96="",NA(),IF(OR(C96="Smelter not listed",C96="Smelter not yet identified"),MATCH($B96&amp;$D96,'Smelter Look-up'!$J:$J,0),MATCH($B96&amp;$C96,'Smelter Look-up'!$J:$J,0)))</f>
        <v>126</v>
      </c>
      <c r="X96" s="227">
        <f t="shared" ca="1" si="12"/>
        <v>0</v>
      </c>
      <c r="AB96" s="228" t="str">
        <f t="shared" ca="1" si="13"/>
        <v>GoldInternational Precious Metal Refiners</v>
      </c>
    </row>
    <row r="97" spans="1:28" s="227" customFormat="1" ht="54">
      <c r="A97" s="181" t="s">
        <v>13766</v>
      </c>
      <c r="B97" s="182" t="str">
        <f ca="1">IF(LEN(A97)=0,"",INDEX('Smelter Look-up'!$A:$A,MATCH($A97,'Smelter Look-up'!$E:$E,0)))</f>
        <v>Gold</v>
      </c>
      <c r="C97" s="186" t="str">
        <f ca="1">IF(LEN(A97)=0,"",INDEX('Smelter Look-up'!$C:$C,MATCH($A97,'Smelter Look-up'!$E:$E,0)))</f>
        <v>Fujairah Gold FZC</v>
      </c>
      <c r="D97" s="230"/>
      <c r="E97" s="182" t="str">
        <f ca="1">IF(ISERROR($V97),"",OFFSET('Smelter Look-up'!$D$4,$V97-4,0)&amp;"")</f>
        <v>UNITED ARAB EMIRATES</v>
      </c>
      <c r="F97" s="182" t="str">
        <f ca="1">IF(ISERROR($V97),"",OFFSET('Smelter Look-up'!$E$4,$V97-4,0))</f>
        <v>CID002584</v>
      </c>
      <c r="G97" s="182" t="str">
        <f ca="1">IF(C97=$X$4,IF(ISERROR($V97),"Enter smelter details","RMI"),IF(ISERROR($V97),"",OFFSET('Smelter Look-up'!$F$4,$V97-4,0)))</f>
        <v>RMI</v>
      </c>
      <c r="H97" s="183">
        <f ca="1">IF(ISERROR($V97),"",OFFSET('Smelter Look-up'!$G$4,$V97-4,0))</f>
        <v>0</v>
      </c>
      <c r="I97" s="184" t="str">
        <f ca="1">IF(ISERROR($V97),"",OFFSET('Smelter Look-up'!$H$4,$V97-4,0))</f>
        <v>Fujairah</v>
      </c>
      <c r="J97" s="184" t="str">
        <f ca="1">IF(ISERROR($V97),"",OFFSET('Smelter Look-up'!$I$4,$V97-4,0))</f>
        <v>Al Fujayrah</v>
      </c>
      <c r="K97" s="224"/>
      <c r="L97" s="224"/>
      <c r="M97" s="224"/>
      <c r="N97" s="224"/>
      <c r="O97" s="224"/>
      <c r="P97" s="185"/>
      <c r="Q97" s="225" t="str">
        <f>VLOOKUP(A97,'[1]For Dropdown'!$A:$F,6,FALSE)</f>
        <v>Non Conformant</v>
      </c>
      <c r="R97" s="182" t="str">
        <f ca="1">IF(ISERROR($V97),"",OFFSET('Smelter Look-up'!$C$4,$V97-4,0)&amp;"")</f>
        <v>Fujairah Gold FZC</v>
      </c>
      <c r="S97" s="181" t="str">
        <f t="shared" ca="1" si="11"/>
        <v>AE</v>
      </c>
      <c r="T97" s="181" t="str">
        <f ca="1">IF(B97="","",IF(ISERROR(MATCH($J97,SorP!$B$1:$B$6226,0)),"",INDIRECT("'SorP'!$A$"&amp;MATCH($S97&amp;$J97,SorP!C:C,0))))</f>
        <v>AE-FU</v>
      </c>
      <c r="U97" s="201"/>
      <c r="V97" s="226">
        <f ca="1">IF(C97="",NA(),IF(OR(C97="Smelter not listed",C97="Smelter not yet identified"),MATCH($B97&amp;$D97,'Smelter Look-up'!$J:$J,0),MATCH($B97&amp;$C97,'Smelter Look-up'!$J:$J,0)))</f>
        <v>88</v>
      </c>
      <c r="X97" s="227">
        <f t="shared" ca="1" si="12"/>
        <v>0</v>
      </c>
      <c r="AB97" s="228" t="str">
        <f t="shared" ca="1" si="13"/>
        <v>GoldFujairah Gold FZC</v>
      </c>
    </row>
    <row r="98" spans="1:28" s="227" customFormat="1" ht="54">
      <c r="A98" s="181" t="s">
        <v>13839</v>
      </c>
      <c r="B98" s="182" t="str">
        <f ca="1">IF(LEN(A98)=0,"",INDEX('Smelter Look-up'!$A:$A,MATCH($A98,'Smelter Look-up'!$E:$E,0)))</f>
        <v>Gold</v>
      </c>
      <c r="C98" s="186" t="str">
        <f ca="1">IF(LEN(A98)=0,"",INDEX('Smelter Look-up'!$C:$C,MATCH($A98,'Smelter Look-up'!$E:$E,0)))</f>
        <v>Shirpur Gold Refinery Ltd.</v>
      </c>
      <c r="D98" s="230"/>
      <c r="E98" s="182" t="str">
        <f ca="1">IF(ISERROR($V98),"",OFFSET('Smelter Look-up'!$D$4,$V98-4,0)&amp;"")</f>
        <v>INDIA</v>
      </c>
      <c r="F98" s="182" t="str">
        <f ca="1">IF(ISERROR($V98),"",OFFSET('Smelter Look-up'!$E$4,$V98-4,0))</f>
        <v>CID002588</v>
      </c>
      <c r="G98" s="182" t="str">
        <f ca="1">IF(C98=$X$4,IF(ISERROR($V98),"Enter smelter details","RMI"),IF(ISERROR($V98),"",OFFSET('Smelter Look-up'!$F$4,$V98-4,0)))</f>
        <v>RMI</v>
      </c>
      <c r="H98" s="183">
        <f ca="1">IF(ISERROR($V98),"",OFFSET('Smelter Look-up'!$G$4,$V98-4,0))</f>
        <v>0</v>
      </c>
      <c r="I98" s="184" t="str">
        <f ca="1">IF(ISERROR($V98),"",OFFSET('Smelter Look-up'!$H$4,$V98-4,0))</f>
        <v>Mumbai</v>
      </c>
      <c r="J98" s="184" t="str">
        <f ca="1">IF(ISERROR($V98),"",OFFSET('Smelter Look-up'!$I$4,$V98-4,0))</f>
        <v>Mahārāshtra</v>
      </c>
      <c r="K98" s="224"/>
      <c r="L98" s="224"/>
      <c r="M98" s="224"/>
      <c r="N98" s="224"/>
      <c r="O98" s="224"/>
      <c r="P98" s="185"/>
      <c r="Q98" s="225" t="str">
        <f>VLOOKUP(A98,'[1]For Dropdown'!$A:$F,6,FALSE)</f>
        <v>Non Conformant</v>
      </c>
      <c r="R98" s="182" t="str">
        <f ca="1">IF(ISERROR($V98),"",OFFSET('Smelter Look-up'!$C$4,$V98-4,0)&amp;"")</f>
        <v>Shirpur Gold Refinery Ltd.</v>
      </c>
      <c r="S98" s="181" t="str">
        <f t="shared" ca="1" si="11"/>
        <v>IN</v>
      </c>
      <c r="T98" s="181" t="str">
        <f ca="1">IF(B98="","",IF(ISERROR(MATCH($J98,SorP!$B$1:$B$6226,0)),"",INDIRECT("'SorP'!$A$"&amp;MATCH($S98&amp;$J98,SorP!C:C,0))))</f>
        <v>IN-MH</v>
      </c>
      <c r="U98" s="201"/>
      <c r="V98" s="226">
        <f ca="1">IF(C98="",NA(),IF(OR(C98="Smelter not listed",C98="Smelter not yet identified"),MATCH($B98&amp;$D98,'Smelter Look-up'!$J:$J,0),MATCH($B98&amp;$C98,'Smelter Look-up'!$J:$J,0)))</f>
        <v>261</v>
      </c>
      <c r="X98" s="227">
        <f t="shared" ca="1" si="12"/>
        <v>0</v>
      </c>
      <c r="AB98" s="228" t="str">
        <f t="shared" ca="1" si="13"/>
        <v>GoldShirpur Gold Refinery Ltd.</v>
      </c>
    </row>
    <row r="99" spans="1:28" s="227" customFormat="1" ht="40.5">
      <c r="A99" s="181" t="s">
        <v>2492</v>
      </c>
      <c r="B99" s="182" t="str">
        <f ca="1">IF(LEN(A99)=0,"",INDEX('Smelter Look-up'!$A:$A,MATCH($A99,'Smelter Look-up'!$E:$E,0)))</f>
        <v>Gold</v>
      </c>
      <c r="C99" s="186" t="str">
        <f ca="1">IF(LEN(A99)=0,"",INDEX('Smelter Look-up'!$C:$C,MATCH($A99,'Smelter Look-up'!$E:$E,0)))</f>
        <v>Marsam Metals</v>
      </c>
      <c r="D99" s="230"/>
      <c r="E99" s="182" t="str">
        <f ca="1">IF(ISERROR($V99),"",OFFSET('Smelter Look-up'!$D$4,$V99-4,0)&amp;"")</f>
        <v>BRAZIL</v>
      </c>
      <c r="F99" s="182" t="str">
        <f ca="1">IF(ISERROR($V99),"",OFFSET('Smelter Look-up'!$E$4,$V99-4,0))</f>
        <v>CID002606</v>
      </c>
      <c r="G99" s="182" t="str">
        <f ca="1">IF(C99=$X$4,IF(ISERROR($V99),"Enter smelter details","RMI"),IF(ISERROR($V99),"",OFFSET('Smelter Look-up'!$F$4,$V99-4,0)))</f>
        <v>RMI</v>
      </c>
      <c r="H99" s="183">
        <f ca="1">IF(ISERROR($V99),"",OFFSET('Smelter Look-up'!$G$4,$V99-4,0))</f>
        <v>0</v>
      </c>
      <c r="I99" s="184" t="str">
        <f ca="1">IF(ISERROR($V99),"",OFFSET('Smelter Look-up'!$H$4,$V99-4,0))</f>
        <v>Sao Paulo</v>
      </c>
      <c r="J99" s="184" t="str">
        <f ca="1">IF(ISERROR($V99),"",OFFSET('Smelter Look-up'!$I$4,$V99-4,0))</f>
        <v>São Paulo</v>
      </c>
      <c r="K99" s="224"/>
      <c r="L99" s="224"/>
      <c r="M99" s="224"/>
      <c r="N99" s="224"/>
      <c r="O99" s="224"/>
      <c r="P99" s="185"/>
      <c r="Q99" s="225" t="str">
        <f>VLOOKUP(A99,'[1]For Dropdown'!$A:$F,6,FALSE)</f>
        <v>Non Conformant</v>
      </c>
      <c r="R99" s="182" t="str">
        <f ca="1">IF(ISERROR($V99),"",OFFSET('Smelter Look-up'!$C$4,$V99-4,0)&amp;"")</f>
        <v>Marsam Metals</v>
      </c>
      <c r="S99" s="181" t="str">
        <f t="shared" ca="1" si="11"/>
        <v>BR</v>
      </c>
      <c r="T99" s="181" t="str">
        <f ca="1">IF(B99="","",IF(ISERROR(MATCH($J99,SorP!$B$1:$B$6226,0)),"",INDIRECT("'SorP'!$A$"&amp;MATCH($S99&amp;$J99,SorP!C:C,0))))</f>
        <v>BR-SP</v>
      </c>
      <c r="U99" s="201"/>
      <c r="V99" s="226">
        <f ca="1">IF(C99="",NA(),IF(OR(C99="Smelter not listed",C99="Smelter not yet identified"),MATCH($B99&amp;$D99,'Smelter Look-up'!$J:$J,0),MATCH($B99&amp;$C99,'Smelter Look-up'!$J:$J,0)))</f>
        <v>173</v>
      </c>
      <c r="X99" s="227">
        <f t="shared" ca="1" si="12"/>
        <v>0</v>
      </c>
      <c r="AB99" s="228" t="str">
        <f t="shared" ca="1" si="13"/>
        <v>GoldMarsam Metals</v>
      </c>
    </row>
    <row r="100" spans="1:28" s="227" customFormat="1" ht="40.5">
      <c r="A100" s="181" t="s">
        <v>13836</v>
      </c>
      <c r="B100" s="182" t="str">
        <f ca="1">IF(LEN(A100)=0,"",INDEX('Smelter Look-up'!$A:$A,MATCH($A100,'Smelter Look-up'!$E:$E,0)))</f>
        <v>Gold</v>
      </c>
      <c r="C100" s="186" t="str">
        <f ca="1">IF(LEN(A100)=0,"",INDEX('Smelter Look-up'!$C:$C,MATCH($A100,'Smelter Look-up'!$E:$E,0)))</f>
        <v>Gold Coast Refinery</v>
      </c>
      <c r="D100" s="230"/>
      <c r="E100" s="182" t="str">
        <f ca="1">IF(ISERROR($V100),"",OFFSET('Smelter Look-up'!$D$4,$V100-4,0)&amp;"")</f>
        <v>GHANA</v>
      </c>
      <c r="F100" s="182" t="str">
        <f ca="1">IF(ISERROR($V100),"",OFFSET('Smelter Look-up'!$E$4,$V100-4,0))</f>
        <v>CID003186</v>
      </c>
      <c r="G100" s="182" t="str">
        <f ca="1">IF(C100=$X$4,IF(ISERROR($V100),"Enter smelter details","RMI"),IF(ISERROR($V100),"",OFFSET('Smelter Look-up'!$F$4,$V100-4,0)))</f>
        <v>RMI</v>
      </c>
      <c r="H100" s="183">
        <f ca="1">IF(ISERROR($V100),"",OFFSET('Smelter Look-up'!$G$4,$V100-4,0))</f>
        <v>0</v>
      </c>
      <c r="I100" s="184" t="str">
        <f ca="1">IF(ISERROR($V100),"",OFFSET('Smelter Look-up'!$H$4,$V100-4,0))</f>
        <v>Accra</v>
      </c>
      <c r="J100" s="184" t="str">
        <f ca="1">IF(ISERROR($V100),"",OFFSET('Smelter Look-up'!$I$4,$V100-4,0))</f>
        <v>Greater Accra</v>
      </c>
      <c r="K100" s="224"/>
      <c r="L100" s="224"/>
      <c r="M100" s="224"/>
      <c r="N100" s="224"/>
      <c r="O100" s="224"/>
      <c r="P100" s="185"/>
      <c r="Q100" s="225" t="str">
        <f>VLOOKUP(A100,'[1]For Dropdown'!$A:$F,6,FALSE)</f>
        <v>Non Conformant</v>
      </c>
      <c r="R100" s="182" t="str">
        <f ca="1">IF(ISERROR($V100),"",OFFSET('Smelter Look-up'!$C$4,$V100-4,0)&amp;"")</f>
        <v>Gold Coast Refinery</v>
      </c>
      <c r="S100" s="181" t="str">
        <f t="shared" ca="1" si="11"/>
        <v>GH</v>
      </c>
      <c r="T100" s="181" t="str">
        <f ca="1">IF(B100="","",IF(ISERROR(MATCH($J100,SorP!$B$1:$B$6226,0)),"",INDIRECT("'SorP'!$A$"&amp;MATCH($S100&amp;$J100,SorP!C:C,0))))</f>
        <v>GH-AA</v>
      </c>
      <c r="U100" s="201"/>
      <c r="V100" s="226">
        <f ca="1">IF(C100="",NA(),IF(OR(C100="Smelter not listed",C100="Smelter not yet identified"),MATCH($B100&amp;$D100,'Smelter Look-up'!$J:$J,0),MATCH($B100&amp;$C100,'Smelter Look-up'!$J:$J,0)))</f>
        <v>94</v>
      </c>
      <c r="X100" s="227">
        <f t="shared" ca="1" si="12"/>
        <v>0</v>
      </c>
      <c r="AB100" s="228" t="str">
        <f t="shared" ca="1" si="13"/>
        <v>GoldGold Coast Refinery</v>
      </c>
    </row>
    <row r="101" spans="1:28" s="227" customFormat="1" ht="67.5">
      <c r="A101" s="181" t="s">
        <v>13771</v>
      </c>
      <c r="B101" s="182" t="str">
        <f ca="1">IF(LEN(A101)=0,"",INDEX('Smelter Look-up'!$A:$A,MATCH($A101,'Smelter Look-up'!$E:$E,0)))</f>
        <v>Gold</v>
      </c>
      <c r="C101" s="186" t="str">
        <f ca="1">IF(LEN(A101)=0,"",INDEX('Smelter Look-up'!$C:$C,MATCH($A101,'Smelter Look-up'!$E:$E,0)))</f>
        <v>Shandong Humon Smelting Co., Ltd.</v>
      </c>
      <c r="D101" s="230"/>
      <c r="E101" s="182" t="str">
        <f ca="1">IF(ISERROR($V101),"",OFFSET('Smelter Look-up'!$D$4,$V101-4,0)&amp;"")</f>
        <v>CHINA</v>
      </c>
      <c r="F101" s="182" t="str">
        <f ca="1">IF(ISERROR($V101),"",OFFSET('Smelter Look-up'!$E$4,$V101-4,0))</f>
        <v>CID002525</v>
      </c>
      <c r="G101" s="182" t="str">
        <f ca="1">IF(C101=$X$4,IF(ISERROR($V101),"Enter smelter details","RMI"),IF(ISERROR($V101),"",OFFSET('Smelter Look-up'!$F$4,$V101-4,0)))</f>
        <v>RMI</v>
      </c>
      <c r="H101" s="183">
        <f ca="1">IF(ISERROR($V101),"",OFFSET('Smelter Look-up'!$G$4,$V101-4,0))</f>
        <v>0</v>
      </c>
      <c r="I101" s="184" t="str">
        <f ca="1">IF(ISERROR($V101),"",OFFSET('Smelter Look-up'!$H$4,$V101-4,0))</f>
        <v>Laizhou</v>
      </c>
      <c r="J101" s="184" t="str">
        <f ca="1">IF(ISERROR($V101),"",OFFSET('Smelter Look-up'!$I$4,$V101-4,0))</f>
        <v>Shandong Sheng</v>
      </c>
      <c r="K101" s="224"/>
      <c r="L101" s="224"/>
      <c r="M101" s="224"/>
      <c r="N101" s="224"/>
      <c r="O101" s="224"/>
      <c r="P101" s="185"/>
      <c r="Q101" s="225" t="str">
        <f>VLOOKUP(A101,'[1]For Dropdown'!$A:$F,6,FALSE)</f>
        <v>Non Conformant</v>
      </c>
      <c r="R101" s="182" t="str">
        <f ca="1">IF(ISERROR($V101),"",OFFSET('Smelter Look-up'!$C$4,$V101-4,0)&amp;"")</f>
        <v>Shandong Humon Smelting Co., Ltd.</v>
      </c>
      <c r="S101" s="181" t="str">
        <f t="shared" ca="1" si="11"/>
        <v>CN</v>
      </c>
      <c r="T101" s="181" t="str">
        <f ca="1">IF(B101="","",IF(ISERROR(MATCH($J101,SorP!$B$1:$B$6226,0)),"",INDIRECT("'SorP'!$A$"&amp;MATCH($S101&amp;$J101,SorP!C:C,0))))</f>
        <v>CN-SD</v>
      </c>
      <c r="U101" s="201"/>
      <c r="V101" s="226">
        <f ca="1">IF(C101="",NA(),IF(OR(C101="Smelter not listed",C101="Smelter not yet identified"),MATCH($B101&amp;$D101,'Smelter Look-up'!$J:$J,0),MATCH($B101&amp;$C101,'Smelter Look-up'!$J:$J,0)))</f>
        <v>252</v>
      </c>
      <c r="X101" s="227">
        <f t="shared" ca="1" si="12"/>
        <v>0</v>
      </c>
      <c r="AB101" s="228" t="str">
        <f t="shared" ca="1" si="13"/>
        <v>GoldShandong Humon Smelting Co., Ltd.</v>
      </c>
    </row>
    <row r="102" spans="1:28" s="227" customFormat="1" ht="94.5">
      <c r="A102" s="181" t="s">
        <v>15044</v>
      </c>
      <c r="B102" s="182" t="str">
        <f ca="1">IF(LEN(A102)=0,"",INDEX('Smelter Look-up'!$A:$A,MATCH($A102,'Smelter Look-up'!$E:$E,0)))</f>
        <v>Gold</v>
      </c>
      <c r="C102" s="186" t="str">
        <f ca="1">IF(LEN(A102)=0,"",INDEX('Smelter Look-up'!$C:$C,MATCH($A102,'Smelter Look-up'!$E:$E,0)))</f>
        <v>Shenzhen Zhonghenglong Real Industry Co., Ltd.</v>
      </c>
      <c r="D102" s="230"/>
      <c r="E102" s="182" t="str">
        <f ca="1">IF(ISERROR($V102),"",OFFSET('Smelter Look-up'!$D$4,$V102-4,0)&amp;"")</f>
        <v>CHINA</v>
      </c>
      <c r="F102" s="182" t="str">
        <f ca="1">IF(ISERROR($V102),"",OFFSET('Smelter Look-up'!$E$4,$V102-4,0))</f>
        <v>CID002527</v>
      </c>
      <c r="G102" s="182" t="str">
        <f ca="1">IF(C102=$X$4,IF(ISERROR($V102),"Enter smelter details","RMI"),IF(ISERROR($V102),"",OFFSET('Smelter Look-up'!$F$4,$V102-4,0)))</f>
        <v>RMI</v>
      </c>
      <c r="H102" s="183">
        <f ca="1">IF(ISERROR($V102),"",OFFSET('Smelter Look-up'!$G$4,$V102-4,0))</f>
        <v>0</v>
      </c>
      <c r="I102" s="184" t="str">
        <f ca="1">IF(ISERROR($V102),"",OFFSET('Smelter Look-up'!$H$4,$V102-4,0))</f>
        <v>Shenzhen</v>
      </c>
      <c r="J102" s="184" t="str">
        <f ca="1">IF(ISERROR($V102),"",OFFSET('Smelter Look-up'!$I$4,$V102-4,0))</f>
        <v>Guangdong Sheng</v>
      </c>
      <c r="K102" s="224"/>
      <c r="L102" s="224"/>
      <c r="M102" s="224"/>
      <c r="N102" s="224"/>
      <c r="O102" s="224"/>
      <c r="P102" s="185"/>
      <c r="Q102" s="225" t="str">
        <f>VLOOKUP(A102,'[1]For Dropdown'!$A:$F,6,FALSE)</f>
        <v>Non Conformant</v>
      </c>
      <c r="R102" s="182" t="str">
        <f ca="1">IF(ISERROR($V102),"",OFFSET('Smelter Look-up'!$C$4,$V102-4,0)&amp;"")</f>
        <v>Shenzhen Zhonghenglong Real Industry Co., Ltd.</v>
      </c>
      <c r="S102" s="181" t="str">
        <f t="shared" ref="S102:S132" ca="1" si="14">IF(B102="","",IF(ISERROR(MATCH($E102,CL,0)),"Unknown",INDIRECT("'C'!$A$"&amp;MATCH($E102,CL,0)+1)))</f>
        <v>CN</v>
      </c>
      <c r="T102" s="181" t="str">
        <f ca="1">IF(B102="","",IF(ISERROR(MATCH($J102,SorP!$B$1:$B$6226,0)),"",INDIRECT("'SorP'!$A$"&amp;MATCH($S102&amp;$J102,SorP!C:C,0))))</f>
        <v>CN-GD</v>
      </c>
      <c r="U102" s="201"/>
      <c r="V102" s="226">
        <f ca="1">IF(C102="",NA(),IF(OR(C102="Smelter not listed",C102="Smelter not yet identified"),MATCH($B102&amp;$D102,'Smelter Look-up'!$J:$J,0),MATCH($B102&amp;$C102,'Smelter Look-up'!$J:$J,0)))</f>
        <v>260</v>
      </c>
      <c r="X102" s="227">
        <f t="shared" ref="X102:X132" ca="1" si="15">IF(AND(C102="Smelter not listed",OR(LEN(D102)=0,LEN(E102)=0)),1,0)</f>
        <v>0</v>
      </c>
      <c r="AB102" s="228" t="str">
        <f t="shared" ref="AB102:AB132" ca="1" si="16">B102&amp;C102</f>
        <v>GoldShenzhen Zhonghenglong Real Industry Co., Ltd.</v>
      </c>
    </row>
    <row r="103" spans="1:28" s="227" customFormat="1" ht="27">
      <c r="A103" s="181" t="s">
        <v>2304</v>
      </c>
      <c r="B103" s="182" t="str">
        <f ca="1">IF(LEN(A103)=0,"",INDEX('Smelter Look-up'!$A:$A,MATCH($A103,'Smelter Look-up'!$E:$E,0)))</f>
        <v>Gold</v>
      </c>
      <c r="C103" s="186" t="str">
        <f ca="1">IF(LEN(A103)=0,"",INDEX('Smelter Look-up'!$C:$C,MATCH($A103,'Smelter Look-up'!$E:$E,0)))</f>
        <v>Sai Refinery</v>
      </c>
      <c r="D103" s="230"/>
      <c r="E103" s="182" t="str">
        <f ca="1">IF(ISERROR($V103),"",OFFSET('Smelter Look-up'!$D$4,$V103-4,0)&amp;"")</f>
        <v>INDIA</v>
      </c>
      <c r="F103" s="182" t="str">
        <f ca="1">IF(ISERROR($V103),"",OFFSET('Smelter Look-up'!$E$4,$V103-4,0))</f>
        <v>CID002853</v>
      </c>
      <c r="G103" s="182" t="str">
        <f ca="1">IF(C103=$X$4,IF(ISERROR($V103),"Enter smelter details","RMI"),IF(ISERROR($V103),"",OFFSET('Smelter Look-up'!$F$4,$V103-4,0)))</f>
        <v>RMI</v>
      </c>
      <c r="H103" s="183">
        <f ca="1">IF(ISERROR($V103),"",OFFSET('Smelter Look-up'!$G$4,$V103-4,0))</f>
        <v>0</v>
      </c>
      <c r="I103" s="184" t="str">
        <f ca="1">IF(ISERROR($V103),"",OFFSET('Smelter Look-up'!$H$4,$V103-4,0))</f>
        <v>Parwanoo</v>
      </c>
      <c r="J103" s="184" t="str">
        <f ca="1">IF(ISERROR($V103),"",OFFSET('Smelter Look-up'!$I$4,$V103-4,0))</f>
        <v>Himāchal Pradesh</v>
      </c>
      <c r="K103" s="224"/>
      <c r="L103" s="224"/>
      <c r="M103" s="224"/>
      <c r="N103" s="224"/>
      <c r="O103" s="224"/>
      <c r="P103" s="185"/>
      <c r="Q103" s="225" t="str">
        <f>VLOOKUP(A103,'[1]For Dropdown'!$A:$F,6,FALSE)</f>
        <v>Non Conformant</v>
      </c>
      <c r="R103" s="182" t="str">
        <f ca="1">IF(ISERROR($V103),"",OFFSET('Smelter Look-up'!$C$4,$V103-4,0)&amp;"")</f>
        <v>Sai Refinery</v>
      </c>
      <c r="S103" s="181" t="str">
        <f t="shared" ca="1" si="14"/>
        <v>IN</v>
      </c>
      <c r="T103" s="181" t="str">
        <f ca="1">IF(B103="","",IF(ISERROR(MATCH($J103,SorP!$B$1:$B$6226,0)),"",INDIRECT("'SorP'!$A$"&amp;MATCH($S103&amp;$J103,SorP!C:C,0))))</f>
        <v>IN-HP</v>
      </c>
      <c r="U103" s="201"/>
      <c r="V103" s="226">
        <f ca="1">IF(C103="",NA(),IF(OR(C103="Smelter not listed",C103="Smelter not yet identified"),MATCH($B103&amp;$D103,'Smelter Look-up'!$J:$J,0),MATCH($B103&amp;$C103,'Smelter Look-up'!$J:$J,0)))</f>
        <v>238</v>
      </c>
      <c r="X103" s="227">
        <f t="shared" ca="1" si="15"/>
        <v>0</v>
      </c>
      <c r="AB103" s="228" t="str">
        <f t="shared" ca="1" si="16"/>
        <v>GoldSai Refinery</v>
      </c>
    </row>
    <row r="104" spans="1:28" s="227" customFormat="1" ht="94.5">
      <c r="A104" s="181" t="s">
        <v>2420</v>
      </c>
      <c r="B104" s="182" t="str">
        <f ca="1">IF(LEN(A104)=0,"",INDEX('Smelter Look-up'!$A:$A,MATCH($A104,'Smelter Look-up'!$E:$E,0)))</f>
        <v>Gold</v>
      </c>
      <c r="C104" s="186" t="str">
        <f ca="1">IF(LEN(A104)=0,"",INDEX('Smelter Look-up'!$C:$C,MATCH($A104,'Smelter Look-up'!$E:$E,0)))</f>
        <v>Degussa Sonne / Mond Goldhandel GmbH</v>
      </c>
      <c r="D104" s="230"/>
      <c r="E104" s="182" t="str">
        <f ca="1">IF(ISERROR($V104),"",OFFSET('Smelter Look-up'!$D$4,$V104-4,0)&amp;"")</f>
        <v>GERMANY</v>
      </c>
      <c r="F104" s="182" t="str">
        <f ca="1">IF(ISERROR($V104),"",OFFSET('Smelter Look-up'!$E$4,$V104-4,0))</f>
        <v>CID002867</v>
      </c>
      <c r="G104" s="182" t="str">
        <f ca="1">IF(C104=$X$4,IF(ISERROR($V104),"Enter smelter details","RMI"),IF(ISERROR($V104),"",OFFSET('Smelter Look-up'!$F$4,$V104-4,0)))</f>
        <v>RMI</v>
      </c>
      <c r="H104" s="183">
        <f ca="1">IF(ISERROR($V104),"",OFFSET('Smelter Look-up'!$G$4,$V104-4,0))</f>
        <v>0</v>
      </c>
      <c r="I104" s="184" t="str">
        <f ca="1">IF(ISERROR($V104),"",OFFSET('Smelter Look-up'!$H$4,$V104-4,0))</f>
        <v>Pforzheim</v>
      </c>
      <c r="J104" s="184" t="str">
        <f ca="1">IF(ISERROR($V104),"",OFFSET('Smelter Look-up'!$I$4,$V104-4,0))</f>
        <v>Baden-Württemberg</v>
      </c>
      <c r="K104" s="224"/>
      <c r="L104" s="224"/>
      <c r="M104" s="224"/>
      <c r="N104" s="224"/>
      <c r="O104" s="224"/>
      <c r="P104" s="185"/>
      <c r="Q104" s="225" t="str">
        <f>VLOOKUP(A104,'[1]For Dropdown'!$A:$F,6,FALSE)</f>
        <v>Non Conformant</v>
      </c>
      <c r="R104" s="182" t="str">
        <f ca="1">IF(ISERROR($V104),"",OFFSET('Smelter Look-up'!$C$4,$V104-4,0)&amp;"")</f>
        <v>Degussa Sonne / Mond Goldhandel GmbH</v>
      </c>
      <c r="S104" s="181" t="str">
        <f t="shared" ca="1" si="14"/>
        <v>DE</v>
      </c>
      <c r="T104" s="181" t="str">
        <f ca="1">IF(B104="","",IF(ISERROR(MATCH($J104,SorP!$B$1:$B$6226,0)),"",INDIRECT("'SorP'!$A$"&amp;MATCH($S104&amp;$J104,SorP!C:C,0))))</f>
        <v>DE-BW</v>
      </c>
      <c r="U104" s="201"/>
      <c r="V104" s="226">
        <f ca="1">IF(C104="",NA(),IF(OR(C104="Smelter not listed",C104="Smelter not yet identified"),MATCH($B104&amp;$D104,'Smelter Look-up'!$J:$J,0),MATCH($B104&amp;$C104,'Smelter Look-up'!$J:$J,0)))</f>
        <v>64</v>
      </c>
      <c r="X104" s="227">
        <f t="shared" ca="1" si="15"/>
        <v>0</v>
      </c>
      <c r="AB104" s="228" t="str">
        <f t="shared" ca="1" si="16"/>
        <v>GoldDegussa Sonne / Mond Goldhandel GmbH</v>
      </c>
    </row>
    <row r="105" spans="1:28" s="227" customFormat="1" ht="54">
      <c r="A105" s="181" t="s">
        <v>13837</v>
      </c>
      <c r="B105" s="182" t="str">
        <f ca="1">IF(LEN(A105)=0,"",INDEX('Smelter Look-up'!$A:$A,MATCH($A105,'Smelter Look-up'!$E:$E,0)))</f>
        <v>Gold</v>
      </c>
      <c r="C105" s="186" t="str">
        <f ca="1">IF(LEN(A105)=0,"",INDEX('Smelter Look-up'!$C:$C,MATCH($A105,'Smelter Look-up'!$E:$E,0)))</f>
        <v>JALAN &amp; Company</v>
      </c>
      <c r="D105" s="230"/>
      <c r="E105" s="182" t="str">
        <f ca="1">IF(ISERROR($V105),"",OFFSET('Smelter Look-up'!$D$4,$V105-4,0)&amp;"")</f>
        <v>INDIA</v>
      </c>
      <c r="F105" s="182" t="str">
        <f ca="1">IF(ISERROR($V105),"",OFFSET('Smelter Look-up'!$E$4,$V105-4,0))</f>
        <v>CID002893</v>
      </c>
      <c r="G105" s="182" t="str">
        <f ca="1">IF(C105=$X$4,IF(ISERROR($V105),"Enter smelter details","RMI"),IF(ISERROR($V105),"",OFFSET('Smelter Look-up'!$F$4,$V105-4,0)))</f>
        <v>RMI</v>
      </c>
      <c r="H105" s="183">
        <f ca="1">IF(ISERROR($V105),"",OFFSET('Smelter Look-up'!$G$4,$V105-4,0))</f>
        <v>0</v>
      </c>
      <c r="I105" s="184" t="str">
        <f ca="1">IF(ISERROR($V105),"",OFFSET('Smelter Look-up'!$H$4,$V105-4,0))</f>
        <v>New Delhi</v>
      </c>
      <c r="J105" s="184" t="str">
        <f ca="1">IF(ISERROR($V105),"",OFFSET('Smelter Look-up'!$I$4,$V105-4,0))</f>
        <v>Delhi</v>
      </c>
      <c r="K105" s="224"/>
      <c r="L105" s="224"/>
      <c r="M105" s="224"/>
      <c r="N105" s="224"/>
      <c r="O105" s="224"/>
      <c r="P105" s="185"/>
      <c r="Q105" s="225" t="str">
        <f>VLOOKUP(A105,'[1]For Dropdown'!$A:$F,6,FALSE)</f>
        <v>Non Conformant</v>
      </c>
      <c r="R105" s="182" t="str">
        <f ca="1">IF(ISERROR($V105),"",OFFSET('Smelter Look-up'!$C$4,$V105-4,0)&amp;"")</f>
        <v>JALAN &amp; Company</v>
      </c>
      <c r="S105" s="181" t="str">
        <f t="shared" ca="1" si="14"/>
        <v>IN</v>
      </c>
      <c r="T105" s="181" t="str">
        <f ca="1">IF(B105="","",IF(ISERROR(MATCH($J105,SorP!$B$1:$B$6226,0)),"",INDIRECT("'SorP'!$A$"&amp;MATCH($S105&amp;$J105,SorP!C:C,0))))</f>
        <v>IN-DL</v>
      </c>
      <c r="U105" s="201"/>
      <c r="V105" s="226">
        <f ca="1">IF(C105="",NA(),IF(OR(C105="Smelter not listed",C105="Smelter not yet identified"),MATCH($B105&amp;$D105,'Smelter Look-up'!$J:$J,0),MATCH($B105&amp;$C105,'Smelter Look-up'!$J:$J,0)))</f>
        <v>130</v>
      </c>
      <c r="X105" s="227">
        <f t="shared" ca="1" si="15"/>
        <v>0</v>
      </c>
      <c r="AB105" s="228" t="str">
        <f t="shared" ca="1" si="16"/>
        <v>GoldJALAN &amp; Company</v>
      </c>
    </row>
    <row r="106" spans="1:28" s="227" customFormat="1" ht="40.5">
      <c r="A106" s="181" t="s">
        <v>13773</v>
      </c>
      <c r="B106" s="182" t="str">
        <f ca="1">IF(LEN(A106)=0,"",INDEX('Smelter Look-up'!$A:$A,MATCH($A106,'Smelter Look-up'!$E:$E,0)))</f>
        <v>Gold</v>
      </c>
      <c r="C106" s="186" t="str">
        <f ca="1">IF(LEN(A106)=0,"",INDEX('Smelter Look-up'!$C:$C,MATCH($A106,'Smelter Look-up'!$E:$E,0)))</f>
        <v>Sovereign Metals</v>
      </c>
      <c r="D106" s="230"/>
      <c r="E106" s="182" t="str">
        <f ca="1">IF(ISERROR($V106),"",OFFSET('Smelter Look-up'!$D$4,$V106-4,0)&amp;"")</f>
        <v>INDIA</v>
      </c>
      <c r="F106" s="182" t="str">
        <f ca="1">IF(ISERROR($V106),"",OFFSET('Smelter Look-up'!$E$4,$V106-4,0))</f>
        <v>CID003383</v>
      </c>
      <c r="G106" s="182" t="str">
        <f ca="1">IF(C106=$X$4,IF(ISERROR($V106),"Enter smelter details","RMI"),IF(ISERROR($V106),"",OFFSET('Smelter Look-up'!$F$4,$V106-4,0)))</f>
        <v>RMI</v>
      </c>
      <c r="H106" s="183">
        <f ca="1">IF(ISERROR($V106),"",OFFSET('Smelter Look-up'!$G$4,$V106-4,0))</f>
        <v>0</v>
      </c>
      <c r="I106" s="184" t="str">
        <f ca="1">IF(ISERROR($V106),"",OFFSET('Smelter Look-up'!$H$4,$V106-4,0))</f>
        <v>Ahmedab</v>
      </c>
      <c r="J106" s="184" t="str">
        <f ca="1">IF(ISERROR($V106),"",OFFSET('Smelter Look-up'!$I$4,$V106-4,0))</f>
        <v>Gujarāt</v>
      </c>
      <c r="K106" s="224"/>
      <c r="L106" s="224"/>
      <c r="M106" s="224"/>
      <c r="N106" s="224"/>
      <c r="O106" s="224"/>
      <c r="P106" s="185"/>
      <c r="Q106" s="225" t="str">
        <f>VLOOKUP(A106,'[1]For Dropdown'!$A:$F,6,FALSE)</f>
        <v>Non Conformant</v>
      </c>
      <c r="R106" s="182" t="str">
        <f ca="1">IF(ISERROR($V106),"",OFFSET('Smelter Look-up'!$C$4,$V106-4,0)&amp;"")</f>
        <v>Sovereign Metals</v>
      </c>
      <c r="S106" s="181" t="str">
        <f t="shared" ca="1" si="14"/>
        <v>IN</v>
      </c>
      <c r="T106" s="181" t="str">
        <f ca="1">IF(B106="","",IF(ISERROR(MATCH($J106,SorP!$B$1:$B$6226,0)),"",INDIRECT("'SorP'!$A$"&amp;MATCH($S106&amp;$J106,SorP!C:C,0))))</f>
        <v>IN-GJ</v>
      </c>
      <c r="U106" s="201"/>
      <c r="V106" s="226">
        <f ca="1">IF(C106="",NA(),IF(OR(C106="Smelter not listed",C106="Smelter not yet identified"),MATCH($B106&amp;$D106,'Smelter Look-up'!$J:$J,0),MATCH($B106&amp;$C106,'Smelter Look-up'!$J:$J,0)))</f>
        <v>272</v>
      </c>
      <c r="X106" s="227">
        <f t="shared" ca="1" si="15"/>
        <v>0</v>
      </c>
      <c r="AB106" s="228" t="str">
        <f t="shared" ca="1" si="16"/>
        <v>GoldSovereign Metals</v>
      </c>
    </row>
    <row r="107" spans="1:28" s="227" customFormat="1" ht="40.5">
      <c r="A107" s="181" t="s">
        <v>15036</v>
      </c>
      <c r="B107" s="182" t="str">
        <f ca="1">IF(LEN(A107)=0,"",INDEX('Smelter Look-up'!$A:$A,MATCH($A107,'Smelter Look-up'!$E:$E,0)))</f>
        <v>Gold</v>
      </c>
      <c r="C107" s="186" t="str">
        <f ca="1">IF(LEN(A107)=0,"",INDEX('Smelter Look-up'!$C:$C,MATCH($A107,'Smelter Look-up'!$E:$E,0)))</f>
        <v>MD Overseas</v>
      </c>
      <c r="D107" s="230"/>
      <c r="E107" s="182" t="str">
        <f ca="1">IF(ISERROR($V107),"",OFFSET('Smelter Look-up'!$D$4,$V107-4,0)&amp;"")</f>
        <v>INDIA</v>
      </c>
      <c r="F107" s="182" t="str">
        <f ca="1">IF(ISERROR($V107),"",OFFSET('Smelter Look-up'!$E$4,$V107-4,0))</f>
        <v>CID003548</v>
      </c>
      <c r="G107" s="182" t="str">
        <f ca="1">IF(C107=$X$4,IF(ISERROR($V107),"Enter smelter details","RMI"),IF(ISERROR($V107),"",OFFSET('Smelter Look-up'!$F$4,$V107-4,0)))</f>
        <v>RMI</v>
      </c>
      <c r="H107" s="183">
        <f ca="1">IF(ISERROR($V107),"",OFFSET('Smelter Look-up'!$G$4,$V107-4,0))</f>
        <v>0</v>
      </c>
      <c r="I107" s="184" t="str">
        <f ca="1">IF(ISERROR($V107),"",OFFSET('Smelter Look-up'!$H$4,$V107-4,0))</f>
        <v>Rudrapur</v>
      </c>
      <c r="J107" s="184" t="str">
        <f ca="1">IF(ISERROR($V107),"",OFFSET('Smelter Look-up'!$I$4,$V107-4,0))</f>
        <v>Uttarakhand</v>
      </c>
      <c r="K107" s="224"/>
      <c r="L107" s="224"/>
      <c r="M107" s="224"/>
      <c r="N107" s="224"/>
      <c r="O107" s="224"/>
      <c r="P107" s="185"/>
      <c r="Q107" s="225" t="str">
        <f>VLOOKUP(A107,'[1]For Dropdown'!$A:$F,6,FALSE)</f>
        <v>Non Conformant</v>
      </c>
      <c r="R107" s="182" t="str">
        <f ca="1">IF(ISERROR($V107),"",OFFSET('Smelter Look-up'!$C$4,$V107-4,0)&amp;"")</f>
        <v>MD Overseas</v>
      </c>
      <c r="S107" s="181" t="str">
        <f t="shared" ca="1" si="14"/>
        <v>IN</v>
      </c>
      <c r="T107" s="181" t="str">
        <f ca="1">IF(B107="","",IF(ISERROR(MATCH($J107,SorP!$B$1:$B$6226,0)),"",INDIRECT("'SorP'!$A$"&amp;MATCH($S107&amp;$J107,SorP!C:C,0))))</f>
        <v/>
      </c>
      <c r="U107" s="201"/>
      <c r="V107" s="226">
        <f ca="1">IF(C107="",NA(),IF(OR(C107="Smelter not listed",C107="Smelter not yet identified"),MATCH($B107&amp;$D107,'Smelter Look-up'!$J:$J,0),MATCH($B107&amp;$C107,'Smelter Look-up'!$J:$J,0)))</f>
        <v>176</v>
      </c>
      <c r="X107" s="227">
        <f t="shared" ca="1" si="15"/>
        <v>0</v>
      </c>
      <c r="AB107" s="228" t="str">
        <f t="shared" ca="1" si="16"/>
        <v>GoldMD Overseas</v>
      </c>
    </row>
    <row r="108" spans="1:28" s="227" customFormat="1" ht="54">
      <c r="A108" s="181" t="s">
        <v>13838</v>
      </c>
      <c r="B108" s="182" t="str">
        <f ca="1">IF(LEN(A108)=0,"",INDEX('Smelter Look-up'!$A:$A,MATCH($A108,'Smelter Look-up'!$E:$E,0)))</f>
        <v>Gold</v>
      </c>
      <c r="C108" s="186" t="str">
        <f ca="1">IF(LEN(A108)=0,"",INDEX('Smelter Look-up'!$C:$C,MATCH($A108,'Smelter Look-up'!$E:$E,0)))</f>
        <v>Kundan Care Products Ltd.</v>
      </c>
      <c r="D108" s="230"/>
      <c r="E108" s="182" t="str">
        <f ca="1">IF(ISERROR($V108),"",OFFSET('Smelter Look-up'!$D$4,$V108-4,0)&amp;"")</f>
        <v>INDIA</v>
      </c>
      <c r="F108" s="182" t="str">
        <f ca="1">IF(ISERROR($V108),"",OFFSET('Smelter Look-up'!$E$4,$V108-4,0))</f>
        <v>CID003463</v>
      </c>
      <c r="G108" s="182" t="str">
        <f ca="1">IF(C108=$X$4,IF(ISERROR($V108),"Enter smelter details","RMI"),IF(ISERROR($V108),"",OFFSET('Smelter Look-up'!$F$4,$V108-4,0)))</f>
        <v>RMI</v>
      </c>
      <c r="H108" s="183">
        <f ca="1">IF(ISERROR($V108),"",OFFSET('Smelter Look-up'!$G$4,$V108-4,0))</f>
        <v>0</v>
      </c>
      <c r="I108" s="184" t="str">
        <f ca="1">IF(ISERROR($V108),"",OFFSET('Smelter Look-up'!$H$4,$V108-4,0))</f>
        <v>Haridwar</v>
      </c>
      <c r="J108" s="184" t="str">
        <f ca="1">IF(ISERROR($V108),"",OFFSET('Smelter Look-up'!$I$4,$V108-4,0))</f>
        <v>Uttarākhand</v>
      </c>
      <c r="K108" s="224"/>
      <c r="L108" s="224"/>
      <c r="M108" s="224"/>
      <c r="N108" s="224"/>
      <c r="O108" s="224"/>
      <c r="P108" s="185"/>
      <c r="Q108" s="225" t="str">
        <f>VLOOKUP(A108,'[1]For Dropdown'!$A:$F,6,FALSE)</f>
        <v>Non Conformant</v>
      </c>
      <c r="R108" s="182" t="str">
        <f ca="1">IF(ISERROR($V108),"",OFFSET('Smelter Look-up'!$C$4,$V108-4,0)&amp;"")</f>
        <v>Kundan Care Products Ltd.</v>
      </c>
      <c r="S108" s="181" t="str">
        <f t="shared" ca="1" si="14"/>
        <v>IN</v>
      </c>
      <c r="T108" s="181" t="str">
        <f ca="1">IF(B108="","",IF(ISERROR(MATCH($J108,SorP!$B$1:$B$6226,0)),"",INDIRECT("'SorP'!$A$"&amp;MATCH($S108&amp;$J108,SorP!C:C,0))))</f>
        <v>IN-UK</v>
      </c>
      <c r="U108" s="201"/>
      <c r="V108" s="226">
        <f ca="1">IF(C108="",NA(),IF(OR(C108="Smelter not listed",C108="Smelter not yet identified"),MATCH($B108&amp;$D108,'Smelter Look-up'!$J:$J,0),MATCH($B108&amp;$C108,'Smelter Look-up'!$J:$J,0)))</f>
        <v>158</v>
      </c>
      <c r="X108" s="227">
        <f t="shared" ca="1" si="15"/>
        <v>0</v>
      </c>
      <c r="AB108" s="228" t="str">
        <f t="shared" ca="1" si="16"/>
        <v>GoldKundan Care Products Ltd.</v>
      </c>
    </row>
    <row r="109" spans="1:28" s="227" customFormat="1" ht="94.5">
      <c r="A109" s="181" t="s">
        <v>15024</v>
      </c>
      <c r="B109" s="182" t="str">
        <f ca="1">IF(LEN(A109)=0,"",INDEX('Smelter Look-up'!$A:$A,MATCH($A109,'Smelter Look-up'!$E:$E,0)))</f>
        <v>Gold</v>
      </c>
      <c r="C109" s="186" t="str">
        <f ca="1">IF(LEN(A109)=0,"",INDEX('Smelter Look-up'!$C:$C,MATCH($A109,'Smelter Look-up'!$E:$E,0)))</f>
        <v>Emerald Jewel Industry India Limited (Unit 2)</v>
      </c>
      <c r="D109" s="230"/>
      <c r="E109" s="182" t="str">
        <f ca="1">IF(ISERROR($V109),"",OFFSET('Smelter Look-up'!$D$4,$V109-4,0)&amp;"")</f>
        <v>INDIA</v>
      </c>
      <c r="F109" s="182" t="str">
        <f ca="1">IF(ISERROR($V109),"",OFFSET('Smelter Look-up'!$E$4,$V109-4,0))</f>
        <v>CID003488</v>
      </c>
      <c r="G109" s="182" t="str">
        <f ca="1">IF(C109=$X$4,IF(ISERROR($V109),"Enter smelter details","RMI"),IF(ISERROR($V109),"",OFFSET('Smelter Look-up'!$F$4,$V109-4,0)))</f>
        <v>RMI</v>
      </c>
      <c r="H109" s="183">
        <f ca="1">IF(ISERROR($V109),"",OFFSET('Smelter Look-up'!$G$4,$V109-4,0))</f>
        <v>0</v>
      </c>
      <c r="I109" s="184" t="str">
        <f ca="1">IF(ISERROR($V109),"",OFFSET('Smelter Look-up'!$H$4,$V109-4,0))</f>
        <v>Coimbatore</v>
      </c>
      <c r="J109" s="184" t="str">
        <f ca="1">IF(ISERROR($V109),"",OFFSET('Smelter Look-up'!$I$4,$V109-4,0))</f>
        <v>Tamil Nādu</v>
      </c>
      <c r="K109" s="224"/>
      <c r="L109" s="224"/>
      <c r="M109" s="224"/>
      <c r="N109" s="224"/>
      <c r="O109" s="224"/>
      <c r="P109" s="185"/>
      <c r="Q109" s="225" t="str">
        <f>VLOOKUP(A109,'[1]For Dropdown'!$A:$F,6,FALSE)</f>
        <v>Non Conformant</v>
      </c>
      <c r="R109" s="182" t="str">
        <f ca="1">IF(ISERROR($V109),"",OFFSET('Smelter Look-up'!$C$4,$V109-4,0)&amp;"")</f>
        <v>Emerald Jewel Industry India Limited (Unit 2)</v>
      </c>
      <c r="S109" s="181" t="str">
        <f t="shared" ca="1" si="14"/>
        <v>IN</v>
      </c>
      <c r="T109" s="181" t="str">
        <f ca="1">IF(B109="","",IF(ISERROR(MATCH($J109,SorP!$B$1:$B$6226,0)),"",INDIRECT("'SorP'!$A$"&amp;MATCH($S109&amp;$J109,SorP!C:C,0))))</f>
        <v>IN-TN</v>
      </c>
      <c r="U109" s="201"/>
      <c r="V109" s="226">
        <f ca="1">IF(C109="",NA(),IF(OR(C109="Smelter not listed",C109="Smelter not yet identified"),MATCH($B109&amp;$D109,'Smelter Look-up'!$J:$J,0),MATCH($B109&amp;$C109,'Smelter Look-up'!$J:$J,0)))</f>
        <v>81</v>
      </c>
      <c r="X109" s="227">
        <f t="shared" ca="1" si="15"/>
        <v>0</v>
      </c>
      <c r="AB109" s="228" t="str">
        <f t="shared" ca="1" si="16"/>
        <v>GoldEmerald Jewel Industry India Limited (Unit 2)</v>
      </c>
    </row>
    <row r="110" spans="1:28" s="227" customFormat="1" ht="94.5">
      <c r="A110" s="181" t="s">
        <v>15026</v>
      </c>
      <c r="B110" s="182" t="str">
        <f ca="1">IF(LEN(A110)=0,"",INDEX('Smelter Look-up'!$A:$A,MATCH($A110,'Smelter Look-up'!$E:$E,0)))</f>
        <v>Gold</v>
      </c>
      <c r="C110" s="186" t="str">
        <f ca="1">IF(LEN(A110)=0,"",INDEX('Smelter Look-up'!$C:$C,MATCH($A110,'Smelter Look-up'!$E:$E,0)))</f>
        <v>Emerald Jewel Industry India Limited (Unit 3)</v>
      </c>
      <c r="D110" s="230"/>
      <c r="E110" s="182" t="str">
        <f ca="1">IF(ISERROR($V110),"",OFFSET('Smelter Look-up'!$D$4,$V110-4,0)&amp;"")</f>
        <v>INDIA</v>
      </c>
      <c r="F110" s="182" t="str">
        <f ca="1">IF(ISERROR($V110),"",OFFSET('Smelter Look-up'!$E$4,$V110-4,0))</f>
        <v>CID003489</v>
      </c>
      <c r="G110" s="182" t="str">
        <f ca="1">IF(C110=$X$4,IF(ISERROR($V110),"Enter smelter details","RMI"),IF(ISERROR($V110),"",OFFSET('Smelter Look-up'!$F$4,$V110-4,0)))</f>
        <v>RMI</v>
      </c>
      <c r="H110" s="183">
        <f ca="1">IF(ISERROR($V110),"",OFFSET('Smelter Look-up'!$G$4,$V110-4,0))</f>
        <v>0</v>
      </c>
      <c r="I110" s="184" t="str">
        <f ca="1">IF(ISERROR($V110),"",OFFSET('Smelter Look-up'!$H$4,$V110-4,0))</f>
        <v>Coimbatore</v>
      </c>
      <c r="J110" s="184" t="str">
        <f ca="1">IF(ISERROR($V110),"",OFFSET('Smelter Look-up'!$I$4,$V110-4,0))</f>
        <v>Tamil Nādu</v>
      </c>
      <c r="K110" s="224"/>
      <c r="L110" s="224"/>
      <c r="M110" s="224"/>
      <c r="N110" s="224"/>
      <c r="O110" s="224"/>
      <c r="P110" s="185"/>
      <c r="Q110" s="225" t="str">
        <f>VLOOKUP(A110,'[1]For Dropdown'!$A:$F,6,FALSE)</f>
        <v>Non Conformant</v>
      </c>
      <c r="R110" s="182" t="str">
        <f ca="1">IF(ISERROR($V110),"",OFFSET('Smelter Look-up'!$C$4,$V110-4,0)&amp;"")</f>
        <v>Emerald Jewel Industry India Limited (Unit 3)</v>
      </c>
      <c r="S110" s="181" t="str">
        <f t="shared" ca="1" si="14"/>
        <v>IN</v>
      </c>
      <c r="T110" s="181" t="str">
        <f ca="1">IF(B110="","",IF(ISERROR(MATCH($J110,SorP!$B$1:$B$6226,0)),"",INDIRECT("'SorP'!$A$"&amp;MATCH($S110&amp;$J110,SorP!C:C,0))))</f>
        <v>IN-TN</v>
      </c>
      <c r="U110" s="201"/>
      <c r="V110" s="226">
        <f ca="1">IF(C110="",NA(),IF(OR(C110="Smelter not listed",C110="Smelter not yet identified"),MATCH($B110&amp;$D110,'Smelter Look-up'!$J:$J,0),MATCH($B110&amp;$C110,'Smelter Look-up'!$J:$J,0)))</f>
        <v>82</v>
      </c>
      <c r="X110" s="227">
        <f t="shared" ca="1" si="15"/>
        <v>0</v>
      </c>
      <c r="AB110" s="228" t="str">
        <f t="shared" ca="1" si="16"/>
        <v>GoldEmerald Jewel Industry India Limited (Unit 3)</v>
      </c>
    </row>
    <row r="111" spans="1:28" s="227" customFormat="1" ht="94.5">
      <c r="A111" s="181" t="s">
        <v>15028</v>
      </c>
      <c r="B111" s="182" t="str">
        <f ca="1">IF(LEN(A111)=0,"",INDEX('Smelter Look-up'!$A:$A,MATCH($A111,'Smelter Look-up'!$E:$E,0)))</f>
        <v>Gold</v>
      </c>
      <c r="C111" s="186" t="str">
        <f ca="1">IF(LEN(A111)=0,"",INDEX('Smelter Look-up'!$C:$C,MATCH($A111,'Smelter Look-up'!$E:$E,0)))</f>
        <v>Emerald Jewel Industry India Limited (Unit 4)</v>
      </c>
      <c r="D111" s="230"/>
      <c r="E111" s="182" t="str">
        <f ca="1">IF(ISERROR($V111),"",OFFSET('Smelter Look-up'!$D$4,$V111-4,0)&amp;"")</f>
        <v>INDIA</v>
      </c>
      <c r="F111" s="182" t="str">
        <f ca="1">IF(ISERROR($V111),"",OFFSET('Smelter Look-up'!$E$4,$V111-4,0))</f>
        <v>CID003490</v>
      </c>
      <c r="G111" s="182" t="str">
        <f ca="1">IF(C111=$X$4,IF(ISERROR($V111),"Enter smelter details","RMI"),IF(ISERROR($V111),"",OFFSET('Smelter Look-up'!$F$4,$V111-4,0)))</f>
        <v>RMI</v>
      </c>
      <c r="H111" s="183">
        <f ca="1">IF(ISERROR($V111),"",OFFSET('Smelter Look-up'!$G$4,$V111-4,0))</f>
        <v>0</v>
      </c>
      <c r="I111" s="184" t="str">
        <f ca="1">IF(ISERROR($V111),"",OFFSET('Smelter Look-up'!$H$4,$V111-4,0))</f>
        <v>Coimbatore</v>
      </c>
      <c r="J111" s="184" t="str">
        <f ca="1">IF(ISERROR($V111),"",OFFSET('Smelter Look-up'!$I$4,$V111-4,0))</f>
        <v>Tamil Nādu</v>
      </c>
      <c r="K111" s="224"/>
      <c r="L111" s="224"/>
      <c r="M111" s="224"/>
      <c r="N111" s="224"/>
      <c r="O111" s="224"/>
      <c r="P111" s="185"/>
      <c r="Q111" s="225" t="str">
        <f>VLOOKUP(A111,'[1]For Dropdown'!$A:$F,6,FALSE)</f>
        <v>Non Conformant</v>
      </c>
      <c r="R111" s="182" t="str">
        <f ca="1">IF(ISERROR($V111),"",OFFSET('Smelter Look-up'!$C$4,$V111-4,0)&amp;"")</f>
        <v>Emerald Jewel Industry India Limited (Unit 4)</v>
      </c>
      <c r="S111" s="181" t="str">
        <f t="shared" ca="1" si="14"/>
        <v>IN</v>
      </c>
      <c r="T111" s="181" t="str">
        <f ca="1">IF(B111="","",IF(ISERROR(MATCH($J111,SorP!$B$1:$B$6226,0)),"",INDIRECT("'SorP'!$A$"&amp;MATCH($S111&amp;$J111,SorP!C:C,0))))</f>
        <v>IN-TN</v>
      </c>
      <c r="U111" s="201"/>
      <c r="V111" s="226">
        <f ca="1">IF(C111="",NA(),IF(OR(C111="Smelter not listed",C111="Smelter not yet identified"),MATCH($B111&amp;$D111,'Smelter Look-up'!$J:$J,0),MATCH($B111&amp;$C111,'Smelter Look-up'!$J:$J,0)))</f>
        <v>83</v>
      </c>
      <c r="X111" s="227">
        <f t="shared" ca="1" si="15"/>
        <v>0</v>
      </c>
      <c r="AB111" s="228" t="str">
        <f t="shared" ca="1" si="16"/>
        <v>GoldEmerald Jewel Industry India Limited (Unit 4)</v>
      </c>
    </row>
    <row r="112" spans="1:28" s="227" customFormat="1" ht="40.5">
      <c r="A112" s="181" t="s">
        <v>15033</v>
      </c>
      <c r="B112" s="182" t="str">
        <f ca="1">IF(LEN(A112)=0,"",INDEX('Smelter Look-up'!$A:$A,MATCH($A112,'Smelter Look-up'!$E:$E,0)))</f>
        <v>Gold</v>
      </c>
      <c r="C112" s="186" t="str">
        <f ca="1">IF(LEN(A112)=0,"",INDEX('Smelter Look-up'!$C:$C,MATCH($A112,'Smelter Look-up'!$E:$E,0)))</f>
        <v>K.A. Rasmussen</v>
      </c>
      <c r="D112" s="230"/>
      <c r="E112" s="182" t="str">
        <f ca="1">IF(ISERROR($V112),"",OFFSET('Smelter Look-up'!$D$4,$V112-4,0)&amp;"")</f>
        <v>NORWAY</v>
      </c>
      <c r="F112" s="182" t="str">
        <f ca="1">IF(ISERROR($V112),"",OFFSET('Smelter Look-up'!$E$4,$V112-4,0))</f>
        <v>CID003497</v>
      </c>
      <c r="G112" s="182" t="str">
        <f ca="1">IF(C112=$X$4,IF(ISERROR($V112),"Enter smelter details","RMI"),IF(ISERROR($V112),"",OFFSET('Smelter Look-up'!$F$4,$V112-4,0)))</f>
        <v>RMI</v>
      </c>
      <c r="H112" s="183">
        <f ca="1">IF(ISERROR($V112),"",OFFSET('Smelter Look-up'!$G$4,$V112-4,0))</f>
        <v>0</v>
      </c>
      <c r="I112" s="184" t="str">
        <f ca="1">IF(ISERROR($V112),"",OFFSET('Smelter Look-up'!$H$4,$V112-4,0))</f>
        <v>Hamar</v>
      </c>
      <c r="J112" s="184" t="str">
        <f ca="1">IF(ISERROR($V112),"",OFFSET('Smelter Look-up'!$I$4,$V112-4,0))</f>
        <v>Innlandet</v>
      </c>
      <c r="K112" s="224"/>
      <c r="L112" s="224"/>
      <c r="M112" s="224"/>
      <c r="N112" s="224"/>
      <c r="O112" s="224"/>
      <c r="P112" s="185"/>
      <c r="Q112" s="225" t="str">
        <f>VLOOKUP(A112,'[1]For Dropdown'!$A:$F,6,FALSE)</f>
        <v>Non Conformant</v>
      </c>
      <c r="R112" s="182" t="str">
        <f ca="1">IF(ISERROR($V112),"",OFFSET('Smelter Look-up'!$C$4,$V112-4,0)&amp;"")</f>
        <v>K.A. Rasmussen</v>
      </c>
      <c r="S112" s="181" t="str">
        <f t="shared" ca="1" si="14"/>
        <v>NO</v>
      </c>
      <c r="T112" s="181" t="str">
        <f ca="1">IF(B112="","",IF(ISERROR(MATCH($J112,SorP!$B$1:$B$6226,0)),"",INDIRECT("'SorP'!$A$"&amp;MATCH($S112&amp;$J112,SorP!C:C,0))))</f>
        <v>NO-34</v>
      </c>
      <c r="U112" s="201"/>
      <c r="V112" s="226">
        <f ca="1">IF(C112="",NA(),IF(OR(C112="Smelter not listed",C112="Smelter not yet identified"),MATCH($B112&amp;$D112,'Smelter Look-up'!$J:$J,0),MATCH($B112&amp;$C112,'Smelter Look-up'!$J:$J,0)))</f>
        <v>142</v>
      </c>
      <c r="X112" s="227">
        <f t="shared" ca="1" si="15"/>
        <v>0</v>
      </c>
      <c r="AB112" s="228" t="str">
        <f t="shared" ca="1" si="16"/>
        <v>GoldK.A. Rasmussen</v>
      </c>
    </row>
    <row r="113" spans="1:28" s="227" customFormat="1" ht="54">
      <c r="A113" s="181" t="s">
        <v>650</v>
      </c>
      <c r="B113" s="182" t="str">
        <f ca="1">IF(LEN(A113)=0,"",INDEX('Smelter Look-up'!$A:$A,MATCH($A113,'Smelter Look-up'!$E:$E,0)))</f>
        <v>Gold</v>
      </c>
      <c r="C113" s="186" t="str">
        <f ca="1">IF(LEN(A113)=0,"",INDEX('Smelter Look-up'!$C:$C,MATCH($A113,'Smelter Look-up'!$E:$E,0)))</f>
        <v>Argor-Heraeus S.A.</v>
      </c>
      <c r="D113" s="230"/>
      <c r="E113" s="182" t="str">
        <f ca="1">IF(ISERROR($V113),"",OFFSET('Smelter Look-up'!$D$4,$V113-4,0)&amp;"")</f>
        <v>SWITZERLAND</v>
      </c>
      <c r="F113" s="182" t="str">
        <f ca="1">IF(ISERROR($V113),"",OFFSET('Smelter Look-up'!$E$4,$V113-4,0))</f>
        <v>CID000077</v>
      </c>
      <c r="G113" s="182" t="str">
        <f ca="1">IF(C113=$X$4,IF(ISERROR($V113),"Enter smelter details","RMI"),IF(ISERROR($V113),"",OFFSET('Smelter Look-up'!$F$4,$V113-4,0)))</f>
        <v>RMI</v>
      </c>
      <c r="H113" s="183">
        <f ca="1">IF(ISERROR($V113),"",OFFSET('Smelter Look-up'!$G$4,$V113-4,0))</f>
        <v>0</v>
      </c>
      <c r="I113" s="184" t="str">
        <f ca="1">IF(ISERROR($V113),"",OFFSET('Smelter Look-up'!$H$4,$V113-4,0))</f>
        <v>Mendrisio</v>
      </c>
      <c r="J113" s="184" t="str">
        <f ca="1">IF(ISERROR($V113),"",OFFSET('Smelter Look-up'!$I$4,$V113-4,0))</f>
        <v>Ticino</v>
      </c>
      <c r="K113" s="224"/>
      <c r="L113" s="224"/>
      <c r="M113" s="224"/>
      <c r="N113" s="224"/>
      <c r="O113" s="224"/>
      <c r="P113" s="185"/>
      <c r="Q113" s="225">
        <f>VLOOKUP(A113,'[1]For Dropdown'!$A:$F,6,FALSE)</f>
        <v>0</v>
      </c>
      <c r="R113" s="182" t="str">
        <f ca="1">IF(ISERROR($V113),"",OFFSET('Smelter Look-up'!$C$4,$V113-4,0)&amp;"")</f>
        <v>Argor-Heraeus S.A.</v>
      </c>
      <c r="S113" s="181" t="str">
        <f t="shared" ca="1" si="14"/>
        <v>CH</v>
      </c>
      <c r="T113" s="181" t="str">
        <f ca="1">IF(B113="","",IF(ISERROR(MATCH($J113,SorP!$B$1:$B$6226,0)),"",INDIRECT("'SorP'!$A$"&amp;MATCH($S113&amp;$J113,SorP!C:C,0))))</f>
        <v>CH-TI</v>
      </c>
      <c r="U113" s="201"/>
      <c r="V113" s="226">
        <f ca="1">IF(C113="",NA(),IF(OR(C113="Smelter not listed",C113="Smelter not yet identified"),MATCH($B113&amp;$D113,'Smelter Look-up'!$J:$J,0),MATCH($B113&amp;$C113,'Smelter Look-up'!$J:$J,0)))</f>
        <v>28</v>
      </c>
      <c r="X113" s="227">
        <f t="shared" ca="1" si="15"/>
        <v>0</v>
      </c>
      <c r="AB113" s="228" t="str">
        <f t="shared" ca="1" si="16"/>
        <v>GoldArgor-Heraeus S.A.</v>
      </c>
    </row>
    <row r="114" spans="1:28" s="227" customFormat="1" ht="40.5">
      <c r="A114" s="181" t="s">
        <v>734</v>
      </c>
      <c r="B114" s="182" t="str">
        <f ca="1">IF(LEN(A114)=0,"",INDEX('Smelter Look-up'!$A:$A,MATCH($A114,'Smelter Look-up'!$E:$E,0)))</f>
        <v>Gold</v>
      </c>
      <c r="C114" s="186" t="str">
        <f ca="1">IF(LEN(A114)=0,"",INDEX('Smelter Look-up'!$C:$C,MATCH($A114,'Smelter Look-up'!$E:$E,0)))</f>
        <v>Valcambi S.A.</v>
      </c>
      <c r="D114" s="230"/>
      <c r="E114" s="182" t="str">
        <f ca="1">IF(ISERROR($V114),"",OFFSET('Smelter Look-up'!$D$4,$V114-4,0)&amp;"")</f>
        <v>SWITZERLAND</v>
      </c>
      <c r="F114" s="182" t="str">
        <f ca="1">IF(ISERROR($V114),"",OFFSET('Smelter Look-up'!$E$4,$V114-4,0))</f>
        <v>CID002003</v>
      </c>
      <c r="G114" s="182" t="str">
        <f ca="1">IF(C114=$X$4,IF(ISERROR($V114),"Enter smelter details","RMI"),IF(ISERROR($V114),"",OFFSET('Smelter Look-up'!$F$4,$V114-4,0)))</f>
        <v>RMI</v>
      </c>
      <c r="H114" s="183">
        <f ca="1">IF(ISERROR($V114),"",OFFSET('Smelter Look-up'!$G$4,$V114-4,0))</f>
        <v>0</v>
      </c>
      <c r="I114" s="184" t="str">
        <f ca="1">IF(ISERROR($V114),"",OFFSET('Smelter Look-up'!$H$4,$V114-4,0))</f>
        <v>Balerna</v>
      </c>
      <c r="J114" s="184" t="str">
        <f ca="1">IF(ISERROR($V114),"",OFFSET('Smelter Look-up'!$I$4,$V114-4,0))</f>
        <v>Ticino</v>
      </c>
      <c r="K114" s="224"/>
      <c r="L114" s="224"/>
      <c r="M114" s="224"/>
      <c r="N114" s="224"/>
      <c r="O114" s="224"/>
      <c r="P114" s="185"/>
      <c r="Q114" s="225">
        <f>VLOOKUP(A114,'[1]For Dropdown'!$A:$F,6,FALSE)</f>
        <v>0</v>
      </c>
      <c r="R114" s="182" t="str">
        <f ca="1">IF(ISERROR($V114),"",OFFSET('Smelter Look-up'!$C$4,$V114-4,0)&amp;"")</f>
        <v>Valcambi S.A.</v>
      </c>
      <c r="S114" s="181" t="str">
        <f t="shared" ca="1" si="14"/>
        <v>CH</v>
      </c>
      <c r="T114" s="181" t="str">
        <f ca="1">IF(B114="","",IF(ISERROR(MATCH($J114,SorP!$B$1:$B$6226,0)),"",INDIRECT("'SorP'!$A$"&amp;MATCH($S114&amp;$J114,SorP!C:C,0))))</f>
        <v>CH-TI</v>
      </c>
      <c r="U114" s="201"/>
      <c r="V114" s="226">
        <f ca="1">IF(C114="",NA(),IF(OR(C114="Smelter not listed",C114="Smelter not yet identified"),MATCH($B114&amp;$D114,'Smelter Look-up'!$J:$J,0),MATCH($B114&amp;$C114,'Smelter Look-up'!$J:$J,0)))</f>
        <v>305</v>
      </c>
      <c r="X114" s="227">
        <f t="shared" ca="1" si="15"/>
        <v>0</v>
      </c>
      <c r="AB114" s="228" t="str">
        <f t="shared" ca="1" si="16"/>
        <v>GoldValcambi S.A.</v>
      </c>
    </row>
    <row r="115" spans="1:28" s="227" customFormat="1" ht="108">
      <c r="A115" s="181" t="s">
        <v>13153</v>
      </c>
      <c r="B115" s="182" t="str">
        <f ca="1">IF(LEN(A115)=0,"",INDEX('Smelter Look-up'!$A:$A,MATCH($A115,'Smelter Look-up'!$E:$E,0)))</f>
        <v>Gold</v>
      </c>
      <c r="C115" s="186" t="str">
        <f ca="1">IF(LEN(A115)=0,"",INDEX('Smelter Look-up'!$C:$C,MATCH($A115,'Smelter Look-up'!$E:$E,0)))</f>
        <v>Hunan Guiyang yinxing Nonferrous Smelting Co., Ltd.</v>
      </c>
      <c r="D115" s="230"/>
      <c r="E115" s="182" t="str">
        <f ca="1">IF(ISERROR($V115),"",OFFSET('Smelter Look-up'!$D$4,$V115-4,0)&amp;"")</f>
        <v>CHINA</v>
      </c>
      <c r="F115" s="182" t="str">
        <f ca="1">IF(ISERROR($V115),"",OFFSET('Smelter Look-up'!$E$4,$V115-4,0))</f>
        <v>CID000773</v>
      </c>
      <c r="G115" s="182" t="str">
        <f ca="1">IF(C115=$X$4,IF(ISERROR($V115),"Enter smelter details","RMI"),IF(ISERROR($V115),"",OFFSET('Smelter Look-up'!$F$4,$V115-4,0)))</f>
        <v>RMI</v>
      </c>
      <c r="H115" s="183">
        <f ca="1">IF(ISERROR($V115),"",OFFSET('Smelter Look-up'!$G$4,$V115-4,0))</f>
        <v>0</v>
      </c>
      <c r="I115" s="184" t="str">
        <f ca="1">IF(ISERROR($V115),"",OFFSET('Smelter Look-up'!$H$4,$V115-4,0))</f>
        <v>Chenzhou</v>
      </c>
      <c r="J115" s="184" t="str">
        <f ca="1">IF(ISERROR($V115),"",OFFSET('Smelter Look-up'!$I$4,$V115-4,0))</f>
        <v>Hunan Sheng</v>
      </c>
      <c r="K115" s="224"/>
      <c r="L115" s="224"/>
      <c r="M115" s="224"/>
      <c r="N115" s="224"/>
      <c r="O115" s="224"/>
      <c r="P115" s="185"/>
      <c r="Q115" s="225" t="str">
        <f>VLOOKUP(A115,'[1]For Dropdown'!$A:$F,6,FALSE)</f>
        <v>Non Conformant</v>
      </c>
      <c r="R115" s="182" t="str">
        <f ca="1">IF(ISERROR($V115),"",OFFSET('Smelter Look-up'!$C$4,$V115-4,0)&amp;"")</f>
        <v>Hunan Guiyang yinxing Nonferrous Smelting Co., Ltd.</v>
      </c>
      <c r="S115" s="181" t="str">
        <f t="shared" ca="1" si="14"/>
        <v>CN</v>
      </c>
      <c r="T115" s="181" t="str">
        <f ca="1">IF(B115="","",IF(ISERROR(MATCH($J115,SorP!$B$1:$B$6226,0)),"",INDIRECT("'SorP'!$A$"&amp;MATCH($S115&amp;$J115,SorP!C:C,0))))</f>
        <v>CN-HN</v>
      </c>
      <c r="U115" s="201"/>
      <c r="V115" s="226">
        <f ca="1">IF(C115="",NA(),IF(OR(C115="Smelter not listed",C115="Smelter not yet identified"),MATCH($B115&amp;$D115,'Smelter Look-up'!$J:$J,0),MATCH($B115&amp;$C115,'Smelter Look-up'!$J:$J,0)))</f>
        <v>116</v>
      </c>
      <c r="X115" s="227">
        <f t="shared" ca="1" si="15"/>
        <v>0</v>
      </c>
      <c r="AB115" s="228" t="str">
        <f t="shared" ca="1" si="16"/>
        <v>GoldHunan Guiyang yinxing Nonferrous Smelting Co., Ltd.</v>
      </c>
    </row>
    <row r="116" spans="1:28" s="227" customFormat="1" ht="67.5">
      <c r="A116" s="181" t="s">
        <v>669</v>
      </c>
      <c r="B116" s="182" t="str">
        <f ca="1">IF(LEN(A116)=0,"",INDEX('Smelter Look-up'!$A:$A,MATCH($A116,'Smelter Look-up'!$E:$E,0)))</f>
        <v>Gold</v>
      </c>
      <c r="C116" s="186" t="str">
        <f ca="1">IF(LEN(A116)=0,"",INDEX('Smelter Look-up'!$C:$C,MATCH($A116,'Smelter Look-up'!$E:$E,0)))</f>
        <v>Refinery of Seemine Gold Co., Ltd.</v>
      </c>
      <c r="D116" s="230"/>
      <c r="E116" s="182" t="str">
        <f ca="1">IF(ISERROR($V116),"",OFFSET('Smelter Look-up'!$D$4,$V116-4,0)&amp;"")</f>
        <v>CHINA</v>
      </c>
      <c r="F116" s="182" t="str">
        <f ca="1">IF(ISERROR($V116),"",OFFSET('Smelter Look-up'!$E$4,$V116-4,0))</f>
        <v>CID000522</v>
      </c>
      <c r="G116" s="182" t="str">
        <f ca="1">IF(C116=$X$4,IF(ISERROR($V116),"Enter smelter details","RMI"),IF(ISERROR($V116),"",OFFSET('Smelter Look-up'!$F$4,$V116-4,0)))</f>
        <v>RMI</v>
      </c>
      <c r="H116" s="183">
        <f ca="1">IF(ISERROR($V116),"",OFFSET('Smelter Look-up'!$G$4,$V116-4,0))</f>
        <v>0</v>
      </c>
      <c r="I116" s="184" t="str">
        <f ca="1">IF(ISERROR($V116),"",OFFSET('Smelter Look-up'!$H$4,$V116-4,0))</f>
        <v>Lanzhou</v>
      </c>
      <c r="J116" s="184" t="str">
        <f ca="1">IF(ISERROR($V116),"",OFFSET('Smelter Look-up'!$I$4,$V116-4,0))</f>
        <v>Gansu Sheng</v>
      </c>
      <c r="K116" s="224"/>
      <c r="L116" s="224"/>
      <c r="M116" s="224"/>
      <c r="N116" s="224"/>
      <c r="O116" s="224"/>
      <c r="P116" s="185"/>
      <c r="Q116" s="225" t="str">
        <f>VLOOKUP(A116,'[1]For Dropdown'!$A:$F,6,FALSE)</f>
        <v>Non Conformant</v>
      </c>
      <c r="R116" s="182" t="str">
        <f ca="1">IF(ISERROR($V116),"",OFFSET('Smelter Look-up'!$C$4,$V116-4,0)&amp;"")</f>
        <v>Refinery of Seemine Gold Co., Ltd.</v>
      </c>
      <c r="S116" s="181" t="str">
        <f t="shared" ca="1" si="14"/>
        <v>CN</v>
      </c>
      <c r="T116" s="181" t="str">
        <f ca="1">IF(B116="","",IF(ISERROR(MATCH($J116,SorP!$B$1:$B$6226,0)),"",INDIRECT("'SorP'!$A$"&amp;MATCH($S116&amp;$J116,SorP!C:C,0))))</f>
        <v>CN-GS</v>
      </c>
      <c r="U116" s="201"/>
      <c r="V116" s="226">
        <f ca="1">IF(C116="",NA(),IF(OR(C116="Smelter not listed",C116="Smelter not yet identified"),MATCH($B116&amp;$D116,'Smelter Look-up'!$J:$J,0),MATCH($B116&amp;$C116,'Smelter Look-up'!$J:$J,0)))</f>
        <v>229</v>
      </c>
      <c r="X116" s="227">
        <f t="shared" ca="1" si="15"/>
        <v>0</v>
      </c>
      <c r="AB116" s="228" t="str">
        <f t="shared" ca="1" si="16"/>
        <v>GoldRefinery of Seemine Gold Co., Ltd.</v>
      </c>
    </row>
    <row r="117" spans="1:28" s="227" customFormat="1" ht="67.5">
      <c r="A117" s="181" t="s">
        <v>738</v>
      </c>
      <c r="B117" s="182" t="str">
        <f ca="1">IF(LEN(A117)=0,"",INDEX('Smelter Look-up'!$A:$A,MATCH($A117,'Smelter Look-up'!$E:$E,0)))</f>
        <v>Gold</v>
      </c>
      <c r="C117" s="186" t="str">
        <f ca="1">IF(LEN(A117)=0,"",INDEX('Smelter Look-up'!$C:$C,MATCH($A117,'Smelter Look-up'!$E:$E,0)))</f>
        <v>Yunnan Copper Industry Co., Ltd.</v>
      </c>
      <c r="D117" s="230"/>
      <c r="E117" s="182" t="str">
        <f ca="1">IF(ISERROR($V117),"",OFFSET('Smelter Look-up'!$D$4,$V117-4,0)&amp;"")</f>
        <v>CHINA</v>
      </c>
      <c r="F117" s="182" t="str">
        <f ca="1">IF(ISERROR($V117),"",OFFSET('Smelter Look-up'!$E$4,$V117-4,0))</f>
        <v>CID000197</v>
      </c>
      <c r="G117" s="182" t="str">
        <f ca="1">IF(C117=$X$4,IF(ISERROR($V117),"Enter smelter details","RMI"),IF(ISERROR($V117),"",OFFSET('Smelter Look-up'!$F$4,$V117-4,0)))</f>
        <v>RMI</v>
      </c>
      <c r="H117" s="183">
        <f ca="1">IF(ISERROR($V117),"",OFFSET('Smelter Look-up'!$G$4,$V117-4,0))</f>
        <v>0</v>
      </c>
      <c r="I117" s="184" t="str">
        <f ca="1">IF(ISERROR($V117),"",OFFSET('Smelter Look-up'!$H$4,$V117-4,0))</f>
        <v>Kunming</v>
      </c>
      <c r="J117" s="184" t="str">
        <f ca="1">IF(ISERROR($V117),"",OFFSET('Smelter Look-up'!$I$4,$V117-4,0))</f>
        <v>Yunnan Sheng</v>
      </c>
      <c r="K117" s="224"/>
      <c r="L117" s="224"/>
      <c r="M117" s="224"/>
      <c r="N117" s="224"/>
      <c r="O117" s="224"/>
      <c r="P117" s="185"/>
      <c r="Q117" s="225" t="str">
        <f>VLOOKUP(A117,'[1]For Dropdown'!$A:$F,6,FALSE)</f>
        <v>Non Conformant</v>
      </c>
      <c r="R117" s="182" t="str">
        <f ca="1">IF(ISERROR($V117),"",OFFSET('Smelter Look-up'!$C$4,$V117-4,0)&amp;"")</f>
        <v>Yunnan Copper Industry Co., Ltd.</v>
      </c>
      <c r="S117" s="181" t="str">
        <f t="shared" ca="1" si="14"/>
        <v>CN</v>
      </c>
      <c r="T117" s="181" t="str">
        <f ca="1">IF(B117="","",IF(ISERROR(MATCH($J117,SorP!$B$1:$B$6226,0)),"",INDIRECT("'SorP'!$A$"&amp;MATCH($S117&amp;$J117,SorP!C:C,0))))</f>
        <v>CN-YN</v>
      </c>
      <c r="U117" s="201"/>
      <c r="V117" s="226">
        <f ca="1">IF(C117="",NA(),IF(OR(C117="Smelter not listed",C117="Smelter not yet identified"),MATCH($B117&amp;$D117,'Smelter Look-up'!$J:$J,0),MATCH($B117&amp;$C117,'Smelter Look-up'!$J:$J,0)))</f>
        <v>318</v>
      </c>
      <c r="X117" s="227">
        <f t="shared" ca="1" si="15"/>
        <v>0</v>
      </c>
      <c r="AB117" s="228" t="str">
        <f t="shared" ca="1" si="16"/>
        <v>GoldYunnan Copper Industry Co., Ltd.</v>
      </c>
    </row>
    <row r="118" spans="1:28" s="227" customFormat="1" ht="121.5">
      <c r="A118" s="181" t="s">
        <v>1577</v>
      </c>
      <c r="B118" s="182" t="str">
        <f ca="1">IF(LEN(A118)=0,"",INDEX('Smelter Look-up'!$A:$A,MATCH($A118,'Smelter Look-up'!$E:$E,0)))</f>
        <v>Gold</v>
      </c>
      <c r="C118" s="186" t="str">
        <f ca="1">IF(LEN(A118)=0,"",INDEX('Smelter Look-up'!$C:$C,MATCH($A118,'Smelter Look-up'!$E:$E,0)))</f>
        <v>Guoda Safina High-Tech Environmental Refinery Co., Ltd.</v>
      </c>
      <c r="D118" s="230"/>
      <c r="E118" s="182" t="str">
        <f ca="1">IF(ISERROR($V118),"",OFFSET('Smelter Look-up'!$D$4,$V118-4,0)&amp;"")</f>
        <v>CHINA</v>
      </c>
      <c r="F118" s="182" t="str">
        <f ca="1">IF(ISERROR($V118),"",OFFSET('Smelter Look-up'!$E$4,$V118-4,0))</f>
        <v>CID000651</v>
      </c>
      <c r="G118" s="182" t="str">
        <f ca="1">IF(C118=$X$4,IF(ISERROR($V118),"Enter smelter details","RMI"),IF(ISERROR($V118),"",OFFSET('Smelter Look-up'!$F$4,$V118-4,0)))</f>
        <v>RMI</v>
      </c>
      <c r="H118" s="183">
        <f ca="1">IF(ISERROR($V118),"",OFFSET('Smelter Look-up'!$G$4,$V118-4,0))</f>
        <v>0</v>
      </c>
      <c r="I118" s="184" t="str">
        <f ca="1">IF(ISERROR($V118),"",OFFSET('Smelter Look-up'!$H$4,$V118-4,0))</f>
        <v>Zhaoyuan</v>
      </c>
      <c r="J118" s="184" t="str">
        <f ca="1">IF(ISERROR($V118),"",OFFSET('Smelter Look-up'!$I$4,$V118-4,0))</f>
        <v>Shandong Sheng</v>
      </c>
      <c r="K118" s="224"/>
      <c r="L118" s="224"/>
      <c r="M118" s="224"/>
      <c r="N118" s="224"/>
      <c r="O118" s="224"/>
      <c r="P118" s="185"/>
      <c r="Q118" s="225" t="str">
        <f>VLOOKUP(A118,'[1]For Dropdown'!$A:$F,6,FALSE)</f>
        <v>Non Conformant</v>
      </c>
      <c r="R118" s="182" t="str">
        <f ca="1">IF(ISERROR($V118),"",OFFSET('Smelter Look-up'!$C$4,$V118-4,0)&amp;"")</f>
        <v>Guoda Safina High-Tech Environmental Refinery Co., Ltd.</v>
      </c>
      <c r="S118" s="181" t="str">
        <f t="shared" ca="1" si="14"/>
        <v>CN</v>
      </c>
      <c r="T118" s="181" t="str">
        <f ca="1">IF(B118="","",IF(ISERROR(MATCH($J118,SorP!$B$1:$B$6226,0)),"",INDIRECT("'SorP'!$A$"&amp;MATCH($S118&amp;$J118,SorP!C:C,0))))</f>
        <v>CN-SD</v>
      </c>
      <c r="U118" s="201"/>
      <c r="V118" s="226">
        <f ca="1">IF(C118="",NA(),IF(OR(C118="Smelter not listed",C118="Smelter not yet identified"),MATCH($B118&amp;$D118,'Smelter Look-up'!$J:$J,0),MATCH($B118&amp;$C118,'Smelter Look-up'!$J:$J,0)))</f>
        <v>102</v>
      </c>
      <c r="X118" s="227">
        <f t="shared" ca="1" si="15"/>
        <v>0</v>
      </c>
      <c r="AB118" s="228" t="str">
        <f t="shared" ca="1" si="16"/>
        <v>GoldGuoda Safina High-Tech Environmental Refinery Co., Ltd.</v>
      </c>
    </row>
    <row r="119" spans="1:28" s="227" customFormat="1" ht="40.5">
      <c r="A119" s="181" t="s">
        <v>2192</v>
      </c>
      <c r="B119" s="182" t="str">
        <f ca="1">IF(LEN(A119)=0,"",INDEX('Smelter Look-up'!$A:$A,MATCH($A119,'Smelter Look-up'!$E:$E,0)))</f>
        <v>Gold</v>
      </c>
      <c r="C119" s="186" t="str">
        <f ca="1">IF(LEN(A119)=0,"",INDEX('Smelter Look-up'!$C:$C,MATCH($A119,'Smelter Look-up'!$E:$E,0)))</f>
        <v>Morris and Watson</v>
      </c>
      <c r="D119" s="230"/>
      <c r="E119" s="182" t="str">
        <f ca="1">IF(ISERROR($V119),"",OFFSET('Smelter Look-up'!$D$4,$V119-4,0)&amp;"")</f>
        <v>NEW ZEALAND</v>
      </c>
      <c r="F119" s="182" t="str">
        <f ca="1">IF(ISERROR($V119),"",OFFSET('Smelter Look-up'!$E$4,$V119-4,0))</f>
        <v>CID002282</v>
      </c>
      <c r="G119" s="182" t="str">
        <f ca="1">IF(C119=$X$4,IF(ISERROR($V119),"Enter smelter details","RMI"),IF(ISERROR($V119),"",OFFSET('Smelter Look-up'!$F$4,$V119-4,0)))</f>
        <v>RMI</v>
      </c>
      <c r="H119" s="183">
        <f ca="1">IF(ISERROR($V119),"",OFFSET('Smelter Look-up'!$G$4,$V119-4,0))</f>
        <v>0</v>
      </c>
      <c r="I119" s="184" t="str">
        <f ca="1">IF(ISERROR($V119),"",OFFSET('Smelter Look-up'!$H$4,$V119-4,0))</f>
        <v>Onehunga</v>
      </c>
      <c r="J119" s="184" t="str">
        <f ca="1">IF(ISERROR($V119),"",OFFSET('Smelter Look-up'!$I$4,$V119-4,0))</f>
        <v>Auckland</v>
      </c>
      <c r="K119" s="224"/>
      <c r="L119" s="224"/>
      <c r="M119" s="224"/>
      <c r="N119" s="224"/>
      <c r="O119" s="224"/>
      <c r="P119" s="185"/>
      <c r="Q119" s="225" t="str">
        <f>VLOOKUP(A119,'[1]For Dropdown'!$A:$F,6,FALSE)</f>
        <v>Non Conformant</v>
      </c>
      <c r="R119" s="182" t="str">
        <f ca="1">IF(ISERROR($V119),"",OFFSET('Smelter Look-up'!$C$4,$V119-4,0)&amp;"")</f>
        <v>Morris and Watson</v>
      </c>
      <c r="S119" s="181" t="str">
        <f t="shared" ca="1" si="14"/>
        <v>NZ</v>
      </c>
      <c r="T119" s="181" t="str">
        <f ca="1">IF(B119="","",IF(ISERROR(MATCH($J119,SorP!$B$1:$B$6226,0)),"",INDIRECT("'SorP'!$A$"&amp;MATCH($S119&amp;$J119,SorP!C:C,0))))</f>
        <v>NZ-AUK</v>
      </c>
      <c r="U119" s="201"/>
      <c r="V119" s="226">
        <f ca="1">IF(C119="",NA(),IF(OR(C119="Smelter not listed",C119="Smelter not yet identified"),MATCH($B119&amp;$D119,'Smelter Look-up'!$J:$J,0),MATCH($B119&amp;$C119,'Smelter Look-up'!$J:$J,0)))</f>
        <v>198</v>
      </c>
      <c r="X119" s="227">
        <f t="shared" ca="1" si="15"/>
        <v>0</v>
      </c>
      <c r="AB119" s="228" t="str">
        <f t="shared" ca="1" si="16"/>
        <v>GoldMorris and Watson</v>
      </c>
    </row>
    <row r="120" spans="1:28" s="227" customFormat="1" ht="162">
      <c r="A120" s="181" t="s">
        <v>2503</v>
      </c>
      <c r="B120" s="182" t="str">
        <f ca="1">IF(LEN(A120)=0,"",INDEX('Smelter Look-up'!$A:$A,MATCH($A120,'Smelter Look-up'!$E:$E,0)))</f>
        <v>Gold</v>
      </c>
      <c r="C120" s="186" t="str">
        <f ca="1">IF(LEN(A120)=0,"",INDEX('Smelter Look-up'!$C:$C,MATCH($A120,'Smelter Look-up'!$E:$E,0)))</f>
        <v>State Research Institute Center for Physical Sciences and Technology</v>
      </c>
      <c r="D120" s="230"/>
      <c r="E120" s="182" t="str">
        <f ca="1">IF(ISERROR($V120),"",OFFSET('Smelter Look-up'!$D$4,$V120-4,0)&amp;"")</f>
        <v>LITHUANIA</v>
      </c>
      <c r="F120" s="182" t="str">
        <f ca="1">IF(ISERROR($V120),"",OFFSET('Smelter Look-up'!$E$4,$V120-4,0))</f>
        <v>CID003153</v>
      </c>
      <c r="G120" s="182" t="str">
        <f ca="1">IF(C120=$X$4,IF(ISERROR($V120),"Enter smelter details","RMI"),IF(ISERROR($V120),"",OFFSET('Smelter Look-up'!$F$4,$V120-4,0)))</f>
        <v>RMI</v>
      </c>
      <c r="H120" s="183">
        <f ca="1">IF(ISERROR($V120),"",OFFSET('Smelter Look-up'!$G$4,$V120-4,0))</f>
        <v>0</v>
      </c>
      <c r="I120" s="184" t="str">
        <f ca="1">IF(ISERROR($V120),"",OFFSET('Smelter Look-up'!$H$4,$V120-4,0))</f>
        <v>Vilnius</v>
      </c>
      <c r="J120" s="184" t="str">
        <f ca="1">IF(ISERROR($V120),"",OFFSET('Smelter Look-up'!$I$4,$V120-4,0))</f>
        <v>Vilnius</v>
      </c>
      <c r="K120" s="224"/>
      <c r="L120" s="224"/>
      <c r="M120" s="224"/>
      <c r="N120" s="224"/>
      <c r="O120" s="224"/>
      <c r="P120" s="185"/>
      <c r="Q120" s="225" t="str">
        <f>VLOOKUP(A120,'[1]For Dropdown'!$A:$F,6,FALSE)</f>
        <v>Non Conformant</v>
      </c>
      <c r="R120" s="182" t="str">
        <f ca="1">IF(ISERROR($V120),"",OFFSET('Smelter Look-up'!$C$4,$V120-4,0)&amp;"")</f>
        <v>State Research Institute Center for Physical Sciences and Technology</v>
      </c>
      <c r="S120" s="181" t="str">
        <f t="shared" ca="1" si="14"/>
        <v>LT</v>
      </c>
      <c r="T120" s="181" t="str">
        <f ca="1">IF(B120="","",IF(ISERROR(MATCH($J120,SorP!$B$1:$B$6226,0)),"",INDIRECT("'SorP'!$A$"&amp;MATCH($S120&amp;$J120,SorP!C:C,0))))</f>
        <v>LT-58</v>
      </c>
      <c r="U120" s="201"/>
      <c r="V120" s="226">
        <f ca="1">IF(C120="",NA(),IF(OR(C120="Smelter not listed",C120="Smelter not yet identified"),MATCH($B120&amp;$D120,'Smelter Look-up'!$J:$J,0),MATCH($B120&amp;$C120,'Smelter Look-up'!$J:$J,0)))</f>
        <v>273</v>
      </c>
      <c r="X120" s="227">
        <f t="shared" ca="1" si="15"/>
        <v>0</v>
      </c>
      <c r="AB120" s="228" t="str">
        <f t="shared" ca="1" si="16"/>
        <v>GoldState Research Institute Center for Physical Sciences and Technology</v>
      </c>
    </row>
    <row r="121" spans="1:28" s="227" customFormat="1" ht="40.5">
      <c r="A121" s="181" t="s">
        <v>719</v>
      </c>
      <c r="B121" s="182" t="str">
        <f ca="1">IF(LEN(A121)=0,"",INDEX('Smelter Look-up'!$A:$A,MATCH($A121,'Smelter Look-up'!$E:$E,0)))</f>
        <v>Gold</v>
      </c>
      <c r="C121" s="186" t="str">
        <f ca="1">IF(LEN(A121)=0,"",INDEX('Smelter Look-up'!$C:$C,MATCH($A121,'Smelter Look-up'!$E:$E,0)))</f>
        <v>Sabin Metal Corp.</v>
      </c>
      <c r="D121" s="230"/>
      <c r="E121" s="182" t="str">
        <f ca="1">IF(ISERROR($V121),"",OFFSET('Smelter Look-up'!$D$4,$V121-4,0)&amp;"")</f>
        <v>UNITED STATES OF AMERICA</v>
      </c>
      <c r="F121" s="182" t="str">
        <f ca="1">IF(ISERROR($V121),"",OFFSET('Smelter Look-up'!$E$4,$V121-4,0))</f>
        <v>CID001546</v>
      </c>
      <c r="G121" s="182" t="str">
        <f ca="1">IF(C121=$X$4,IF(ISERROR($V121),"Enter smelter details","RMI"),IF(ISERROR($V121),"",OFFSET('Smelter Look-up'!$F$4,$V121-4,0)))</f>
        <v>RMI</v>
      </c>
      <c r="H121" s="183">
        <f ca="1">IF(ISERROR($V121),"",OFFSET('Smelter Look-up'!$G$4,$V121-4,0))</f>
        <v>0</v>
      </c>
      <c r="I121" s="184" t="str">
        <f ca="1">IF(ISERROR($V121),"",OFFSET('Smelter Look-up'!$H$4,$V121-4,0))</f>
        <v>Williston</v>
      </c>
      <c r="J121" s="184" t="str">
        <f ca="1">IF(ISERROR($V121),"",OFFSET('Smelter Look-up'!$I$4,$V121-4,0))</f>
        <v>North Dakota</v>
      </c>
      <c r="K121" s="224"/>
      <c r="L121" s="224"/>
      <c r="M121" s="224"/>
      <c r="N121" s="224"/>
      <c r="O121" s="224"/>
      <c r="P121" s="185"/>
      <c r="Q121" s="225" t="str">
        <f>VLOOKUP(A121,'[1]For Dropdown'!$A:$F,6,FALSE)</f>
        <v>Non Conformant</v>
      </c>
      <c r="R121" s="182" t="str">
        <f ca="1">IF(ISERROR($V121),"",OFFSET('Smelter Look-up'!$C$4,$V121-4,0)&amp;"")</f>
        <v>Sabin Metal Corp.</v>
      </c>
      <c r="S121" s="181" t="str">
        <f t="shared" ca="1" si="14"/>
        <v>US</v>
      </c>
      <c r="T121" s="181" t="str">
        <f ca="1">IF(B121="","",IF(ISERROR(MATCH($J121,SorP!$B$1:$B$6226,0)),"",INDIRECT("'SorP'!$A$"&amp;MATCH($S121&amp;$J121,SorP!C:C,0))))</f>
        <v>US-ND</v>
      </c>
      <c r="U121" s="201"/>
      <c r="V121" s="226">
        <f ca="1">IF(C121="",NA(),IF(OR(C121="Smelter not listed",C121="Smelter not yet identified"),MATCH($B121&amp;$D121,'Smelter Look-up'!$J:$J,0),MATCH($B121&amp;$C121,'Smelter Look-up'!$J:$J,0)))</f>
        <v>234</v>
      </c>
      <c r="X121" s="227">
        <f t="shared" ca="1" si="15"/>
        <v>0</v>
      </c>
      <c r="AB121" s="228" t="str">
        <f t="shared" ca="1" si="16"/>
        <v>GoldSabin Metal Corp.</v>
      </c>
    </row>
    <row r="122" spans="1:28" s="227" customFormat="1" ht="54">
      <c r="A122" s="181" t="s">
        <v>2271</v>
      </c>
      <c r="B122" s="182" t="str">
        <f ca="1">IF(LEN(A122)=0,"",INDEX('Smelter Look-up'!$A:$A,MATCH($A122,'Smelter Look-up'!$E:$E,0)))</f>
        <v>Gold</v>
      </c>
      <c r="C122" s="186" t="str">
        <f ca="1">IF(LEN(A122)=0,"",INDEX('Smelter Look-up'!$C:$C,MATCH($A122,'Smelter Look-up'!$E:$E,0)))</f>
        <v>AU Traders and Refiners</v>
      </c>
      <c r="D122" s="230"/>
      <c r="E122" s="182" t="str">
        <f ca="1">IF(ISERROR($V122),"",OFFSET('Smelter Look-up'!$D$4,$V122-4,0)&amp;"")</f>
        <v>SOUTH AFRICA</v>
      </c>
      <c r="F122" s="182" t="str">
        <f ca="1">IF(ISERROR($V122),"",OFFSET('Smelter Look-up'!$E$4,$V122-4,0))</f>
        <v>CID002850</v>
      </c>
      <c r="G122" s="182" t="str">
        <f ca="1">IF(C122=$X$4,IF(ISERROR($V122),"Enter smelter details","RMI"),IF(ISERROR($V122),"",OFFSET('Smelter Look-up'!$F$4,$V122-4,0)))</f>
        <v>RMI</v>
      </c>
      <c r="H122" s="183">
        <f ca="1">IF(ISERROR($V122),"",OFFSET('Smelter Look-up'!$G$4,$V122-4,0))</f>
        <v>0</v>
      </c>
      <c r="I122" s="184" t="str">
        <f ca="1">IF(ISERROR($V122),"",OFFSET('Smelter Look-up'!$H$4,$V122-4,0))</f>
        <v>Johannesburg</v>
      </c>
      <c r="J122" s="184" t="str">
        <f ca="1">IF(ISERROR($V122),"",OFFSET('Smelter Look-up'!$I$4,$V122-4,0))</f>
        <v>Gauteng</v>
      </c>
      <c r="K122" s="224"/>
      <c r="L122" s="224"/>
      <c r="M122" s="224"/>
      <c r="N122" s="224"/>
      <c r="O122" s="224"/>
      <c r="P122" s="185"/>
      <c r="Q122" s="225" t="str">
        <f>VLOOKUP(A122,'[1]For Dropdown'!$A:$F,6,FALSE)</f>
        <v>Non Conformant</v>
      </c>
      <c r="R122" s="182" t="str">
        <f ca="1">IF(ISERROR($V122),"",OFFSET('Smelter Look-up'!$C$4,$V122-4,0)&amp;"")</f>
        <v>AU Traders and Refiners</v>
      </c>
      <c r="S122" s="181" t="str">
        <f t="shared" ca="1" si="14"/>
        <v>ZA</v>
      </c>
      <c r="T122" s="181" t="str">
        <f ca="1">IF(B122="","",IF(ISERROR(MATCH($J122,SorP!$B$1:$B$6226,0)),"",INDIRECT("'SorP'!$A$"&amp;MATCH($S122&amp;$J122,SorP!C:C,0))))</f>
        <v>ZA-GP</v>
      </c>
      <c r="U122" s="201"/>
      <c r="V122" s="226">
        <f ca="1">IF(C122="",NA(),IF(OR(C122="Smelter not listed",C122="Smelter not yet identified"),MATCH($B122&amp;$D122,'Smelter Look-up'!$J:$J,0),MATCH($B122&amp;$C122,'Smelter Look-up'!$J:$J,0)))</f>
        <v>36</v>
      </c>
      <c r="X122" s="227">
        <f t="shared" ca="1" si="15"/>
        <v>0</v>
      </c>
      <c r="AB122" s="228" t="str">
        <f t="shared" ca="1" si="16"/>
        <v>GoldAU Traders and Refiners</v>
      </c>
    </row>
    <row r="123" spans="1:28" s="227" customFormat="1" ht="40.5">
      <c r="A123" s="181" t="s">
        <v>716</v>
      </c>
      <c r="B123" s="182" t="str">
        <f ca="1">IF(LEN(A123)=0,"",INDEX('Smelter Look-up'!$A:$A,MATCH($A123,'Smelter Look-up'!$E:$E,0)))</f>
        <v>Gold</v>
      </c>
      <c r="C123" s="186" t="str">
        <f ca="1">IF(LEN(A123)=0,"",INDEX('Smelter Look-up'!$C:$C,MATCH($A123,'Smelter Look-up'!$E:$E,0)))</f>
        <v>PX Precinox S.A.</v>
      </c>
      <c r="D123" s="230"/>
      <c r="E123" s="182" t="str">
        <f ca="1">IF(ISERROR($V123),"",OFFSET('Smelter Look-up'!$D$4,$V123-4,0)&amp;"")</f>
        <v>SWITZERLAND</v>
      </c>
      <c r="F123" s="182" t="str">
        <f ca="1">IF(ISERROR($V123),"",OFFSET('Smelter Look-up'!$E$4,$V123-4,0))</f>
        <v>CID001498</v>
      </c>
      <c r="G123" s="182" t="str">
        <f ca="1">IF(C123=$X$4,IF(ISERROR($V123),"Enter smelter details","RMI"),IF(ISERROR($V123),"",OFFSET('Smelter Look-up'!$F$4,$V123-4,0)))</f>
        <v>RMI</v>
      </c>
      <c r="H123" s="183">
        <f ca="1">IF(ISERROR($V123),"",OFFSET('Smelter Look-up'!$G$4,$V123-4,0))</f>
        <v>0</v>
      </c>
      <c r="I123" s="184" t="str">
        <f ca="1">IF(ISERROR($V123),"",OFFSET('Smelter Look-up'!$H$4,$V123-4,0))</f>
        <v>La Chaux-de-Fonds</v>
      </c>
      <c r="J123" s="184" t="str">
        <f ca="1">IF(ISERROR($V123),"",OFFSET('Smelter Look-up'!$I$4,$V123-4,0))</f>
        <v>Neuchâtel</v>
      </c>
      <c r="K123" s="224"/>
      <c r="L123" s="224"/>
      <c r="M123" s="224"/>
      <c r="N123" s="224"/>
      <c r="O123" s="224"/>
      <c r="P123" s="185"/>
      <c r="Q123" s="225">
        <f>VLOOKUP(A123,'[1]For Dropdown'!$A:$F,6,FALSE)</f>
        <v>0</v>
      </c>
      <c r="R123" s="182" t="str">
        <f ca="1">IF(ISERROR($V123),"",OFFSET('Smelter Look-up'!$C$4,$V123-4,0)&amp;"")</f>
        <v>PX Precinox S.A.</v>
      </c>
      <c r="S123" s="181" t="str">
        <f t="shared" ca="1" si="14"/>
        <v>CH</v>
      </c>
      <c r="T123" s="181" t="str">
        <f ca="1">IF(B123="","",IF(ISERROR(MATCH($J123,SorP!$B$1:$B$6226,0)),"",INDIRECT("'SorP'!$A$"&amp;MATCH($S123&amp;$J123,SorP!C:C,0))))</f>
        <v>CH-NE</v>
      </c>
      <c r="U123" s="201"/>
      <c r="V123" s="226">
        <f ca="1">IF(C123="",NA(),IF(OR(C123="Smelter not listed",C123="Smelter not yet identified"),MATCH($B123&amp;$D123,'Smelter Look-up'!$J:$J,0),MATCH($B123&amp;$C123,'Smelter Look-up'!$J:$J,0)))</f>
        <v>224</v>
      </c>
      <c r="X123" s="227">
        <f t="shared" ca="1" si="15"/>
        <v>0</v>
      </c>
      <c r="AB123" s="228" t="str">
        <f t="shared" ca="1" si="16"/>
        <v>GoldPX Precinox S.A.</v>
      </c>
    </row>
    <row r="124" spans="1:28" s="227" customFormat="1" ht="94.5">
      <c r="A124" s="181" t="s">
        <v>660</v>
      </c>
      <c r="B124" s="182" t="str">
        <f ca="1">IF(LEN(A124)=0,"",INDEX('Smelter Look-up'!$A:$A,MATCH($A124,'Smelter Look-up'!$E:$E,0)))</f>
        <v>Gold</v>
      </c>
      <c r="C124" s="186" t="str">
        <f ca="1">IF(LEN(A124)=0,"",INDEX('Smelter Look-up'!$C:$C,MATCH($A124,'Smelter Look-up'!$E:$E,0)))</f>
        <v>CCR Refinery - Glencore Canada Corporation</v>
      </c>
      <c r="D124" s="230"/>
      <c r="E124" s="182" t="str">
        <f ca="1">IF(ISERROR($V124),"",OFFSET('Smelter Look-up'!$D$4,$V124-4,0)&amp;"")</f>
        <v>CANADA</v>
      </c>
      <c r="F124" s="182" t="str">
        <f ca="1">IF(ISERROR($V124),"",OFFSET('Smelter Look-up'!$E$4,$V124-4,0))</f>
        <v>CID000185</v>
      </c>
      <c r="G124" s="182" t="str">
        <f ca="1">IF(C124=$X$4,IF(ISERROR($V124),"Enter smelter details","RMI"),IF(ISERROR($V124),"",OFFSET('Smelter Look-up'!$F$4,$V124-4,0)))</f>
        <v>RMI</v>
      </c>
      <c r="H124" s="183">
        <f ca="1">IF(ISERROR($V124),"",OFFSET('Smelter Look-up'!$G$4,$V124-4,0))</f>
        <v>0</v>
      </c>
      <c r="I124" s="184" t="str">
        <f ca="1">IF(ISERROR($V124),"",OFFSET('Smelter Look-up'!$H$4,$V124-4,0))</f>
        <v>Montréal</v>
      </c>
      <c r="J124" s="184" t="str">
        <f ca="1">IF(ISERROR($V124),"",OFFSET('Smelter Look-up'!$I$4,$V124-4,0))</f>
        <v>Quebec</v>
      </c>
      <c r="K124" s="224"/>
      <c r="L124" s="224"/>
      <c r="M124" s="224"/>
      <c r="N124" s="224"/>
      <c r="O124" s="224"/>
      <c r="P124" s="185"/>
      <c r="Q124" s="225">
        <f>VLOOKUP(A124,'[1]For Dropdown'!$A:$F,6,FALSE)</f>
        <v>0</v>
      </c>
      <c r="R124" s="182" t="str">
        <f ca="1">IF(ISERROR($V124),"",OFFSET('Smelter Look-up'!$C$4,$V124-4,0)&amp;"")</f>
        <v>CCR Refinery - Glencore Canada Corporation</v>
      </c>
      <c r="S124" s="181" t="str">
        <f t="shared" ca="1" si="14"/>
        <v>CA</v>
      </c>
      <c r="T124" s="181" t="str">
        <f ca="1">IF(B124="","",IF(ISERROR(MATCH($J124,SorP!$B$1:$B$6226,0)),"",INDIRECT("'SorP'!$A$"&amp;MATCH($S124&amp;$J124,SorP!C:C,0))))</f>
        <v>CA-QC</v>
      </c>
      <c r="U124" s="201"/>
      <c r="V124" s="226">
        <f ca="1">IF(C124="",NA(),IF(OR(C124="Smelter not listed",C124="Smelter not yet identified"),MATCH($B124&amp;$D124,'Smelter Look-up'!$J:$J,0),MATCH($B124&amp;$C124,'Smelter Look-up'!$J:$J,0)))</f>
        <v>47</v>
      </c>
      <c r="X124" s="227">
        <f t="shared" ca="1" si="15"/>
        <v>0</v>
      </c>
      <c r="AB124" s="228" t="str">
        <f t="shared" ca="1" si="16"/>
        <v>GoldCCR Refinery - Glencore Canada Corporation</v>
      </c>
    </row>
    <row r="125" spans="1:28" s="227" customFormat="1" ht="54">
      <c r="A125" s="181" t="s">
        <v>682</v>
      </c>
      <c r="B125" s="182" t="str">
        <f ca="1">IF(LEN(A125)=0,"",INDEX('Smelter Look-up'!$A:$A,MATCH($A125,'Smelter Look-up'!$E:$E,0)))</f>
        <v>Gold</v>
      </c>
      <c r="C125" s="186" t="str">
        <f ca="1">IF(LEN(A125)=0,"",INDEX('Smelter Look-up'!$C:$C,MATCH($A125,'Smelter Look-up'!$E:$E,0)))</f>
        <v>Asahi Refining USA Inc.</v>
      </c>
      <c r="D125" s="230"/>
      <c r="E125" s="182" t="str">
        <f ca="1">IF(ISERROR($V125),"",OFFSET('Smelter Look-up'!$D$4,$V125-4,0)&amp;"")</f>
        <v>UNITED STATES OF AMERICA</v>
      </c>
      <c r="F125" s="182" t="str">
        <f ca="1">IF(ISERROR($V125),"",OFFSET('Smelter Look-up'!$E$4,$V125-4,0))</f>
        <v>CID000920</v>
      </c>
      <c r="G125" s="182" t="str">
        <f ca="1">IF(C125=$X$4,IF(ISERROR($V125),"Enter smelter details","RMI"),IF(ISERROR($V125),"",OFFSET('Smelter Look-up'!$F$4,$V125-4,0)))</f>
        <v>RMI</v>
      </c>
      <c r="H125" s="183">
        <f ca="1">IF(ISERROR($V125),"",OFFSET('Smelter Look-up'!$G$4,$V125-4,0))</f>
        <v>0</v>
      </c>
      <c r="I125" s="184" t="str">
        <f ca="1">IF(ISERROR($V125),"",OFFSET('Smelter Look-up'!$H$4,$V125-4,0))</f>
        <v>Salt Lake City</v>
      </c>
      <c r="J125" s="184" t="str">
        <f ca="1">IF(ISERROR($V125),"",OFFSET('Smelter Look-up'!$I$4,$V125-4,0))</f>
        <v>Utah</v>
      </c>
      <c r="K125" s="224"/>
      <c r="L125" s="224"/>
      <c r="M125" s="224"/>
      <c r="N125" s="224"/>
      <c r="O125" s="224"/>
      <c r="P125" s="185"/>
      <c r="Q125" s="225">
        <f>VLOOKUP(A125,'[1]For Dropdown'!$A:$F,6,FALSE)</f>
        <v>0</v>
      </c>
      <c r="R125" s="182" t="str">
        <f ca="1">IF(ISERROR($V125),"",OFFSET('Smelter Look-up'!$C$4,$V125-4,0)&amp;"")</f>
        <v>Asahi Refining USA Inc.</v>
      </c>
      <c r="S125" s="181" t="str">
        <f t="shared" ca="1" si="14"/>
        <v>US</v>
      </c>
      <c r="T125" s="181" t="str">
        <f ca="1">IF(B125="","",IF(ISERROR(MATCH($J125,SorP!$B$1:$B$6226,0)),"",INDIRECT("'SorP'!$A$"&amp;MATCH($S125&amp;$J125,SorP!C:C,0))))</f>
        <v>US-UT</v>
      </c>
      <c r="U125" s="201"/>
      <c r="V125" s="226">
        <f ca="1">IF(C125="",NA(),IF(OR(C125="Smelter not listed",C125="Smelter not yet identified"),MATCH($B125&amp;$D125,'Smelter Look-up'!$J:$J,0),MATCH($B125&amp;$C125,'Smelter Look-up'!$J:$J,0)))</f>
        <v>31</v>
      </c>
      <c r="X125" s="227">
        <f t="shared" ca="1" si="15"/>
        <v>0</v>
      </c>
      <c r="AB125" s="228" t="str">
        <f t="shared" ca="1" si="16"/>
        <v>GoldAsahi Refining USA Inc.</v>
      </c>
    </row>
    <row r="126" spans="1:28" s="227" customFormat="1" ht="54">
      <c r="A126" s="181" t="s">
        <v>661</v>
      </c>
      <c r="B126" s="182" t="str">
        <f ca="1">IF(LEN(A126)=0,"",INDEX('Smelter Look-up'!$A:$A,MATCH($A126,'Smelter Look-up'!$E:$E,0)))</f>
        <v>Gold</v>
      </c>
      <c r="C126" s="186" t="str">
        <f ca="1">IF(LEN(A126)=0,"",INDEX('Smelter Look-up'!$C:$C,MATCH($A126,'Smelter Look-up'!$E:$E,0)))</f>
        <v>Cendres + Metaux S.A.</v>
      </c>
      <c r="D126" s="230"/>
      <c r="E126" s="182" t="str">
        <f ca="1">IF(ISERROR($V126),"",OFFSET('Smelter Look-up'!$D$4,$V126-4,0)&amp;"")</f>
        <v>SWITZERLAND</v>
      </c>
      <c r="F126" s="182" t="str">
        <f ca="1">IF(ISERROR($V126),"",OFFSET('Smelter Look-up'!$E$4,$V126-4,0))</f>
        <v>CID000189</v>
      </c>
      <c r="G126" s="182" t="str">
        <f ca="1">IF(C126=$X$4,IF(ISERROR($V126),"Enter smelter details","RMI"),IF(ISERROR($V126),"",OFFSET('Smelter Look-up'!$F$4,$V126-4,0)))</f>
        <v>RMI</v>
      </c>
      <c r="H126" s="183">
        <f ca="1">IF(ISERROR($V126),"",OFFSET('Smelter Look-up'!$G$4,$V126-4,0))</f>
        <v>0</v>
      </c>
      <c r="I126" s="184" t="str">
        <f ca="1">IF(ISERROR($V126),"",OFFSET('Smelter Look-up'!$H$4,$V126-4,0))</f>
        <v>Biel-Bienne</v>
      </c>
      <c r="J126" s="184" t="str">
        <f ca="1">IF(ISERROR($V126),"",OFFSET('Smelter Look-up'!$I$4,$V126-4,0))</f>
        <v>Bern</v>
      </c>
      <c r="K126" s="224"/>
      <c r="L126" s="224"/>
      <c r="M126" s="224"/>
      <c r="N126" s="224"/>
      <c r="O126" s="224"/>
      <c r="P126" s="185"/>
      <c r="Q126" s="225" t="str">
        <f>VLOOKUP(A126,'[1]For Dropdown'!$A:$F,6,FALSE)</f>
        <v>Non Conformant</v>
      </c>
      <c r="R126" s="182" t="str">
        <f ca="1">IF(ISERROR($V126),"",OFFSET('Smelter Look-up'!$C$4,$V126-4,0)&amp;"")</f>
        <v>Cendres + Metaux S.A.</v>
      </c>
      <c r="S126" s="181" t="str">
        <f t="shared" ca="1" si="14"/>
        <v>CH</v>
      </c>
      <c r="T126" s="181" t="str">
        <f ca="1">IF(B126="","",IF(ISERROR(MATCH($J126,SorP!$B$1:$B$6226,0)),"",INDIRECT("'SorP'!$A$"&amp;MATCH($S126&amp;$J126,SorP!C:C,0))))</f>
        <v>CH-BE</v>
      </c>
      <c r="U126" s="201"/>
      <c r="V126" s="226">
        <f ca="1">IF(C126="",NA(),IF(OR(C126="Smelter not listed",C126="Smelter not yet identified"),MATCH($B126&amp;$D126,'Smelter Look-up'!$J:$J,0),MATCH($B126&amp;$C126,'Smelter Look-up'!$J:$J,0)))</f>
        <v>49</v>
      </c>
      <c r="X126" s="227">
        <f t="shared" ca="1" si="15"/>
        <v>0</v>
      </c>
      <c r="AB126" s="228" t="str">
        <f t="shared" ca="1" si="16"/>
        <v>GoldCendres + Metaux S.A.</v>
      </c>
    </row>
    <row r="127" spans="1:28" s="227" customFormat="1" ht="67.5">
      <c r="A127" s="181" t="s">
        <v>717</v>
      </c>
      <c r="B127" s="182" t="str">
        <f ca="1">IF(LEN(A127)=0,"",INDEX('Smelter Look-up'!$A:$A,MATCH($A127,'Smelter Look-up'!$E:$E,0)))</f>
        <v>Gold</v>
      </c>
      <c r="C127" s="186" t="str">
        <f ca="1">IF(LEN(A127)=0,"",INDEX('Smelter Look-up'!$C:$C,MATCH($A127,'Smelter Look-up'!$E:$E,0)))</f>
        <v>Rand Refinery (Pty) Ltd.</v>
      </c>
      <c r="D127" s="230"/>
      <c r="E127" s="182" t="str">
        <f ca="1">IF(ISERROR($V127),"",OFFSET('Smelter Look-up'!$D$4,$V127-4,0)&amp;"")</f>
        <v>SOUTH AFRICA</v>
      </c>
      <c r="F127" s="182" t="str">
        <f ca="1">IF(ISERROR($V127),"",OFFSET('Smelter Look-up'!$E$4,$V127-4,0))</f>
        <v>CID001512</v>
      </c>
      <c r="G127" s="182" t="str">
        <f ca="1">IF(C127=$X$4,IF(ISERROR($V127),"Enter smelter details","RMI"),IF(ISERROR($V127),"",OFFSET('Smelter Look-up'!$F$4,$V127-4,0)))</f>
        <v>RMI</v>
      </c>
      <c r="H127" s="183">
        <f ca="1">IF(ISERROR($V127),"",OFFSET('Smelter Look-up'!$G$4,$V127-4,0))</f>
        <v>0</v>
      </c>
      <c r="I127" s="184" t="str">
        <f ca="1">IF(ISERROR($V127),"",OFFSET('Smelter Look-up'!$H$4,$V127-4,0))</f>
        <v>Germiston</v>
      </c>
      <c r="J127" s="184" t="str">
        <f ca="1">IF(ISERROR($V127),"",OFFSET('Smelter Look-up'!$I$4,$V127-4,0))</f>
        <v>Gauteng</v>
      </c>
      <c r="K127" s="224"/>
      <c r="L127" s="224"/>
      <c r="M127" s="224"/>
      <c r="N127" s="224"/>
      <c r="O127" s="224"/>
      <c r="P127" s="185"/>
      <c r="Q127" s="225">
        <f>VLOOKUP(A127,'[1]For Dropdown'!$A:$F,6,FALSE)</f>
        <v>0</v>
      </c>
      <c r="R127" s="182" t="str">
        <f ca="1">IF(ISERROR($V127),"",OFFSET('Smelter Look-up'!$C$4,$V127-4,0)&amp;"")</f>
        <v>Rand Refinery (Pty) Ltd.</v>
      </c>
      <c r="S127" s="181" t="str">
        <f t="shared" ca="1" si="14"/>
        <v>ZA</v>
      </c>
      <c r="T127" s="181" t="str">
        <f ca="1">IF(B127="","",IF(ISERROR(MATCH($J127,SorP!$B$1:$B$6226,0)),"",INDIRECT("'SorP'!$A$"&amp;MATCH($S127&amp;$J127,SorP!C:C,0))))</f>
        <v>ZA-GP</v>
      </c>
      <c r="U127" s="201"/>
      <c r="V127" s="226">
        <f ca="1">IF(C127="",NA(),IF(OR(C127="Smelter not listed",C127="Smelter not yet identified"),MATCH($B127&amp;$D127,'Smelter Look-up'!$J:$J,0),MATCH($B127&amp;$C127,'Smelter Look-up'!$J:$J,0)))</f>
        <v>227</v>
      </c>
      <c r="X127" s="227">
        <f t="shared" ca="1" si="15"/>
        <v>0</v>
      </c>
      <c r="AB127" s="228" t="str">
        <f t="shared" ca="1" si="16"/>
        <v>GoldRand Refinery (Pty) Ltd.</v>
      </c>
    </row>
    <row r="128" spans="1:28" s="227" customFormat="1" ht="67.5">
      <c r="A128" s="181" t="s">
        <v>675</v>
      </c>
      <c r="B128" s="182" t="str">
        <f ca="1">IF(LEN(A128)=0,"",INDEX('Smelter Look-up'!$A:$A,MATCH($A128,'Smelter Look-up'!$E:$E,0)))</f>
        <v>Gold</v>
      </c>
      <c r="C128" s="186" t="str">
        <f ca="1">IF(LEN(A128)=0,"",INDEX('Smelter Look-up'!$C:$C,MATCH($A128,'Smelter Look-up'!$E:$E,0)))</f>
        <v>Hunan Chenzhou Mining Co., Ltd.</v>
      </c>
      <c r="D128" s="230"/>
      <c r="E128" s="182" t="str">
        <f ca="1">IF(ISERROR($V128),"",OFFSET('Smelter Look-up'!$D$4,$V128-4,0)&amp;"")</f>
        <v>CHINA</v>
      </c>
      <c r="F128" s="182" t="str">
        <f ca="1">IF(ISERROR($V128),"",OFFSET('Smelter Look-up'!$E$4,$V128-4,0))</f>
        <v>CID000767</v>
      </c>
      <c r="G128" s="182" t="str">
        <f ca="1">IF(C128=$X$4,IF(ISERROR($V128),"Enter smelter details","RMI"),IF(ISERROR($V128),"",OFFSET('Smelter Look-up'!$F$4,$V128-4,0)))</f>
        <v>RMI</v>
      </c>
      <c r="H128" s="183">
        <f ca="1">IF(ISERROR($V128),"",OFFSET('Smelter Look-up'!$G$4,$V128-4,0))</f>
        <v>0</v>
      </c>
      <c r="I128" s="184" t="str">
        <f ca="1">IF(ISERROR($V128),"",OFFSET('Smelter Look-up'!$H$4,$V128-4,0))</f>
        <v>Yuanling</v>
      </c>
      <c r="J128" s="184" t="str">
        <f ca="1">IF(ISERROR($V128),"",OFFSET('Smelter Look-up'!$I$4,$V128-4,0))</f>
        <v>Hunan Sheng</v>
      </c>
      <c r="K128" s="224"/>
      <c r="L128" s="224"/>
      <c r="M128" s="224"/>
      <c r="N128" s="224"/>
      <c r="O128" s="224"/>
      <c r="P128" s="185"/>
      <c r="Q128" s="225" t="str">
        <f>VLOOKUP(A128,'[1]For Dropdown'!$A:$F,6,FALSE)</f>
        <v>Non Conformant</v>
      </c>
      <c r="R128" s="182" t="str">
        <f ca="1">IF(ISERROR($V128),"",OFFSET('Smelter Look-up'!$C$4,$V128-4,0)&amp;"")</f>
        <v>Hunan Chenzhou Mining Co., Ltd.</v>
      </c>
      <c r="S128" s="181" t="str">
        <f t="shared" ca="1" si="14"/>
        <v>CN</v>
      </c>
      <c r="T128" s="181" t="str">
        <f ca="1">IF(B128="","",IF(ISERROR(MATCH($J128,SorP!$B$1:$B$6226,0)),"",INDIRECT("'SorP'!$A$"&amp;MATCH($S128&amp;$J128,SorP!C:C,0))))</f>
        <v>CN-HN</v>
      </c>
      <c r="U128" s="201"/>
      <c r="V128" s="226">
        <f ca="1">IF(C128="",NA(),IF(OR(C128="Smelter not listed",C128="Smelter not yet identified"),MATCH($B128&amp;$D128,'Smelter Look-up'!$J:$J,0),MATCH($B128&amp;$C128,'Smelter Look-up'!$J:$J,0)))</f>
        <v>113</v>
      </c>
      <c r="X128" s="227">
        <f t="shared" ca="1" si="15"/>
        <v>0</v>
      </c>
      <c r="AB128" s="228" t="str">
        <f t="shared" ca="1" si="16"/>
        <v>GoldHunan Chenzhou Mining Co., Ltd.</v>
      </c>
    </row>
    <row r="129" spans="1:28" s="227" customFormat="1" ht="40.5">
      <c r="A129" s="181" t="s">
        <v>736</v>
      </c>
      <c r="B129" s="182" t="str">
        <f ca="1">IF(LEN(A129)=0,"",INDEX('Smelter Look-up'!$A:$A,MATCH($A129,'Smelter Look-up'!$E:$E,0)))</f>
        <v>Gold</v>
      </c>
      <c r="C129" s="186" t="str">
        <f ca="1">IF(LEN(A129)=0,"",INDEX('Smelter Look-up'!$C:$C,MATCH($A129,'Smelter Look-up'!$E:$E,0)))</f>
        <v>Yamakin Co., Ltd.</v>
      </c>
      <c r="D129" s="230"/>
      <c r="E129" s="182" t="str">
        <f ca="1">IF(ISERROR($V129),"",OFFSET('Smelter Look-up'!$D$4,$V129-4,0)&amp;"")</f>
        <v>JAPAN</v>
      </c>
      <c r="F129" s="182" t="str">
        <f ca="1">IF(ISERROR($V129),"",OFFSET('Smelter Look-up'!$E$4,$V129-4,0))</f>
        <v>CID002100</v>
      </c>
      <c r="G129" s="182" t="str">
        <f ca="1">IF(C129=$X$4,IF(ISERROR($V129),"Enter smelter details","RMI"),IF(ISERROR($V129),"",OFFSET('Smelter Look-up'!$F$4,$V129-4,0)))</f>
        <v>RMI</v>
      </c>
      <c r="H129" s="183">
        <f ca="1">IF(ISERROR($V129),"",OFFSET('Smelter Look-up'!$G$4,$V129-4,0))</f>
        <v>0</v>
      </c>
      <c r="I129" s="184" t="str">
        <f ca="1">IF(ISERROR($V129),"",OFFSET('Smelter Look-up'!$H$4,$V129-4,0))</f>
        <v>Konan</v>
      </c>
      <c r="J129" s="184" t="str">
        <f ca="1">IF(ISERROR($V129),"",OFFSET('Smelter Look-up'!$I$4,$V129-4,0))</f>
        <v>Kochi</v>
      </c>
      <c r="K129" s="224"/>
      <c r="L129" s="224"/>
      <c r="M129" s="224"/>
      <c r="N129" s="224"/>
      <c r="O129" s="224"/>
      <c r="P129" s="185"/>
      <c r="Q129" s="225">
        <f>VLOOKUP(A129,'[1]For Dropdown'!$A:$F,6,FALSE)</f>
        <v>0</v>
      </c>
      <c r="R129" s="182" t="str">
        <f ca="1">IF(ISERROR($V129),"",OFFSET('Smelter Look-up'!$C$4,$V129-4,0)&amp;"")</f>
        <v>Yamakin Co., Ltd.</v>
      </c>
      <c r="S129" s="181" t="str">
        <f t="shared" ca="1" si="14"/>
        <v>JP</v>
      </c>
      <c r="T129" s="181" t="str">
        <f ca="1">IF(B129="","",IF(ISERROR(MATCH($J129,SorP!$B$1:$B$6226,0)),"",INDIRECT("'SorP'!$A$"&amp;MATCH($S129&amp;$J129,SorP!C:C,0))))</f>
        <v>JP-39</v>
      </c>
      <c r="U129" s="201"/>
      <c r="V129" s="226">
        <f ca="1">IF(C129="",NA(),IF(OR(C129="Smelter not listed",C129="Smelter not yet identified"),MATCH($B129&amp;$D129,'Smelter Look-up'!$J:$J,0),MATCH($B129&amp;$C129,'Smelter Look-up'!$J:$J,0)))</f>
        <v>311</v>
      </c>
      <c r="X129" s="227">
        <f t="shared" ca="1" si="15"/>
        <v>0</v>
      </c>
      <c r="AB129" s="228" t="str">
        <f t="shared" ca="1" si="16"/>
        <v>GoldYamakin Co., Ltd.</v>
      </c>
    </row>
    <row r="130" spans="1:28" s="227" customFormat="1" ht="94.5">
      <c r="A130" s="181" t="s">
        <v>649</v>
      </c>
      <c r="B130" s="182" t="str">
        <f ca="1">IF(LEN(A130)=0,"",INDEX('Smelter Look-up'!$A:$A,MATCH($A130,'Smelter Look-up'!$E:$E,0)))</f>
        <v>Gold</v>
      </c>
      <c r="C130" s="186" t="str">
        <f ca="1">IF(LEN(A130)=0,"",INDEX('Smelter Look-up'!$C:$C,MATCH($A130,'Smelter Look-up'!$E:$E,0)))</f>
        <v>AngloGold Ashanti Corrego do Sitio Mineracao</v>
      </c>
      <c r="D130" s="230"/>
      <c r="E130" s="182" t="str">
        <f ca="1">IF(ISERROR($V130),"",OFFSET('Smelter Look-up'!$D$4,$V130-4,0)&amp;"")</f>
        <v>BRAZIL</v>
      </c>
      <c r="F130" s="182" t="str">
        <f ca="1">IF(ISERROR($V130),"",OFFSET('Smelter Look-up'!$E$4,$V130-4,0))</f>
        <v>CID000058</v>
      </c>
      <c r="G130" s="182" t="str">
        <f ca="1">IF(C130=$X$4,IF(ISERROR($V130),"Enter smelter details","RMI"),IF(ISERROR($V130),"",OFFSET('Smelter Look-up'!$F$4,$V130-4,0)))</f>
        <v>RMI</v>
      </c>
      <c r="H130" s="183">
        <f ca="1">IF(ISERROR($V130),"",OFFSET('Smelter Look-up'!$G$4,$V130-4,0))</f>
        <v>0</v>
      </c>
      <c r="I130" s="184" t="str">
        <f ca="1">IF(ISERROR($V130),"",OFFSET('Smelter Look-up'!$H$4,$V130-4,0))</f>
        <v>Nova Lima</v>
      </c>
      <c r="J130" s="184" t="str">
        <f ca="1">IF(ISERROR($V130),"",OFFSET('Smelter Look-up'!$I$4,$V130-4,0))</f>
        <v>Minas Gerais</v>
      </c>
      <c r="K130" s="224"/>
      <c r="L130" s="224"/>
      <c r="M130" s="224"/>
      <c r="N130" s="224"/>
      <c r="O130" s="224"/>
      <c r="P130" s="185"/>
      <c r="Q130" s="225">
        <f>VLOOKUP(A130,'[1]For Dropdown'!$A:$F,6,FALSE)</f>
        <v>0</v>
      </c>
      <c r="R130" s="182" t="str">
        <f ca="1">IF(ISERROR($V130),"",OFFSET('Smelter Look-up'!$C$4,$V130-4,0)&amp;"")</f>
        <v>AngloGold Ashanti Corrego do Sitio Mineracao</v>
      </c>
      <c r="S130" s="181" t="str">
        <f t="shared" ca="1" si="14"/>
        <v>BR</v>
      </c>
      <c r="T130" s="181" t="str">
        <f ca="1">IF(B130="","",IF(ISERROR(MATCH($J130,SorP!$B$1:$B$6226,0)),"",INDIRECT("'SorP'!$A$"&amp;MATCH($S130&amp;$J130,SorP!C:C,0))))</f>
        <v>BR-MG</v>
      </c>
      <c r="U130" s="201"/>
      <c r="V130" s="226">
        <f ca="1">IF(C130="",NA(),IF(OR(C130="Smelter not listed",C130="Smelter not yet identified"),MATCH($B130&amp;$D130,'Smelter Look-up'!$J:$J,0),MATCH($B130&amp;$C130,'Smelter Look-up'!$J:$J,0)))</f>
        <v>23</v>
      </c>
      <c r="X130" s="227">
        <f t="shared" ca="1" si="15"/>
        <v>0</v>
      </c>
      <c r="AB130" s="228" t="str">
        <f t="shared" ca="1" si="16"/>
        <v>GoldAngloGold Ashanti Corrego do Sitio Mineracao</v>
      </c>
    </row>
    <row r="131" spans="1:28" s="227" customFormat="1" ht="27">
      <c r="A131" s="181" t="s">
        <v>731</v>
      </c>
      <c r="B131" s="182" t="str">
        <f ca="1">IF(LEN(A131)=0,"",INDEX('Smelter Look-up'!$A:$A,MATCH($A131,'Smelter Look-up'!$E:$E,0)))</f>
        <v>Gold</v>
      </c>
      <c r="C131" s="186" t="str">
        <f ca="1">IF(LEN(A131)=0,"",INDEX('Smelter Look-up'!$C:$C,MATCH($A131,'Smelter Look-up'!$E:$E,0)))</f>
        <v>Torecom</v>
      </c>
      <c r="D131" s="230"/>
      <c r="E131" s="182" t="str">
        <f ca="1">IF(ISERROR($V131),"",OFFSET('Smelter Look-up'!$D$4,$V131-4,0)&amp;"")</f>
        <v>KOREA, REPUBLIC OF</v>
      </c>
      <c r="F131" s="182" t="str">
        <f ca="1">IF(ISERROR($V131),"",OFFSET('Smelter Look-up'!$E$4,$V131-4,0))</f>
        <v>CID001955</v>
      </c>
      <c r="G131" s="182" t="str">
        <f ca="1">IF(C131=$X$4,IF(ISERROR($V131),"Enter smelter details","RMI"),IF(ISERROR($V131),"",OFFSET('Smelter Look-up'!$F$4,$V131-4,0)))</f>
        <v>RMI</v>
      </c>
      <c r="H131" s="183">
        <f ca="1">IF(ISERROR($V131),"",OFFSET('Smelter Look-up'!$G$4,$V131-4,0))</f>
        <v>0</v>
      </c>
      <c r="I131" s="184" t="str">
        <f ca="1">IF(ISERROR($V131),"",OFFSET('Smelter Look-up'!$H$4,$V131-4,0))</f>
        <v>Asan</v>
      </c>
      <c r="J131" s="184" t="str">
        <f ca="1">IF(ISERROR($V131),"",OFFSET('Smelter Look-up'!$I$4,$V131-4,0))</f>
        <v>Chungcheongnam-do</v>
      </c>
      <c r="K131" s="224"/>
      <c r="L131" s="224"/>
      <c r="M131" s="224"/>
      <c r="N131" s="224"/>
      <c r="O131" s="224"/>
      <c r="P131" s="185"/>
      <c r="Q131" s="225">
        <f>VLOOKUP(A131,'[1]For Dropdown'!$A:$F,6,FALSE)</f>
        <v>0</v>
      </c>
      <c r="R131" s="182" t="str">
        <f ca="1">IF(ISERROR($V131),"",OFFSET('Smelter Look-up'!$C$4,$V131-4,0)&amp;"")</f>
        <v>Torecom</v>
      </c>
      <c r="S131" s="181" t="str">
        <f t="shared" ca="1" si="14"/>
        <v>KR</v>
      </c>
      <c r="T131" s="181" t="str">
        <f ca="1">IF(B131="","",IF(ISERROR(MATCH($J131,SorP!$B$1:$B$6226,0)),"",INDIRECT("'SorP'!$A$"&amp;MATCH($S131&amp;$J131,SorP!C:C,0))))</f>
        <v>KR-44</v>
      </c>
      <c r="U131" s="201"/>
      <c r="V131" s="226">
        <f ca="1">IF(C131="",NA(),IF(OR(C131="Smelter not listed",C131="Smelter not yet identified"),MATCH($B131&amp;$D131,'Smelter Look-up'!$J:$J,0),MATCH($B131&amp;$C131,'Smelter Look-up'!$J:$J,0)))</f>
        <v>299</v>
      </c>
      <c r="X131" s="227">
        <f t="shared" ca="1" si="15"/>
        <v>0</v>
      </c>
      <c r="AB131" s="228" t="str">
        <f t="shared" ca="1" si="16"/>
        <v>GoldTorecom</v>
      </c>
    </row>
    <row r="132" spans="1:28" s="227" customFormat="1" ht="54">
      <c r="A132" s="181" t="s">
        <v>737</v>
      </c>
      <c r="B132" s="182" t="str">
        <f ca="1">IF(LEN(A132)=0,"",INDEX('Smelter Look-up'!$A:$A,MATCH($A132,'Smelter Look-up'!$E:$E,0)))</f>
        <v>Gold</v>
      </c>
      <c r="C132" s="186" t="str">
        <f ca="1">IF(LEN(A132)=0,"",INDEX('Smelter Look-up'!$C:$C,MATCH($A132,'Smelter Look-up'!$E:$E,0)))</f>
        <v>Yokohama Metal Co., Ltd.</v>
      </c>
      <c r="D132" s="230"/>
      <c r="E132" s="182" t="str">
        <f ca="1">IF(ISERROR($V132),"",OFFSET('Smelter Look-up'!$D$4,$V132-4,0)&amp;"")</f>
        <v>JAPAN</v>
      </c>
      <c r="F132" s="182" t="str">
        <f ca="1">IF(ISERROR($V132),"",OFFSET('Smelter Look-up'!$E$4,$V132-4,0))</f>
        <v>CID002129</v>
      </c>
      <c r="G132" s="182" t="str">
        <f ca="1">IF(C132=$X$4,IF(ISERROR($V132),"Enter smelter details","RMI"),IF(ISERROR($V132),"",OFFSET('Smelter Look-up'!$F$4,$V132-4,0)))</f>
        <v>RMI</v>
      </c>
      <c r="H132" s="183">
        <f ca="1">IF(ISERROR($V132),"",OFFSET('Smelter Look-up'!$G$4,$V132-4,0))</f>
        <v>0</v>
      </c>
      <c r="I132" s="184" t="str">
        <f ca="1">IF(ISERROR($V132),"",OFFSET('Smelter Look-up'!$H$4,$V132-4,0))</f>
        <v>Sagamihara</v>
      </c>
      <c r="J132" s="184" t="str">
        <f ca="1">IF(ISERROR($V132),"",OFFSET('Smelter Look-up'!$I$4,$V132-4,0))</f>
        <v>Kanagawa</v>
      </c>
      <c r="K132" s="224"/>
      <c r="L132" s="224"/>
      <c r="M132" s="224"/>
      <c r="N132" s="224"/>
      <c r="O132" s="224"/>
      <c r="P132" s="185"/>
      <c r="Q132" s="225">
        <f>VLOOKUP(A132,'[1]For Dropdown'!$A:$F,6,FALSE)</f>
        <v>0</v>
      </c>
      <c r="R132" s="182" t="str">
        <f ca="1">IF(ISERROR($V132),"",OFFSET('Smelter Look-up'!$C$4,$V132-4,0)&amp;"")</f>
        <v>Yokohama Metal Co., Ltd.</v>
      </c>
      <c r="S132" s="181" t="str">
        <f t="shared" ca="1" si="14"/>
        <v>JP</v>
      </c>
      <c r="T132" s="181" t="str">
        <f ca="1">IF(B132="","",IF(ISERROR(MATCH($J132,SorP!$B$1:$B$6226,0)),"",INDIRECT("'SorP'!$A$"&amp;MATCH($S132&amp;$J132,SorP!C:C,0))))</f>
        <v>JP-14</v>
      </c>
      <c r="U132" s="201"/>
      <c r="V132" s="226">
        <f ca="1">IF(C132="",NA(),IF(OR(C132="Smelter not listed",C132="Smelter not yet identified"),MATCH($B132&amp;$D132,'Smelter Look-up'!$J:$J,0),MATCH($B132&amp;$C132,'Smelter Look-up'!$J:$J,0)))</f>
        <v>317</v>
      </c>
      <c r="X132" s="227">
        <f t="shared" ca="1" si="15"/>
        <v>0</v>
      </c>
      <c r="AB132" s="228" t="str">
        <f t="shared" ca="1" si="16"/>
        <v>GoldYokohama Metal Co., Ltd.</v>
      </c>
    </row>
    <row r="133" spans="1:28" s="227" customFormat="1" ht="67.5">
      <c r="A133" s="181" t="s">
        <v>144</v>
      </c>
      <c r="B133" s="182" t="str">
        <f ca="1">IF(LEN(A133)=0,"",INDEX('Smelter Look-up'!$A:$A,MATCH($A133,'Smelter Look-up'!$E:$E,0)))</f>
        <v>Gold</v>
      </c>
      <c r="C133" s="186" t="str">
        <f ca="1">IF(LEN(A133)=0,"",INDEX('Smelter Look-up'!$C:$C,MATCH($A133,'Smelter Look-up'!$E:$E,0)))</f>
        <v>Umicore Precious Metals Thailand</v>
      </c>
      <c r="D133" s="230"/>
      <c r="E133" s="182" t="str">
        <f ca="1">IF(ISERROR($V133),"",OFFSET('Smelter Look-up'!$D$4,$V133-4,0)&amp;"")</f>
        <v>THAILAND</v>
      </c>
      <c r="F133" s="182" t="str">
        <f ca="1">IF(ISERROR($V133),"",OFFSET('Smelter Look-up'!$E$4,$V133-4,0))</f>
        <v>CID002314</v>
      </c>
      <c r="G133" s="182" t="str">
        <f ca="1">IF(C133=$X$4,IF(ISERROR($V133),"Enter smelter details","RMI"),IF(ISERROR($V133),"",OFFSET('Smelter Look-up'!$F$4,$V133-4,0)))</f>
        <v>RMI</v>
      </c>
      <c r="H133" s="183">
        <f ca="1">IF(ISERROR($V133),"",OFFSET('Smelter Look-up'!$G$4,$V133-4,0))</f>
        <v>0</v>
      </c>
      <c r="I133" s="184" t="str">
        <f ca="1">IF(ISERROR($V133),"",OFFSET('Smelter Look-up'!$H$4,$V133-4,0))</f>
        <v>Khwaeng Dok Mai</v>
      </c>
      <c r="J133" s="184" t="str">
        <f ca="1">IF(ISERROR($V133),"",OFFSET('Smelter Look-up'!$I$4,$V133-4,0))</f>
        <v>Krung Thep Maha Nakhon</v>
      </c>
      <c r="K133" s="224"/>
      <c r="L133" s="224"/>
      <c r="M133" s="224"/>
      <c r="N133" s="224"/>
      <c r="O133" s="224"/>
      <c r="P133" s="185"/>
      <c r="Q133" s="225" t="str">
        <f>VLOOKUP(A133,'[1]For Dropdown'!$A:$F,6,FALSE)</f>
        <v>Non Conformant</v>
      </c>
      <c r="R133" s="182" t="str">
        <f ca="1">IF(ISERROR($V133),"",OFFSET('Smelter Look-up'!$C$4,$V133-4,0)&amp;"")</f>
        <v>Umicore Precious Metals Thailand</v>
      </c>
      <c r="S133" s="181" t="str">
        <f t="shared" ref="S133" ca="1" si="17">IF(B133="","",IF(ISERROR(MATCH($E133,CL,0)),"Unknown",INDIRECT("'C'!$A$"&amp;MATCH($E133,CL,0)+1)))</f>
        <v>TH</v>
      </c>
      <c r="T133" s="181" t="str">
        <f ca="1">IF(B133="","",IF(ISERROR(MATCH($J133,SorP!$B$1:$B$6226,0)),"",INDIRECT("'SorP'!$A$"&amp;MATCH($S133&amp;$J133,SorP!C:C,0))))</f>
        <v>TH-10</v>
      </c>
      <c r="U133" s="201"/>
      <c r="V133" s="226">
        <f ca="1">IF(C133="",NA(),IF(OR(C133="Smelter not listed",C133="Smelter not yet identified"),MATCH($B133&amp;$D133,'Smelter Look-up'!$J:$J,0),MATCH($B133&amp;$C133,'Smelter Look-up'!$J:$J,0)))</f>
        <v>302</v>
      </c>
      <c r="X133" s="227">
        <f t="shared" ref="X133" ca="1" si="18">IF(AND(C133="Smelter not listed",OR(LEN(D133)=0,LEN(E133)=0)),1,0)</f>
        <v>0</v>
      </c>
      <c r="AB133" s="228" t="str">
        <f t="shared" ref="AB133" ca="1" si="19">B133&amp;C133</f>
        <v>GoldUmicore Precious Metals Thailand</v>
      </c>
    </row>
    <row r="134" spans="1:28" s="227" customFormat="1" ht="94.5">
      <c r="A134" s="181" t="s">
        <v>15022</v>
      </c>
      <c r="B134" s="182" t="str">
        <f ca="1">IF(LEN(A134)=0,"",INDEX('Smelter Look-up'!$A:$A,MATCH($A134,'Smelter Look-up'!$E:$E,0)))</f>
        <v>Gold</v>
      </c>
      <c r="C134" s="186" t="str">
        <f ca="1">IF(LEN(A134)=0,"",INDEX('Smelter Look-up'!$C:$C,MATCH($A134,'Smelter Look-up'!$E:$E,0)))</f>
        <v>Emerald Jewel Industry India Limited (Unit 1)</v>
      </c>
      <c r="D134" s="230"/>
      <c r="E134" s="182" t="str">
        <f ca="1">IF(ISERROR($V134),"",OFFSET('Smelter Look-up'!$D$4,$V134-4,0)&amp;"")</f>
        <v>INDIA</v>
      </c>
      <c r="F134" s="182" t="str">
        <f ca="1">IF(ISERROR($V134),"",OFFSET('Smelter Look-up'!$E$4,$V134-4,0))</f>
        <v>CID003487</v>
      </c>
      <c r="G134" s="182" t="str">
        <f ca="1">IF(C134=$X$4,IF(ISERROR($V134),"Enter smelter details","RMI"),IF(ISERROR($V134),"",OFFSET('Smelter Look-up'!$F$4,$V134-4,0)))</f>
        <v>RMI</v>
      </c>
      <c r="H134" s="183">
        <f ca="1">IF(ISERROR($V134),"",OFFSET('Smelter Look-up'!$G$4,$V134-4,0))</f>
        <v>0</v>
      </c>
      <c r="I134" s="184" t="str">
        <f ca="1">IF(ISERROR($V134),"",OFFSET('Smelter Look-up'!$H$4,$V134-4,0))</f>
        <v>Coimbatore</v>
      </c>
      <c r="J134" s="184" t="str">
        <f ca="1">IF(ISERROR($V134),"",OFFSET('Smelter Look-up'!$I$4,$V134-4,0))</f>
        <v>Tamil Nādu</v>
      </c>
      <c r="K134" s="224"/>
      <c r="L134" s="224"/>
      <c r="M134" s="224"/>
      <c r="N134" s="224"/>
      <c r="O134" s="224"/>
      <c r="P134" s="185"/>
      <c r="Q134" s="225" t="str">
        <f>VLOOKUP(A134,'[1]For Dropdown'!$A:$F,6,FALSE)</f>
        <v>Non Conformant</v>
      </c>
      <c r="R134" s="182" t="str">
        <f ca="1">IF(ISERROR($V134),"",OFFSET('Smelter Look-up'!$C$4,$V134-4,0)&amp;"")</f>
        <v>Emerald Jewel Industry India Limited (Unit 1)</v>
      </c>
      <c r="S134" s="181" t="str">
        <f t="shared" ref="S134:S165" ca="1" si="20">IF(B134="","",IF(ISERROR(MATCH($E134,CL,0)),"Unknown",INDIRECT("'C'!$A$"&amp;MATCH($E134,CL,0)+1)))</f>
        <v>IN</v>
      </c>
      <c r="T134" s="181" t="str">
        <f ca="1">IF(B134="","",IF(ISERROR(MATCH($J134,SorP!$B$1:$B$6226,0)),"",INDIRECT("'SorP'!$A$"&amp;MATCH($S134&amp;$J134,SorP!C:C,0))))</f>
        <v>IN-TN</v>
      </c>
      <c r="U134" s="201"/>
      <c r="V134" s="226">
        <f ca="1">IF(C134="",NA(),IF(OR(C134="Smelter not listed",C134="Smelter not yet identified"),MATCH($B134&amp;$D134,'Smelter Look-up'!$J:$J,0),MATCH($B134&amp;$C134,'Smelter Look-up'!$J:$J,0)))</f>
        <v>80</v>
      </c>
      <c r="X134" s="227">
        <f t="shared" ref="X134:X165" ca="1" si="21">IF(AND(C134="Smelter not listed",OR(LEN(D134)=0,LEN(E134)=0)),1,0)</f>
        <v>0</v>
      </c>
      <c r="AB134" s="228" t="str">
        <f t="shared" ref="AB134:AB165" ca="1" si="22">B134&amp;C134</f>
        <v>GoldEmerald Jewel Industry India Limited (Unit 1)</v>
      </c>
    </row>
    <row r="135" spans="1:28" s="227" customFormat="1" ht="67.5">
      <c r="A135" s="181" t="s">
        <v>2245</v>
      </c>
      <c r="B135" s="182" t="str">
        <f ca="1">IF(LEN(A135)=0,"",INDEX('Smelter Look-up'!$A:$A,MATCH($A135,'Smelter Look-up'!$E:$E,0)))</f>
        <v>Gold</v>
      </c>
      <c r="C135" s="186" t="str">
        <f ca="1">IF(LEN(A135)=0,"",INDEX('Smelter Look-up'!$C:$C,MATCH($A135,'Smelter Look-up'!$E:$E,0)))</f>
        <v>Industrial Refining Company</v>
      </c>
      <c r="D135" s="230"/>
      <c r="E135" s="182" t="str">
        <f ca="1">IF(ISERROR($V135),"",OFFSET('Smelter Look-up'!$D$4,$V135-4,0)&amp;"")</f>
        <v>BELGIUM</v>
      </c>
      <c r="F135" s="182" t="str">
        <f ca="1">IF(ISERROR($V135),"",OFFSET('Smelter Look-up'!$E$4,$V135-4,0))</f>
        <v>CID002587</v>
      </c>
      <c r="G135" s="182" t="str">
        <f ca="1">IF(C135=$X$4,IF(ISERROR($V135),"Enter smelter details","RMI"),IF(ISERROR($V135),"",OFFSET('Smelter Look-up'!$F$4,$V135-4,0)))</f>
        <v>RMI</v>
      </c>
      <c r="H135" s="183">
        <f ca="1">IF(ISERROR($V135),"",OFFSET('Smelter Look-up'!$G$4,$V135-4,0))</f>
        <v>0</v>
      </c>
      <c r="I135" s="184" t="str">
        <f ca="1">IF(ISERROR($V135),"",OFFSET('Smelter Look-up'!$H$4,$V135-4,0))</f>
        <v>Antwerp</v>
      </c>
      <c r="J135" s="184" t="str">
        <f ca="1">IF(ISERROR($V135),"",OFFSET('Smelter Look-up'!$I$4,$V135-4,0))</f>
        <v>Antwerpen</v>
      </c>
      <c r="K135" s="224"/>
      <c r="L135" s="224"/>
      <c r="M135" s="224"/>
      <c r="N135" s="224"/>
      <c r="O135" s="224"/>
      <c r="P135" s="185"/>
      <c r="Q135" s="225" t="str">
        <f>VLOOKUP(A135,'[1]For Dropdown'!$A:$F,6,FALSE)</f>
        <v>Non Conformant</v>
      </c>
      <c r="R135" s="182" t="str">
        <f ca="1">IF(ISERROR($V135),"",OFFSET('Smelter Look-up'!$C$4,$V135-4,0)&amp;"")</f>
        <v>Industrial Refining Company</v>
      </c>
      <c r="S135" s="181" t="str">
        <f t="shared" ca="1" si="20"/>
        <v>BE</v>
      </c>
      <c r="T135" s="181" t="str">
        <f ca="1">IF(B135="","",IF(ISERROR(MATCH($J135,SorP!$B$1:$B$6226,0)),"",INDIRECT("'SorP'!$A$"&amp;MATCH($S135&amp;$J135,SorP!C:C,0))))</f>
        <v>BE-VAN</v>
      </c>
      <c r="U135" s="201"/>
      <c r="V135" s="226">
        <f ca="1">IF(C135="",NA(),IF(OR(C135="Smelter not listed",C135="Smelter not yet identified"),MATCH($B135&amp;$D135,'Smelter Look-up'!$J:$J,0),MATCH($B135&amp;$C135,'Smelter Look-up'!$J:$J,0)))</f>
        <v>124</v>
      </c>
      <c r="X135" s="227">
        <f t="shared" ca="1" si="21"/>
        <v>0</v>
      </c>
      <c r="AB135" s="228" t="str">
        <f t="shared" ca="1" si="22"/>
        <v>GoldIndustrial Refining Company</v>
      </c>
    </row>
    <row r="136" spans="1:28" s="227" customFormat="1" ht="108">
      <c r="A136" s="181" t="s">
        <v>648</v>
      </c>
      <c r="B136" s="182" t="str">
        <f ca="1">IF(LEN(A136)=0,"",INDEX('Smelter Look-up'!$A:$A,MATCH($A136,'Smelter Look-up'!$E:$E,0)))</f>
        <v>Gold</v>
      </c>
      <c r="C136" s="186" t="str">
        <f ca="1">IF(LEN(A136)=0,"",INDEX('Smelter Look-up'!$C:$C,MATCH($A136,'Smelter Look-up'!$E:$E,0)))</f>
        <v>Almalyk Mining and Metallurgical Complex (AMMC)</v>
      </c>
      <c r="D136" s="230"/>
      <c r="E136" s="182" t="str">
        <f ca="1">IF(ISERROR($V136),"",OFFSET('Smelter Look-up'!$D$4,$V136-4,0)&amp;"")</f>
        <v>UZBEKISTAN</v>
      </c>
      <c r="F136" s="182" t="str">
        <f ca="1">IF(ISERROR($V136),"",OFFSET('Smelter Look-up'!$E$4,$V136-4,0))</f>
        <v>CID000041</v>
      </c>
      <c r="G136" s="182" t="str">
        <f ca="1">IF(C136=$X$4,IF(ISERROR($V136),"Enter smelter details","RMI"),IF(ISERROR($V136),"",OFFSET('Smelter Look-up'!$F$4,$V136-4,0)))</f>
        <v>RMI</v>
      </c>
      <c r="H136" s="183">
        <f ca="1">IF(ISERROR($V136),"",OFFSET('Smelter Look-up'!$G$4,$V136-4,0))</f>
        <v>0</v>
      </c>
      <c r="I136" s="184" t="str">
        <f ca="1">IF(ISERROR($V136),"",OFFSET('Smelter Look-up'!$H$4,$V136-4,0))</f>
        <v>Almalyk</v>
      </c>
      <c r="J136" s="184" t="str">
        <f ca="1">IF(ISERROR($V136),"",OFFSET('Smelter Look-up'!$I$4,$V136-4,0))</f>
        <v>Toshkent</v>
      </c>
      <c r="K136" s="224"/>
      <c r="L136" s="224"/>
      <c r="M136" s="224"/>
      <c r="N136" s="224"/>
      <c r="O136" s="224"/>
      <c r="P136" s="185"/>
      <c r="Q136" s="225">
        <f>VLOOKUP(A136,'[1]For Dropdown'!$A:$F,6,FALSE)</f>
        <v>0</v>
      </c>
      <c r="R136" s="182" t="str">
        <f ca="1">IF(ISERROR($V136),"",OFFSET('Smelter Look-up'!$C$4,$V136-4,0)&amp;"")</f>
        <v>Almalyk Mining and Metallurgical Complex (AMMC)</v>
      </c>
      <c r="S136" s="181" t="str">
        <f t="shared" ca="1" si="20"/>
        <v>UZ</v>
      </c>
      <c r="T136" s="181" t="str">
        <f ca="1">IF(B136="","",IF(ISERROR(MATCH($J136,SorP!$B$1:$B$6226,0)),"",INDIRECT("'SorP'!$A$"&amp;MATCH($S136&amp;$J136,SorP!C:C,0))))</f>
        <v>UZ-TO</v>
      </c>
      <c r="U136" s="201"/>
      <c r="V136" s="226">
        <f ca="1">IF(C136="",NA(),IF(OR(C136="Smelter not listed",C136="Smelter not yet identified"),MATCH($B136&amp;$D136,'Smelter Look-up'!$J:$J,0),MATCH($B136&amp;$C136,'Smelter Look-up'!$J:$J,0)))</f>
        <v>20</v>
      </c>
      <c r="X136" s="227">
        <f t="shared" ca="1" si="21"/>
        <v>0</v>
      </c>
      <c r="AB136" s="228" t="str">
        <f t="shared" ca="1" si="22"/>
        <v>GoldAlmalyk Mining and Metallurgical Complex (AMMC)</v>
      </c>
    </row>
    <row r="137" spans="1:28" s="227" customFormat="1" ht="81">
      <c r="A137" s="181" t="s">
        <v>665</v>
      </c>
      <c r="B137" s="182" t="str">
        <f ca="1">IF(LEN(A137)=0,"",INDEX('Smelter Look-up'!$A:$A,MATCH($A137,'Smelter Look-up'!$E:$E,0)))</f>
        <v>Gold</v>
      </c>
      <c r="C137" s="186" t="str">
        <f ca="1">IF(LEN(A137)=0,"",INDEX('Smelter Look-up'!$C:$C,MATCH($A137,'Smelter Look-up'!$E:$E,0)))</f>
        <v>Daye Non-Ferrous Metals Mining Ltd.</v>
      </c>
      <c r="D137" s="230"/>
      <c r="E137" s="182" t="str">
        <f ca="1">IF(ISERROR($V137),"",OFFSET('Smelter Look-up'!$D$4,$V137-4,0)&amp;"")</f>
        <v>CHINA</v>
      </c>
      <c r="F137" s="182" t="str">
        <f ca="1">IF(ISERROR($V137),"",OFFSET('Smelter Look-up'!$E$4,$V137-4,0))</f>
        <v>CID000343</v>
      </c>
      <c r="G137" s="182" t="str">
        <f ca="1">IF(C137=$X$4,IF(ISERROR($V137),"Enter smelter details","RMI"),IF(ISERROR($V137),"",OFFSET('Smelter Look-up'!$F$4,$V137-4,0)))</f>
        <v>RMI</v>
      </c>
      <c r="H137" s="183">
        <f ca="1">IF(ISERROR($V137),"",OFFSET('Smelter Look-up'!$G$4,$V137-4,0))</f>
        <v>0</v>
      </c>
      <c r="I137" s="184" t="str">
        <f ca="1">IF(ISERROR($V137),"",OFFSET('Smelter Look-up'!$H$4,$V137-4,0))</f>
        <v>Huangshi</v>
      </c>
      <c r="J137" s="184" t="str">
        <f ca="1">IF(ISERROR($V137),"",OFFSET('Smelter Look-up'!$I$4,$V137-4,0))</f>
        <v>Hubei Sheng</v>
      </c>
      <c r="K137" s="224"/>
      <c r="L137" s="224"/>
      <c r="M137" s="224"/>
      <c r="N137" s="224"/>
      <c r="O137" s="224"/>
      <c r="P137" s="185"/>
      <c r="Q137" s="225" t="str">
        <f>VLOOKUP(A137,'[1]For Dropdown'!$A:$F,6,FALSE)</f>
        <v>Forced Labor</v>
      </c>
      <c r="R137" s="182" t="str">
        <f ca="1">IF(ISERROR($V137),"",OFFSET('Smelter Look-up'!$C$4,$V137-4,0)&amp;"")</f>
        <v>Daye Non-Ferrous Metals Mining Ltd.</v>
      </c>
      <c r="S137" s="181" t="str">
        <f t="shared" ca="1" si="20"/>
        <v>CN</v>
      </c>
      <c r="T137" s="181" t="str">
        <f ca="1">IF(B137="","",IF(ISERROR(MATCH($J137,SorP!$B$1:$B$6226,0)),"",INDIRECT("'SorP'!$A$"&amp;MATCH($S137&amp;$J137,SorP!C:C,0))))</f>
        <v>CN-HB</v>
      </c>
      <c r="U137" s="201"/>
      <c r="V137" s="226">
        <f ca="1">IF(C137="",NA(),IF(OR(C137="Smelter not listed",C137="Smelter not yet identified"),MATCH($B137&amp;$D137,'Smelter Look-up'!$J:$J,0),MATCH($B137&amp;$C137,'Smelter Look-up'!$J:$J,0)))</f>
        <v>62</v>
      </c>
      <c r="X137" s="227">
        <f t="shared" ca="1" si="21"/>
        <v>0</v>
      </c>
      <c r="AB137" s="228" t="str">
        <f t="shared" ca="1" si="22"/>
        <v>GoldDaye Non-Ferrous Metals Mining Ltd.</v>
      </c>
    </row>
    <row r="138" spans="1:28" s="227" customFormat="1" ht="67.5">
      <c r="A138" s="181" t="s">
        <v>692</v>
      </c>
      <c r="B138" s="182" t="str">
        <f ca="1">IF(LEN(A138)=0,"",INDEX('Smelter Look-up'!$A:$A,MATCH($A138,'Smelter Look-up'!$E:$E,0)))</f>
        <v>Gold</v>
      </c>
      <c r="C138" s="186" t="str">
        <f ca="1">IF(LEN(A138)=0,"",INDEX('Smelter Look-up'!$C:$C,MATCH($A138,'Smelter Look-up'!$E:$E,0)))</f>
        <v>L'azurde Company For Jewelry</v>
      </c>
      <c r="D138" s="230"/>
      <c r="E138" s="182" t="str">
        <f ca="1">IF(ISERROR($V138),"",OFFSET('Smelter Look-up'!$D$4,$V138-4,0)&amp;"")</f>
        <v>SAUDI ARABIA</v>
      </c>
      <c r="F138" s="182" t="str">
        <f ca="1">IF(ISERROR($V138),"",OFFSET('Smelter Look-up'!$E$4,$V138-4,0))</f>
        <v>CID001032</v>
      </c>
      <c r="G138" s="182" t="str">
        <f ca="1">IF(C138=$X$4,IF(ISERROR($V138),"Enter smelter details","RMI"),IF(ISERROR($V138),"",OFFSET('Smelter Look-up'!$F$4,$V138-4,0)))</f>
        <v>RMI</v>
      </c>
      <c r="H138" s="183">
        <f ca="1">IF(ISERROR($V138),"",OFFSET('Smelter Look-up'!$G$4,$V138-4,0))</f>
        <v>0</v>
      </c>
      <c r="I138" s="184" t="str">
        <f ca="1">IF(ISERROR($V138),"",OFFSET('Smelter Look-up'!$H$4,$V138-4,0))</f>
        <v>Riyadh</v>
      </c>
      <c r="J138" s="184" t="str">
        <f ca="1">IF(ISERROR($V138),"",OFFSET('Smelter Look-up'!$I$4,$V138-4,0))</f>
        <v>Ar Riyāḑ</v>
      </c>
      <c r="K138" s="224"/>
      <c r="L138" s="224"/>
      <c r="M138" s="224"/>
      <c r="N138" s="224"/>
      <c r="O138" s="224"/>
      <c r="P138" s="185"/>
      <c r="Q138" s="225" t="str">
        <f>VLOOKUP(A138,'[1]For Dropdown'!$A:$F,6,FALSE)</f>
        <v>OFAC Sanctioned</v>
      </c>
      <c r="R138" s="182" t="str">
        <f ca="1">IF(ISERROR($V138),"",OFFSET('Smelter Look-up'!$C$4,$V138-4,0)&amp;"")</f>
        <v>L'azurde Company For Jewelry</v>
      </c>
      <c r="S138" s="181" t="str">
        <f t="shared" ca="1" si="20"/>
        <v>SA</v>
      </c>
      <c r="T138" s="181" t="str">
        <f ca="1">IF(B138="","",IF(ISERROR(MATCH($J138,SorP!$B$1:$B$6226,0)),"",INDIRECT("'SorP'!$A$"&amp;MATCH($S138&amp;$J138,SorP!C:C,0))))</f>
        <v>SA-01</v>
      </c>
      <c r="U138" s="201"/>
      <c r="V138" s="226">
        <f ca="1">IF(C138="",NA(),IF(OR(C138="Smelter not listed",C138="Smelter not yet identified"),MATCH($B138&amp;$D138,'Smelter Look-up'!$J:$J,0),MATCH($B138&amp;$C138,'Smelter Look-up'!$J:$J,0)))</f>
        <v>163</v>
      </c>
      <c r="X138" s="227">
        <f t="shared" ca="1" si="21"/>
        <v>0</v>
      </c>
      <c r="AB138" s="228" t="str">
        <f t="shared" ca="1" si="22"/>
        <v>GoldL'azurde Company For Jewelry</v>
      </c>
    </row>
    <row r="139" spans="1:28" s="227" customFormat="1" ht="40.5">
      <c r="A139" s="181" t="s">
        <v>1700</v>
      </c>
      <c r="B139" s="182" t="str">
        <f ca="1">IF(LEN(A139)=0,"",INDEX('Smelter Look-up'!$A:$A,MATCH($A139,'Smelter Look-up'!$E:$E,0)))</f>
        <v>Gold</v>
      </c>
      <c r="C139" s="186" t="str">
        <f ca="1">IF(LEN(A139)=0,"",INDEX('Smelter Look-up'!$C:$C,MATCH($A139,'Smelter Look-up'!$E:$E,0)))</f>
        <v>Sudan Gold Refinery</v>
      </c>
      <c r="D139" s="230"/>
      <c r="E139" s="182" t="str">
        <f ca="1">IF(ISERROR($V139),"",OFFSET('Smelter Look-up'!$D$4,$V139-4,0)&amp;"")</f>
        <v>SUDAN</v>
      </c>
      <c r="F139" s="182" t="str">
        <f ca="1">IF(ISERROR($V139),"",OFFSET('Smelter Look-up'!$E$4,$V139-4,0))</f>
        <v>CID002567</v>
      </c>
      <c r="G139" s="182" t="str">
        <f ca="1">IF(C139=$X$4,IF(ISERROR($V139),"Enter smelter details","RMI"),IF(ISERROR($V139),"",OFFSET('Smelter Look-up'!$F$4,$V139-4,0)))</f>
        <v>RMI</v>
      </c>
      <c r="H139" s="183">
        <f ca="1">IF(ISERROR($V139),"",OFFSET('Smelter Look-up'!$G$4,$V139-4,0))</f>
        <v>0</v>
      </c>
      <c r="I139" s="184" t="str">
        <f ca="1">IF(ISERROR($V139),"",OFFSET('Smelter Look-up'!$H$4,$V139-4,0))</f>
        <v>Khartoum</v>
      </c>
      <c r="J139" s="184" t="str">
        <f ca="1">IF(ISERROR($V139),"",OFFSET('Smelter Look-up'!$I$4,$V139-4,0))</f>
        <v>Khartoum</v>
      </c>
      <c r="K139" s="224"/>
      <c r="L139" s="224"/>
      <c r="M139" s="224"/>
      <c r="N139" s="224"/>
      <c r="O139" s="224"/>
      <c r="P139" s="185"/>
      <c r="Q139" s="225" t="str">
        <f>VLOOKUP(A139,'[1]For Dropdown'!$A:$F,6,FALSE)</f>
        <v>OFAC Sanctioned</v>
      </c>
      <c r="R139" s="182" t="str">
        <f ca="1">IF(ISERROR($V139),"",OFFSET('Smelter Look-up'!$C$4,$V139-4,0)&amp;"")</f>
        <v>Sudan Gold Refinery</v>
      </c>
      <c r="S139" s="181" t="str">
        <f t="shared" ca="1" si="20"/>
        <v>SD</v>
      </c>
      <c r="T139" s="181" t="str">
        <f ca="1">IF(B139="","",IF(ISERROR(MATCH($J139,SorP!$B$1:$B$6226,0)),"",INDIRECT("'SorP'!$A$"&amp;MATCH($S139&amp;$J139,SorP!C:C,0))))</f>
        <v>SD-KH</v>
      </c>
      <c r="U139" s="201"/>
      <c r="V139" s="226">
        <f ca="1">IF(C139="",NA(),IF(OR(C139="Smelter not listed",C139="Smelter not yet identified"),MATCH($B139&amp;$D139,'Smelter Look-up'!$J:$J,0),MATCH($B139&amp;$C139,'Smelter Look-up'!$J:$J,0)))</f>
        <v>274</v>
      </c>
      <c r="X139" s="227">
        <f t="shared" ca="1" si="21"/>
        <v>0</v>
      </c>
      <c r="AB139" s="228" t="str">
        <f t="shared" ca="1" si="22"/>
        <v>GoldSudan Gold Refinery</v>
      </c>
    </row>
    <row r="140" spans="1:28" s="227" customFormat="1" ht="54">
      <c r="A140" s="181" t="s">
        <v>2179</v>
      </c>
      <c r="B140" s="182" t="str">
        <f ca="1">IF(LEN(A140)=0,"",INDEX('Smelter Look-up'!$A:$A,MATCH($A140,'Smelter Look-up'!$E:$E,0)))</f>
        <v>Gold</v>
      </c>
      <c r="C140" s="186" t="str">
        <f ca="1">IF(LEN(A140)=0,"",INDEX('Smelter Look-up'!$C:$C,MATCH($A140,'Smelter Look-up'!$E:$E,0)))</f>
        <v>Kazakhmys Smelting LLC</v>
      </c>
      <c r="D140" s="230"/>
      <c r="E140" s="182" t="str">
        <f ca="1">IF(ISERROR($V140),"",OFFSET('Smelter Look-up'!$D$4,$V140-4,0)&amp;"")</f>
        <v>KAZAKHSTAN</v>
      </c>
      <c r="F140" s="182" t="str">
        <f ca="1">IF(ISERROR($V140),"",OFFSET('Smelter Look-up'!$E$4,$V140-4,0))</f>
        <v>CID000956</v>
      </c>
      <c r="G140" s="182" t="str">
        <f ca="1">IF(C140=$X$4,IF(ISERROR($V140),"Enter smelter details","RMI"),IF(ISERROR($V140),"",OFFSET('Smelter Look-up'!$F$4,$V140-4,0)))</f>
        <v>RMI</v>
      </c>
      <c r="H140" s="183">
        <f ca="1">IF(ISERROR($V140),"",OFFSET('Smelter Look-up'!$G$4,$V140-4,0))</f>
        <v>0</v>
      </c>
      <c r="I140" s="184" t="str">
        <f ca="1">IF(ISERROR($V140),"",OFFSET('Smelter Look-up'!$H$4,$V140-4,0))</f>
        <v>Balkhash</v>
      </c>
      <c r="J140" s="184" t="str">
        <f ca="1">IF(ISERROR($V140),"",OFFSET('Smelter Look-up'!$I$4,$V140-4,0))</f>
        <v>Qaraghandy oblysy</v>
      </c>
      <c r="K140" s="224"/>
      <c r="L140" s="224"/>
      <c r="M140" s="224"/>
      <c r="N140" s="224"/>
      <c r="O140" s="224"/>
      <c r="P140" s="185"/>
      <c r="Q140" s="225" t="str">
        <f>VLOOKUP(A140,'[1]For Dropdown'!$A:$F,6,FALSE)</f>
        <v>Non Conformant</v>
      </c>
      <c r="R140" s="182" t="str">
        <f ca="1">IF(ISERROR($V140),"",OFFSET('Smelter Look-up'!$C$4,$V140-4,0)&amp;"")</f>
        <v>Kazakhmys Smelting LLC</v>
      </c>
      <c r="S140" s="181" t="str">
        <f t="shared" ca="1" si="20"/>
        <v>KZ</v>
      </c>
      <c r="T140" s="181" t="str">
        <f ca="1">IF(B140="","",IF(ISERROR(MATCH($J140,SorP!$B$1:$B$6226,0)),"",INDIRECT("'SorP'!$A$"&amp;MATCH($S140&amp;$J140,SorP!C:C,0))))</f>
        <v>KZ-KAR</v>
      </c>
      <c r="U140" s="201"/>
      <c r="V140" s="226">
        <f ca="1">IF(C140="",NA(),IF(OR(C140="Smelter not listed",C140="Smelter not yet identified"),MATCH($B140&amp;$D140,'Smelter Look-up'!$J:$J,0),MATCH($B140&amp;$C140,'Smelter Look-up'!$J:$J,0)))</f>
        <v>144</v>
      </c>
      <c r="X140" s="227">
        <f t="shared" ca="1" si="21"/>
        <v>0</v>
      </c>
      <c r="AB140" s="228" t="str">
        <f t="shared" ca="1" si="22"/>
        <v>GoldKazakhmys Smelting LLC</v>
      </c>
    </row>
    <row r="141" spans="1:28" s="227" customFormat="1" ht="27">
      <c r="A141" s="181" t="s">
        <v>659</v>
      </c>
      <c r="B141" s="182" t="str">
        <f ca="1">IF(LEN(A141)=0,"",INDEX('Smelter Look-up'!$A:$A,MATCH($A141,'Smelter Look-up'!$E:$E,0)))</f>
        <v>Gold</v>
      </c>
      <c r="C141" s="186" t="str">
        <f ca="1">IF(LEN(A141)=0,"",INDEX('Smelter Look-up'!$C:$C,MATCH($A141,'Smelter Look-up'!$E:$E,0)))</f>
        <v>Caridad</v>
      </c>
      <c r="D141" s="230"/>
      <c r="E141" s="182" t="str">
        <f ca="1">IF(ISERROR($V141),"",OFFSET('Smelter Look-up'!$D$4,$V141-4,0)&amp;"")</f>
        <v>MEXICO</v>
      </c>
      <c r="F141" s="182" t="str">
        <f ca="1">IF(ISERROR($V141),"",OFFSET('Smelter Look-up'!$E$4,$V141-4,0))</f>
        <v>CID000180</v>
      </c>
      <c r="G141" s="182" t="str">
        <f ca="1">IF(C141=$X$4,IF(ISERROR($V141),"Enter smelter details","RMI"),IF(ISERROR($V141),"",OFFSET('Smelter Look-up'!$F$4,$V141-4,0)))</f>
        <v>RMI</v>
      </c>
      <c r="H141" s="183">
        <f ca="1">IF(ISERROR($V141),"",OFFSET('Smelter Look-up'!$G$4,$V141-4,0))</f>
        <v>0</v>
      </c>
      <c r="I141" s="184" t="str">
        <f ca="1">IF(ISERROR($V141),"",OFFSET('Smelter Look-up'!$H$4,$V141-4,0))</f>
        <v>Nacozari</v>
      </c>
      <c r="J141" s="184" t="str">
        <f ca="1">IF(ISERROR($V141),"",OFFSET('Smelter Look-up'!$I$4,$V141-4,0))</f>
        <v>Sonora</v>
      </c>
      <c r="K141" s="224"/>
      <c r="L141" s="224"/>
      <c r="M141" s="224"/>
      <c r="N141" s="224"/>
      <c r="O141" s="224"/>
      <c r="P141" s="185"/>
      <c r="Q141" s="225" t="str">
        <f>VLOOKUP(A141,'[1]For Dropdown'!$A:$F,6,FALSE)</f>
        <v>Non Conformant</v>
      </c>
      <c r="R141" s="182" t="str">
        <f ca="1">IF(ISERROR($V141),"",OFFSET('Smelter Look-up'!$C$4,$V141-4,0)&amp;"")</f>
        <v>Caridad</v>
      </c>
      <c r="S141" s="181" t="str">
        <f t="shared" ca="1" si="20"/>
        <v>MX</v>
      </c>
      <c r="T141" s="181" t="str">
        <f ca="1">IF(B141="","",IF(ISERROR(MATCH($J141,SorP!$B$1:$B$6226,0)),"",INDIRECT("'SorP'!$A$"&amp;MATCH($S141&amp;$J141,SorP!C:C,0))))</f>
        <v>MX-SON</v>
      </c>
      <c r="U141" s="201"/>
      <c r="V141" s="226">
        <f ca="1">IF(C141="",NA(),IF(OR(C141="Smelter not listed",C141="Smelter not yet identified"),MATCH($B141&amp;$D141,'Smelter Look-up'!$J:$J,0),MATCH($B141&amp;$C141,'Smelter Look-up'!$J:$J,0)))</f>
        <v>45</v>
      </c>
      <c r="X141" s="227">
        <f t="shared" ca="1" si="21"/>
        <v>0</v>
      </c>
      <c r="AB141" s="228" t="str">
        <f t="shared" ca="1" si="22"/>
        <v>GoldCaridad</v>
      </c>
    </row>
    <row r="142" spans="1:28" s="227" customFormat="1" ht="121.5">
      <c r="A142" s="181" t="s">
        <v>677</v>
      </c>
      <c r="B142" s="182" t="str">
        <f ca="1">IF(LEN(A142)=0,"",INDEX('Smelter Look-up'!$A:$A,MATCH($A142,'Smelter Look-up'!$E:$E,0)))</f>
        <v>Gold</v>
      </c>
      <c r="C142" s="186" t="str">
        <f ca="1">IF(LEN(A142)=0,"",INDEX('Smelter Look-up'!$C:$C,MATCH($A142,'Smelter Look-up'!$E:$E,0)))</f>
        <v>Inner Mongolia Qiankun Gold and Silver Refinery Share Co., Ltd.</v>
      </c>
      <c r="D142" s="230"/>
      <c r="E142" s="182" t="str">
        <f ca="1">IF(ISERROR($V142),"",OFFSET('Smelter Look-up'!$D$4,$V142-4,0)&amp;"")</f>
        <v>CHINA</v>
      </c>
      <c r="F142" s="182" t="str">
        <f ca="1">IF(ISERROR($V142),"",OFFSET('Smelter Look-up'!$E$4,$V142-4,0))</f>
        <v>CID000801</v>
      </c>
      <c r="G142" s="182" t="str">
        <f ca="1">IF(C142=$X$4,IF(ISERROR($V142),"Enter smelter details","RMI"),IF(ISERROR($V142),"",OFFSET('Smelter Look-up'!$F$4,$V142-4,0)))</f>
        <v>RMI</v>
      </c>
      <c r="H142" s="183">
        <f ca="1">IF(ISERROR($V142),"",OFFSET('Smelter Look-up'!$G$4,$V142-4,0))</f>
        <v>0</v>
      </c>
      <c r="I142" s="184" t="str">
        <f ca="1">IF(ISERROR($V142),"",OFFSET('Smelter Look-up'!$H$4,$V142-4,0))</f>
        <v>Hohhot</v>
      </c>
      <c r="J142" s="184" t="str">
        <f ca="1">IF(ISERROR($V142),"",OFFSET('Smelter Look-up'!$I$4,$V142-4,0))</f>
        <v>Nei Mongol Zizhiqu</v>
      </c>
      <c r="K142" s="224"/>
      <c r="L142" s="224"/>
      <c r="M142" s="224"/>
      <c r="N142" s="224"/>
      <c r="O142" s="224"/>
      <c r="P142" s="185"/>
      <c r="Q142" s="225">
        <f>VLOOKUP(A142,'[1]For Dropdown'!$A:$F,6,FALSE)</f>
        <v>0</v>
      </c>
      <c r="R142" s="182" t="str">
        <f ca="1">IF(ISERROR($V142),"",OFFSET('Smelter Look-up'!$C$4,$V142-4,0)&amp;"")</f>
        <v>Inner Mongolia Qiankun Gold and Silver Refinery Share Co., Ltd.</v>
      </c>
      <c r="S142" s="181" t="str">
        <f t="shared" ca="1" si="20"/>
        <v>CN</v>
      </c>
      <c r="T142" s="181" t="str">
        <f ca="1">IF(B142="","",IF(ISERROR(MATCH($J142,SorP!$B$1:$B$6226,0)),"",INDIRECT("'SorP'!$A$"&amp;MATCH($S142&amp;$J142,SorP!C:C,0))))</f>
        <v>CN-NM</v>
      </c>
      <c r="U142" s="201"/>
      <c r="V142" s="226">
        <f ca="1">IF(C142="",NA(),IF(OR(C142="Smelter not listed",C142="Smelter not yet identified"),MATCH($B142&amp;$D142,'Smelter Look-up'!$J:$J,0),MATCH($B142&amp;$C142,'Smelter Look-up'!$J:$J,0)))</f>
        <v>125</v>
      </c>
      <c r="X142" s="227">
        <f t="shared" ca="1" si="21"/>
        <v>0</v>
      </c>
      <c r="AB142" s="228" t="str">
        <f t="shared" ca="1" si="22"/>
        <v>GoldInner Mongolia Qiankun Gold and Silver Refinery Share Co., Ltd.</v>
      </c>
    </row>
    <row r="143" spans="1:28" s="227" customFormat="1" ht="108">
      <c r="A143" s="181" t="s">
        <v>708</v>
      </c>
      <c r="B143" s="182" t="str">
        <f ca="1">IF(LEN(A143)=0,"",INDEX('Smelter Look-up'!$A:$A,MATCH($A143,'Smelter Look-up'!$E:$E,0)))</f>
        <v>Gold</v>
      </c>
      <c r="C143" s="186" t="str">
        <f ca="1">IF(LEN(A143)=0,"",INDEX('Smelter Look-up'!$C:$C,MATCH($A143,'Smelter Look-up'!$E:$E,0)))</f>
        <v>Navoi Mining and Metallurgical Combinat</v>
      </c>
      <c r="D143" s="230"/>
      <c r="E143" s="182" t="str">
        <f ca="1">IF(ISERROR($V143),"",OFFSET('Smelter Look-up'!$D$4,$V143-4,0)&amp;"")</f>
        <v>UZBEKISTAN</v>
      </c>
      <c r="F143" s="182" t="str">
        <f ca="1">IF(ISERROR($V143),"",OFFSET('Smelter Look-up'!$E$4,$V143-4,0))</f>
        <v>CID001236</v>
      </c>
      <c r="G143" s="182" t="str">
        <f ca="1">IF(C143=$X$4,IF(ISERROR($V143),"Enter smelter details","RMI"),IF(ISERROR($V143),"",OFFSET('Smelter Look-up'!$F$4,$V143-4,0)))</f>
        <v>RMI</v>
      </c>
      <c r="H143" s="183">
        <f ca="1">IF(ISERROR($V143),"",OFFSET('Smelter Look-up'!$G$4,$V143-4,0))</f>
        <v>0</v>
      </c>
      <c r="I143" s="184" t="str">
        <f ca="1">IF(ISERROR($V143),"",OFFSET('Smelter Look-up'!$H$4,$V143-4,0))</f>
        <v>Navoi</v>
      </c>
      <c r="J143" s="184" t="str">
        <f ca="1">IF(ISERROR($V143),"",OFFSET('Smelter Look-up'!$I$4,$V143-4,0))</f>
        <v>Navoiy</v>
      </c>
      <c r="K143" s="224"/>
      <c r="L143" s="224"/>
      <c r="M143" s="224"/>
      <c r="N143" s="224"/>
      <c r="O143" s="224"/>
      <c r="P143" s="185"/>
      <c r="Q143" s="225">
        <f>VLOOKUP(A143,'[1]For Dropdown'!$A:$F,6,FALSE)</f>
        <v>0</v>
      </c>
      <c r="R143" s="182" t="str">
        <f ca="1">IF(ISERROR($V143),"",OFFSET('Smelter Look-up'!$C$4,$V143-4,0)&amp;"")</f>
        <v>Navoi Mining and Metallurgical Combinat</v>
      </c>
      <c r="S143" s="181" t="str">
        <f t="shared" ca="1" si="20"/>
        <v>UZ</v>
      </c>
      <c r="T143" s="181" t="str">
        <f ca="1">IF(B143="","",IF(ISERROR(MATCH($J143,SorP!$B$1:$B$6226,0)),"",INDIRECT("'SorP'!$A$"&amp;MATCH($S143&amp;$J143,SorP!C:C,0))))</f>
        <v>UZ-NW</v>
      </c>
      <c r="U143" s="201"/>
      <c r="V143" s="226">
        <f ca="1">IF(C143="",NA(),IF(OR(C143="Smelter not listed",C143="Smelter not yet identified"),MATCH($B143&amp;$D143,'Smelter Look-up'!$J:$J,0),MATCH($B143&amp;$C143,'Smelter Look-up'!$J:$J,0)))</f>
        <v>202</v>
      </c>
      <c r="X143" s="227">
        <f t="shared" ca="1" si="21"/>
        <v>0</v>
      </c>
      <c r="AB143" s="228" t="str">
        <f t="shared" ca="1" si="22"/>
        <v>GoldNavoi Mining and Metallurgical Combinat</v>
      </c>
    </row>
    <row r="144" spans="1:28" s="227" customFormat="1" ht="40.5">
      <c r="A144" s="181" t="s">
        <v>2425</v>
      </c>
      <c r="B144" s="182" t="str">
        <f ca="1">IF(LEN(A144)=0,"",INDEX('Smelter Look-up'!$A:$A,MATCH($A144,'Smelter Look-up'!$E:$E,0)))</f>
        <v>Gold</v>
      </c>
      <c r="C144" s="186" t="str">
        <f ca="1">IF(LEN(A144)=0,"",INDEX('Smelter Look-up'!$C:$C,MATCH($A144,'Smelter Look-up'!$E:$E,0)))</f>
        <v>Pease &amp; Curren</v>
      </c>
      <c r="D144" s="230"/>
      <c r="E144" s="182" t="str">
        <f ca="1">IF(ISERROR($V144),"",OFFSET('Smelter Look-up'!$D$4,$V144-4,0)&amp;"")</f>
        <v>UNITED STATES OF AMERICA</v>
      </c>
      <c r="F144" s="182" t="str">
        <f ca="1">IF(ISERROR($V144),"",OFFSET('Smelter Look-up'!$E$4,$V144-4,0))</f>
        <v>CID002872</v>
      </c>
      <c r="G144" s="182" t="str">
        <f ca="1">IF(C144=$X$4,IF(ISERROR($V144),"Enter smelter details","RMI"),IF(ISERROR($V144),"",OFFSET('Smelter Look-up'!$F$4,$V144-4,0)))</f>
        <v>RMI</v>
      </c>
      <c r="H144" s="183">
        <f ca="1">IF(ISERROR($V144),"",OFFSET('Smelter Look-up'!$G$4,$V144-4,0))</f>
        <v>0</v>
      </c>
      <c r="I144" s="184" t="str">
        <f ca="1">IF(ISERROR($V144),"",OFFSET('Smelter Look-up'!$H$4,$V144-4,0))</f>
        <v>Warwick</v>
      </c>
      <c r="J144" s="184" t="str">
        <f ca="1">IF(ISERROR($V144),"",OFFSET('Smelter Look-up'!$I$4,$V144-4,0))</f>
        <v>Rhode Island</v>
      </c>
      <c r="K144" s="224"/>
      <c r="L144" s="224"/>
      <c r="M144" s="224"/>
      <c r="N144" s="224"/>
      <c r="O144" s="224"/>
      <c r="P144" s="185"/>
      <c r="Q144" s="225" t="str">
        <f>VLOOKUP(A144,'[1]For Dropdown'!$A:$F,6,FALSE)</f>
        <v>Non Conformant</v>
      </c>
      <c r="R144" s="182" t="str">
        <f ca="1">IF(ISERROR($V144),"",OFFSET('Smelter Look-up'!$C$4,$V144-4,0)&amp;"")</f>
        <v>Pease &amp; Curren</v>
      </c>
      <c r="S144" s="181" t="str">
        <f t="shared" ca="1" si="20"/>
        <v>US</v>
      </c>
      <c r="T144" s="181" t="str">
        <f ca="1">IF(B144="","",IF(ISERROR(MATCH($J144,SorP!$B$1:$B$6226,0)),"",INDIRECT("'SorP'!$A$"&amp;MATCH($S144&amp;$J144,SorP!C:C,0))))</f>
        <v>US-RI</v>
      </c>
      <c r="U144" s="201"/>
      <c r="V144" s="226">
        <f ca="1">IF(C144="",NA(),IF(OR(C144="Smelter not listed",C144="Smelter not yet identified"),MATCH($B144&amp;$D144,'Smelter Look-up'!$J:$J,0),MATCH($B144&amp;$C144,'Smelter Look-up'!$J:$J,0)))</f>
        <v>216</v>
      </c>
      <c r="X144" s="227">
        <f t="shared" ca="1" si="21"/>
        <v>0</v>
      </c>
      <c r="AB144" s="228" t="str">
        <f t="shared" ca="1" si="22"/>
        <v>GoldPease &amp; Curren</v>
      </c>
    </row>
    <row r="145" spans="1:28" s="227" customFormat="1" ht="40.5">
      <c r="A145" s="181" t="s">
        <v>13156</v>
      </c>
      <c r="B145" s="182" t="str">
        <f ca="1">IF(LEN(A145)=0,"",INDEX('Smelter Look-up'!$A:$A,MATCH($A145,'Smelter Look-up'!$E:$E,0)))</f>
        <v>Gold</v>
      </c>
      <c r="C145" s="186" t="str">
        <f ca="1">IF(LEN(A145)=0,"",INDEX('Smelter Look-up'!$C:$C,MATCH($A145,'Smelter Look-up'!$E:$E,0)))</f>
        <v>QG Refining, LLC</v>
      </c>
      <c r="D145" s="230"/>
      <c r="E145" s="182" t="str">
        <f ca="1">IF(ISERROR($V145),"",OFFSET('Smelter Look-up'!$D$4,$V145-4,0)&amp;"")</f>
        <v>UNITED STATES OF AMERICA</v>
      </c>
      <c r="F145" s="182" t="str">
        <f ca="1">IF(ISERROR($V145),"",OFFSET('Smelter Look-up'!$E$4,$V145-4,0))</f>
        <v>CID003324</v>
      </c>
      <c r="G145" s="182" t="str">
        <f ca="1">IF(C145=$X$4,IF(ISERROR($V145),"Enter smelter details","RMI"),IF(ISERROR($V145),"",OFFSET('Smelter Look-up'!$F$4,$V145-4,0)))</f>
        <v>RMI</v>
      </c>
      <c r="H145" s="183">
        <f ca="1">IF(ISERROR($V145),"",OFFSET('Smelter Look-up'!$G$4,$V145-4,0))</f>
        <v>0</v>
      </c>
      <c r="I145" s="184" t="str">
        <f ca="1">IF(ISERROR($V145),"",OFFSET('Smelter Look-up'!$H$4,$V145-4,0))</f>
        <v>Fairfield</v>
      </c>
      <c r="J145" s="184" t="str">
        <f ca="1">IF(ISERROR($V145),"",OFFSET('Smelter Look-up'!$I$4,$V145-4,0))</f>
        <v>Ohio</v>
      </c>
      <c r="K145" s="224"/>
      <c r="L145" s="224"/>
      <c r="M145" s="224"/>
      <c r="N145" s="224"/>
      <c r="O145" s="224"/>
      <c r="P145" s="185"/>
      <c r="Q145" s="225" t="str">
        <f>VLOOKUP(A145,'[1]For Dropdown'!$A:$F,6,FALSE)</f>
        <v>Non Conformant</v>
      </c>
      <c r="R145" s="182" t="str">
        <f ca="1">IF(ISERROR($V145),"",OFFSET('Smelter Look-up'!$C$4,$V145-4,0)&amp;"")</f>
        <v>QG Refining, LLC</v>
      </c>
      <c r="S145" s="181" t="str">
        <f t="shared" ca="1" si="20"/>
        <v>US</v>
      </c>
      <c r="T145" s="181" t="str">
        <f ca="1">IF(B145="","",IF(ISERROR(MATCH($J145,SorP!$B$1:$B$6226,0)),"",INDIRECT("'SorP'!$A$"&amp;MATCH($S145&amp;$J145,SorP!C:C,0))))</f>
        <v>US-OH</v>
      </c>
      <c r="U145" s="201"/>
      <c r="V145" s="226">
        <f ca="1">IF(C145="",NA(),IF(OR(C145="Smelter not listed",C145="Smelter not yet identified"),MATCH($B145&amp;$D145,'Smelter Look-up'!$J:$J,0),MATCH($B145&amp;$C145,'Smelter Look-up'!$J:$J,0)))</f>
        <v>226</v>
      </c>
      <c r="X145" s="227">
        <f t="shared" ca="1" si="21"/>
        <v>0</v>
      </c>
      <c r="AB145" s="228" t="str">
        <f t="shared" ca="1" si="22"/>
        <v>GoldQG Refining, LLC</v>
      </c>
    </row>
    <row r="146" spans="1:28" s="227" customFormat="1" ht="40.5">
      <c r="A146" s="181" t="s">
        <v>2294</v>
      </c>
      <c r="B146" s="182" t="str">
        <f ca="1">IF(LEN(A146)=0,"",INDEX('Smelter Look-up'!$A:$A,MATCH($A146,'Smelter Look-up'!$E:$E,0)))</f>
        <v>Gold</v>
      </c>
      <c r="C146" s="186" t="str">
        <f ca="1">IF(LEN(A146)=0,"",INDEX('Smelter Look-up'!$C:$C,MATCH($A146,'Smelter Look-up'!$E:$E,0)))</f>
        <v>Modeltech Sdn Bhd</v>
      </c>
      <c r="D146" s="230"/>
      <c r="E146" s="182" t="str">
        <f ca="1">IF(ISERROR($V146),"",OFFSET('Smelter Look-up'!$D$4,$V146-4,0)&amp;"")</f>
        <v>MALAYSIA</v>
      </c>
      <c r="F146" s="182" t="str">
        <f ca="1">IF(ISERROR($V146),"",OFFSET('Smelter Look-up'!$E$4,$V146-4,0))</f>
        <v>CID002857</v>
      </c>
      <c r="G146" s="182" t="str">
        <f ca="1">IF(C146=$X$4,IF(ISERROR($V146),"Enter smelter details","RMI"),IF(ISERROR($V146),"",OFFSET('Smelter Look-up'!$F$4,$V146-4,0)))</f>
        <v>RMI</v>
      </c>
      <c r="H146" s="183">
        <f ca="1">IF(ISERROR($V146),"",OFFSET('Smelter Look-up'!$G$4,$V146-4,0))</f>
        <v>0</v>
      </c>
      <c r="I146" s="184" t="str">
        <f ca="1">IF(ISERROR($V146),"",OFFSET('Smelter Look-up'!$H$4,$V146-4,0))</f>
        <v>Kawasan Perindustrian Bukit Rambai</v>
      </c>
      <c r="J146" s="184" t="str">
        <f ca="1">IF(ISERROR($V146),"",OFFSET('Smelter Look-up'!$I$4,$V146-4,0))</f>
        <v>Melaka</v>
      </c>
      <c r="K146" s="224"/>
      <c r="L146" s="224"/>
      <c r="M146" s="224"/>
      <c r="N146" s="224"/>
      <c r="O146" s="224"/>
      <c r="P146" s="185"/>
      <c r="Q146" s="225" t="str">
        <f>VLOOKUP(A146,'[1]For Dropdown'!$A:$F,6,FALSE)</f>
        <v>Non Conformant</v>
      </c>
      <c r="R146" s="182" t="str">
        <f ca="1">IF(ISERROR($V146),"",OFFSET('Smelter Look-up'!$C$4,$V146-4,0)&amp;"")</f>
        <v>Modeltech Sdn Bhd</v>
      </c>
      <c r="S146" s="181" t="str">
        <f t="shared" ca="1" si="20"/>
        <v>MY</v>
      </c>
      <c r="T146" s="181" t="str">
        <f ca="1">IF(B146="","",IF(ISERROR(MATCH($J146,SorP!$B$1:$B$6226,0)),"",INDIRECT("'SorP'!$A$"&amp;MATCH($S146&amp;$J146,SorP!C:C,0))))</f>
        <v>MY-04</v>
      </c>
      <c r="U146" s="201"/>
      <c r="V146" s="226">
        <f ca="1">IF(C146="",NA(),IF(OR(C146="Smelter not listed",C146="Smelter not yet identified"),MATCH($B146&amp;$D146,'Smelter Look-up'!$J:$J,0),MATCH($B146&amp;$C146,'Smelter Look-up'!$J:$J,0)))</f>
        <v>197</v>
      </c>
      <c r="X146" s="227">
        <f t="shared" ca="1" si="21"/>
        <v>0</v>
      </c>
      <c r="AB146" s="228" t="str">
        <f t="shared" ca="1" si="22"/>
        <v>GoldModeltech Sdn Bhd</v>
      </c>
    </row>
    <row r="147" spans="1:28" s="227" customFormat="1" ht="67.5">
      <c r="A147" s="181" t="s">
        <v>671</v>
      </c>
      <c r="B147" s="182" t="str">
        <f ca="1">IF(LEN(A147)=0,"",INDEX('Smelter Look-up'!$A:$A,MATCH($A147,'Smelter Look-up'!$E:$E,0)))</f>
        <v>Gold</v>
      </c>
      <c r="C147" s="186" t="str">
        <f ca="1">IF(LEN(A147)=0,"",INDEX('Smelter Look-up'!$C:$C,MATCH($A147,'Smelter Look-up'!$E:$E,0)))</f>
        <v>Guangdong Jinding Gold Limited</v>
      </c>
      <c r="D147" s="230"/>
      <c r="E147" s="182" t="str">
        <f ca="1">IF(ISERROR($V147),"",OFFSET('Smelter Look-up'!$D$4,$V147-4,0)&amp;"")</f>
        <v>CHINA</v>
      </c>
      <c r="F147" s="182" t="str">
        <f ca="1">IF(ISERROR($V147),"",OFFSET('Smelter Look-up'!$E$4,$V147-4,0))</f>
        <v>CID002312</v>
      </c>
      <c r="G147" s="182" t="str">
        <f ca="1">IF(C147=$X$4,IF(ISERROR($V147),"Enter smelter details","RMI"),IF(ISERROR($V147),"",OFFSET('Smelter Look-up'!$F$4,$V147-4,0)))</f>
        <v>RMI</v>
      </c>
      <c r="H147" s="183">
        <f ca="1">IF(ISERROR($V147),"",OFFSET('Smelter Look-up'!$G$4,$V147-4,0))</f>
        <v>0</v>
      </c>
      <c r="I147" s="184" t="str">
        <f ca="1">IF(ISERROR($V147),"",OFFSET('Smelter Look-up'!$H$4,$V147-4,0))</f>
        <v>Guangzhou</v>
      </c>
      <c r="J147" s="184" t="str">
        <f ca="1">IF(ISERROR($V147),"",OFFSET('Smelter Look-up'!$I$4,$V147-4,0))</f>
        <v>Guangdong Sheng</v>
      </c>
      <c r="K147" s="224"/>
      <c r="L147" s="224"/>
      <c r="M147" s="224"/>
      <c r="N147" s="224"/>
      <c r="O147" s="224"/>
      <c r="P147" s="185"/>
      <c r="Q147" s="225" t="str">
        <f>VLOOKUP(A147,'[1]For Dropdown'!$A:$F,6,FALSE)</f>
        <v>Non Conformant</v>
      </c>
      <c r="R147" s="182" t="str">
        <f ca="1">IF(ISERROR($V147),"",OFFSET('Smelter Look-up'!$C$4,$V147-4,0)&amp;"")</f>
        <v>Guangdong Jinding Gold Limited</v>
      </c>
      <c r="S147" s="181" t="str">
        <f t="shared" ca="1" si="20"/>
        <v>CN</v>
      </c>
      <c r="T147" s="181" t="str">
        <f ca="1">IF(B147="","",IF(ISERROR(MATCH($J147,SorP!$B$1:$B$6226,0)),"",INDIRECT("'SorP'!$A$"&amp;MATCH($S147&amp;$J147,SorP!C:C,0))))</f>
        <v>CN-GD</v>
      </c>
      <c r="U147" s="201"/>
      <c r="V147" s="226">
        <f ca="1">IF(C147="",NA(),IF(OR(C147="Smelter not listed",C147="Smelter not yet identified"),MATCH($B147&amp;$D147,'Smelter Look-up'!$J:$J,0),MATCH($B147&amp;$C147,'Smelter Look-up'!$J:$J,0)))</f>
        <v>100</v>
      </c>
      <c r="X147" s="227">
        <f t="shared" ca="1" si="21"/>
        <v>0</v>
      </c>
      <c r="AB147" s="228" t="str">
        <f t="shared" ca="1" si="22"/>
        <v>GoldGuangdong Jinding Gold Limited</v>
      </c>
    </row>
    <row r="148" spans="1:28" s="227" customFormat="1" ht="54">
      <c r="A148" s="181" t="s">
        <v>13764</v>
      </c>
      <c r="B148" s="182" t="str">
        <f ca="1">IF(LEN(A148)=0,"",INDEX('Smelter Look-up'!$A:$A,MATCH($A148,'Smelter Look-up'!$E:$E,0)))</f>
        <v>Gold</v>
      </c>
      <c r="C148" s="186" t="str">
        <f ca="1">IF(LEN(A148)=0,"",INDEX('Smelter Look-up'!$C:$C,MATCH($A148,'Smelter Look-up'!$E:$E,0)))</f>
        <v>Dijllah Gold Refinery FZC</v>
      </c>
      <c r="D148" s="230"/>
      <c r="E148" s="182" t="str">
        <f ca="1">IF(ISERROR($V148),"",OFFSET('Smelter Look-up'!$D$4,$V148-4,0)&amp;"")</f>
        <v>UNITED ARAB EMIRATES</v>
      </c>
      <c r="F148" s="182" t="str">
        <f ca="1">IF(ISERROR($V148),"",OFFSET('Smelter Look-up'!$E$4,$V148-4,0))</f>
        <v>CID003348</v>
      </c>
      <c r="G148" s="182" t="str">
        <f ca="1">IF(C148=$X$4,IF(ISERROR($V148),"Enter smelter details","RMI"),IF(ISERROR($V148),"",OFFSET('Smelter Look-up'!$F$4,$V148-4,0)))</f>
        <v>RMI</v>
      </c>
      <c r="H148" s="183">
        <f ca="1">IF(ISERROR($V148),"",OFFSET('Smelter Look-up'!$G$4,$V148-4,0))</f>
        <v>0</v>
      </c>
      <c r="I148" s="184" t="str">
        <f ca="1">IF(ISERROR($V148),"",OFFSET('Smelter Look-up'!$H$4,$V148-4,0))</f>
        <v>Sharjah</v>
      </c>
      <c r="J148" s="184" t="str">
        <f ca="1">IF(ISERROR($V148),"",OFFSET('Smelter Look-up'!$I$4,$V148-4,0))</f>
        <v>Ash Shāriqah</v>
      </c>
      <c r="K148" s="224"/>
      <c r="L148" s="224"/>
      <c r="M148" s="224"/>
      <c r="N148" s="224"/>
      <c r="O148" s="224"/>
      <c r="P148" s="185"/>
      <c r="Q148" s="225" t="str">
        <f>VLOOKUP(A148,'[1]For Dropdown'!$A:$F,6,FALSE)</f>
        <v>Non Conformant</v>
      </c>
      <c r="R148" s="182" t="str">
        <f ca="1">IF(ISERROR($V148),"",OFFSET('Smelter Look-up'!$C$4,$V148-4,0)&amp;"")</f>
        <v>Dijllah Gold Refinery FZC</v>
      </c>
      <c r="S148" s="181" t="str">
        <f t="shared" ca="1" si="20"/>
        <v>AE</v>
      </c>
      <c r="T148" s="181" t="str">
        <f ca="1">IF(B148="","",IF(ISERROR(MATCH($J148,SorP!$B$1:$B$6226,0)),"",INDIRECT("'SorP'!$A$"&amp;MATCH($S148&amp;$J148,SorP!C:C,0))))</f>
        <v>AE-SH</v>
      </c>
      <c r="U148" s="201"/>
      <c r="V148" s="226">
        <f ca="1">IF(C148="",NA(),IF(OR(C148="Smelter not listed",C148="Smelter not yet identified"),MATCH($B148&amp;$D148,'Smelter Look-up'!$J:$J,0),MATCH($B148&amp;$C148,'Smelter Look-up'!$J:$J,0)))</f>
        <v>65</v>
      </c>
      <c r="X148" s="227">
        <f t="shared" ca="1" si="21"/>
        <v>0</v>
      </c>
      <c r="AB148" s="228" t="str">
        <f t="shared" ca="1" si="22"/>
        <v>GoldDijllah Gold Refinery FZC</v>
      </c>
    </row>
    <row r="149" spans="1:28" s="227" customFormat="1" ht="27">
      <c r="A149" s="181" t="s">
        <v>654</v>
      </c>
      <c r="B149" s="182" t="str">
        <f ca="1">IF(LEN(A149)=0,"",INDEX('Smelter Look-up'!$A:$A,MATCH($A149,'Smelter Look-up'!$E:$E,0)))</f>
        <v>Gold</v>
      </c>
      <c r="C149" s="186" t="str">
        <f ca="1">IF(LEN(A149)=0,"",INDEX('Smelter Look-up'!$C:$C,MATCH($A149,'Smelter Look-up'!$E:$E,0)))</f>
        <v>Aurubis AG</v>
      </c>
      <c r="D149" s="230"/>
      <c r="E149" s="182" t="str">
        <f ca="1">IF(ISERROR($V149),"",OFFSET('Smelter Look-up'!$D$4,$V149-4,0)&amp;"")</f>
        <v>GERMANY</v>
      </c>
      <c r="F149" s="182" t="str">
        <f ca="1">IF(ISERROR($V149),"",OFFSET('Smelter Look-up'!$E$4,$V149-4,0))</f>
        <v>CID000113</v>
      </c>
      <c r="G149" s="182" t="str">
        <f ca="1">IF(C149=$X$4,IF(ISERROR($V149),"Enter smelter details","RMI"),IF(ISERROR($V149),"",OFFSET('Smelter Look-up'!$F$4,$V149-4,0)))</f>
        <v>RMI</v>
      </c>
      <c r="H149" s="183">
        <f ca="1">IF(ISERROR($V149),"",OFFSET('Smelter Look-up'!$G$4,$V149-4,0))</f>
        <v>0</v>
      </c>
      <c r="I149" s="184" t="str">
        <f ca="1">IF(ISERROR($V149),"",OFFSET('Smelter Look-up'!$H$4,$V149-4,0))</f>
        <v>Hamburg</v>
      </c>
      <c r="J149" s="184" t="str">
        <f ca="1">IF(ISERROR($V149),"",OFFSET('Smelter Look-up'!$I$4,$V149-4,0))</f>
        <v>Hamburg</v>
      </c>
      <c r="K149" s="224"/>
      <c r="L149" s="224"/>
      <c r="M149" s="224"/>
      <c r="N149" s="224"/>
      <c r="O149" s="224"/>
      <c r="P149" s="185"/>
      <c r="Q149" s="225">
        <f>VLOOKUP(A149,'[1]For Dropdown'!$A:$F,6,FALSE)</f>
        <v>0</v>
      </c>
      <c r="R149" s="182" t="str">
        <f ca="1">IF(ISERROR($V149),"",OFFSET('Smelter Look-up'!$C$4,$V149-4,0)&amp;"")</f>
        <v>Aurubis AG</v>
      </c>
      <c r="S149" s="181" t="str">
        <f t="shared" ca="1" si="20"/>
        <v>DE</v>
      </c>
      <c r="T149" s="181" t="str">
        <f ca="1">IF(B149="","",IF(ISERROR(MATCH($J149,SorP!$B$1:$B$6226,0)),"",INDIRECT("'SorP'!$A$"&amp;MATCH($S149&amp;$J149,SorP!C:C,0))))</f>
        <v>DE-HH</v>
      </c>
      <c r="U149" s="201"/>
      <c r="V149" s="226">
        <f ca="1">IF(C149="",NA(),IF(OR(C149="Smelter not listed",C149="Smelter not yet identified"),MATCH($B149&amp;$D149,'Smelter Look-up'!$J:$J,0),MATCH($B149&amp;$C149,'Smelter Look-up'!$J:$J,0)))</f>
        <v>38</v>
      </c>
      <c r="X149" s="227">
        <f t="shared" ca="1" si="21"/>
        <v>0</v>
      </c>
      <c r="AB149" s="228" t="str">
        <f t="shared" ca="1" si="22"/>
        <v>GoldAurubis AG</v>
      </c>
    </row>
    <row r="150" spans="1:28" s="227" customFormat="1" ht="81">
      <c r="A150" s="181" t="s">
        <v>713</v>
      </c>
      <c r="B150" s="182" t="str">
        <f ca="1">IF(LEN(A150)=0,"",INDEX('Smelter Look-up'!$A:$A,MATCH($A150,'Smelter Look-up'!$E:$E,0)))</f>
        <v>Gold</v>
      </c>
      <c r="C150" s="186" t="str">
        <f ca="1">IF(LEN(A150)=0,"",INDEX('Smelter Look-up'!$C:$C,MATCH($A150,'Smelter Look-up'!$E:$E,0)))</f>
        <v>Penglai Penggang Gold Industry Co., Ltd.</v>
      </c>
      <c r="D150" s="230"/>
      <c r="E150" s="182" t="str">
        <f ca="1">IF(ISERROR($V150),"",OFFSET('Smelter Look-up'!$D$4,$V150-4,0)&amp;"")</f>
        <v>CHINA</v>
      </c>
      <c r="F150" s="182" t="str">
        <f ca="1">IF(ISERROR($V150),"",OFFSET('Smelter Look-up'!$E$4,$V150-4,0))</f>
        <v>CID001362</v>
      </c>
      <c r="G150" s="182" t="str">
        <f ca="1">IF(C150=$X$4,IF(ISERROR($V150),"Enter smelter details","RMI"),IF(ISERROR($V150),"",OFFSET('Smelter Look-up'!$F$4,$V150-4,0)))</f>
        <v>RMI</v>
      </c>
      <c r="H150" s="183">
        <f ca="1">IF(ISERROR($V150),"",OFFSET('Smelter Look-up'!$G$4,$V150-4,0))</f>
        <v>0</v>
      </c>
      <c r="I150" s="184" t="str">
        <f ca="1">IF(ISERROR($V150),"",OFFSET('Smelter Look-up'!$H$4,$V150-4,0))</f>
        <v>Penglai</v>
      </c>
      <c r="J150" s="184" t="str">
        <f ca="1">IF(ISERROR($V150),"",OFFSET('Smelter Look-up'!$I$4,$V150-4,0))</f>
        <v>Shandong Sheng</v>
      </c>
      <c r="K150" s="224"/>
      <c r="L150" s="224"/>
      <c r="M150" s="224"/>
      <c r="N150" s="224"/>
      <c r="O150" s="224"/>
      <c r="P150" s="185"/>
      <c r="Q150" s="225" t="str">
        <f>VLOOKUP(A150,'[1]For Dropdown'!$A:$F,6,FALSE)</f>
        <v>Non Conformant</v>
      </c>
      <c r="R150" s="182" t="str">
        <f ca="1">IF(ISERROR($V150),"",OFFSET('Smelter Look-up'!$C$4,$V150-4,0)&amp;"")</f>
        <v>Penglai Penggang Gold Industry Co., Ltd.</v>
      </c>
      <c r="S150" s="181" t="str">
        <f t="shared" ca="1" si="20"/>
        <v>CN</v>
      </c>
      <c r="T150" s="181" t="str">
        <f ca="1">IF(B150="","",IF(ISERROR(MATCH($J150,SorP!$B$1:$B$6226,0)),"",INDIRECT("'SorP'!$A$"&amp;MATCH($S150&amp;$J150,SorP!C:C,0))))</f>
        <v>CN-SD</v>
      </c>
      <c r="U150" s="201"/>
      <c r="V150" s="226">
        <f ca="1">IF(C150="",NA(),IF(OR(C150="Smelter not listed",C150="Smelter not yet identified"),MATCH($B150&amp;$D150,'Smelter Look-up'!$J:$J,0),MATCH($B150&amp;$C150,'Smelter Look-up'!$J:$J,0)))</f>
        <v>217</v>
      </c>
      <c r="X150" s="227">
        <f t="shared" ca="1" si="21"/>
        <v>0</v>
      </c>
      <c r="AB150" s="228" t="str">
        <f t="shared" ca="1" si="22"/>
        <v>GoldPenglai Penggang Gold Industry Co., Ltd.</v>
      </c>
    </row>
    <row r="151" spans="1:28" s="227" customFormat="1" ht="27">
      <c r="A151" s="181" t="s">
        <v>712</v>
      </c>
      <c r="B151" s="182" t="str">
        <f ca="1">IF(LEN(A151)=0,"",INDEX('Smelter Look-up'!$A:$A,MATCH($A151,'Smelter Look-up'!$E:$E,0)))</f>
        <v>Gold</v>
      </c>
      <c r="C151" s="186" t="str">
        <f ca="1">IF(LEN(A151)=0,"",INDEX('Smelter Look-up'!$C:$C,MATCH($A151,'Smelter Look-up'!$E:$E,0)))</f>
        <v>MKS PAMP SA</v>
      </c>
      <c r="D151" s="230"/>
      <c r="E151" s="182" t="str">
        <f ca="1">IF(ISERROR($V151),"",OFFSET('Smelter Look-up'!$D$4,$V151-4,0)&amp;"")</f>
        <v>SWITZERLAND</v>
      </c>
      <c r="F151" s="182" t="str">
        <f ca="1">IF(ISERROR($V151),"",OFFSET('Smelter Look-up'!$E$4,$V151-4,0))</f>
        <v>CID001352</v>
      </c>
      <c r="G151" s="182" t="str">
        <f ca="1">IF(C151=$X$4,IF(ISERROR($V151),"Enter smelter details","RMI"),IF(ISERROR($V151),"",OFFSET('Smelter Look-up'!$F$4,$V151-4,0)))</f>
        <v>RMI</v>
      </c>
      <c r="H151" s="183">
        <f ca="1">IF(ISERROR($V151),"",OFFSET('Smelter Look-up'!$G$4,$V151-4,0))</f>
        <v>0</v>
      </c>
      <c r="I151" s="184" t="str">
        <f ca="1">IF(ISERROR($V151),"",OFFSET('Smelter Look-up'!$H$4,$V151-4,0))</f>
        <v>Geneva</v>
      </c>
      <c r="J151" s="184" t="str">
        <f ca="1">IF(ISERROR($V151),"",OFFSET('Smelter Look-up'!$I$4,$V151-4,0))</f>
        <v>Genève</v>
      </c>
      <c r="K151" s="224"/>
      <c r="L151" s="224"/>
      <c r="M151" s="224"/>
      <c r="N151" s="224"/>
      <c r="O151" s="224"/>
      <c r="P151" s="185"/>
      <c r="Q151" s="225">
        <f>VLOOKUP(A151,'[1]For Dropdown'!$A:$F,6,FALSE)</f>
        <v>0</v>
      </c>
      <c r="R151" s="182" t="str">
        <f ca="1">IF(ISERROR($V151),"",OFFSET('Smelter Look-up'!$C$4,$V151-4,0)&amp;"")</f>
        <v>MKS PAMP SA</v>
      </c>
      <c r="S151" s="181" t="str">
        <f t="shared" ca="1" si="20"/>
        <v>CH</v>
      </c>
      <c r="T151" s="181" t="str">
        <f ca="1">IF(B151="","",IF(ISERROR(MATCH($J151,SorP!$B$1:$B$6226,0)),"",INDIRECT("'SorP'!$A$"&amp;MATCH($S151&amp;$J151,SorP!C:C,0))))</f>
        <v>CH-GE</v>
      </c>
      <c r="U151" s="201"/>
      <c r="V151" s="226">
        <f ca="1">IF(C151="",NA(),IF(OR(C151="Smelter not listed",C151="Smelter not yet identified"),MATCH($B151&amp;$D151,'Smelter Look-up'!$J:$J,0),MATCH($B151&amp;$C151,'Smelter Look-up'!$J:$J,0)))</f>
        <v>195</v>
      </c>
      <c r="X151" s="227">
        <f t="shared" ca="1" si="21"/>
        <v>0</v>
      </c>
      <c r="AB151" s="228" t="str">
        <f t="shared" ca="1" si="22"/>
        <v>GoldMKS PAMP SA</v>
      </c>
    </row>
    <row r="152" spans="1:28" s="227" customFormat="1" ht="135">
      <c r="A152" s="181" t="s">
        <v>655</v>
      </c>
      <c r="B152" s="182" t="str">
        <f ca="1">IF(LEN(A152)=0,"",INDEX('Smelter Look-up'!$A:$A,MATCH($A152,'Smelter Look-up'!$E:$E,0)))</f>
        <v>Gold</v>
      </c>
      <c r="C152" s="186" t="str">
        <f ca="1">IF(LEN(A152)=0,"",INDEX('Smelter Look-up'!$C:$C,MATCH($A152,'Smelter Look-up'!$E:$E,0)))</f>
        <v>Bangko Sentral ng Pilipinas (Central Bank of the Philippines)</v>
      </c>
      <c r="D152" s="230"/>
      <c r="E152" s="182" t="str">
        <f ca="1">IF(ISERROR($V152),"",OFFSET('Smelter Look-up'!$D$4,$V152-4,0)&amp;"")</f>
        <v>PHILIPPINES</v>
      </c>
      <c r="F152" s="182" t="str">
        <f ca="1">IF(ISERROR($V152),"",OFFSET('Smelter Look-up'!$E$4,$V152-4,0))</f>
        <v>CID000128</v>
      </c>
      <c r="G152" s="182" t="str">
        <f ca="1">IF(C152=$X$4,IF(ISERROR($V152),"Enter smelter details","RMI"),IF(ISERROR($V152),"",OFFSET('Smelter Look-up'!$F$4,$V152-4,0)))</f>
        <v>RMI</v>
      </c>
      <c r="H152" s="183">
        <f ca="1">IF(ISERROR($V152),"",OFFSET('Smelter Look-up'!$G$4,$V152-4,0))</f>
        <v>0</v>
      </c>
      <c r="I152" s="184" t="str">
        <f ca="1">IF(ISERROR($V152),"",OFFSET('Smelter Look-up'!$H$4,$V152-4,0))</f>
        <v>Quezon City</v>
      </c>
      <c r="J152" s="184" t="str">
        <f ca="1">IF(ISERROR($V152),"",OFFSET('Smelter Look-up'!$I$4,$V152-4,0))</f>
        <v>Rizal</v>
      </c>
      <c r="K152" s="224"/>
      <c r="L152" s="224"/>
      <c r="M152" s="224"/>
      <c r="N152" s="224"/>
      <c r="O152" s="224"/>
      <c r="P152" s="185"/>
      <c r="Q152" s="225">
        <f>VLOOKUP(A152,'[1]For Dropdown'!$A:$F,6,FALSE)</f>
        <v>0</v>
      </c>
      <c r="R152" s="182" t="str">
        <f ca="1">IF(ISERROR($V152),"",OFFSET('Smelter Look-up'!$C$4,$V152-4,0)&amp;"")</f>
        <v>Bangko Sentral ng Pilipinas (Central Bank of the Philippines)</v>
      </c>
      <c r="S152" s="181" t="str">
        <f t="shared" ca="1" si="20"/>
        <v>PH</v>
      </c>
      <c r="T152" s="181" t="str">
        <f ca="1">IF(B152="","",IF(ISERROR(MATCH($J152,SorP!$B$1:$B$6226,0)),"",INDIRECT("'SorP'!$A$"&amp;MATCH($S152&amp;$J152,SorP!C:C,0))))</f>
        <v>PH-RIZ</v>
      </c>
      <c r="U152" s="201"/>
      <c r="V152" s="226">
        <f ca="1">IF(C152="",NA(),IF(OR(C152="Smelter not listed",C152="Smelter not yet identified"),MATCH($B152&amp;$D152,'Smelter Look-up'!$J:$J,0),MATCH($B152&amp;$C152,'Smelter Look-up'!$J:$J,0)))</f>
        <v>42</v>
      </c>
      <c r="X152" s="227">
        <f t="shared" ca="1" si="21"/>
        <v>0</v>
      </c>
      <c r="AB152" s="228" t="str">
        <f t="shared" ca="1" si="22"/>
        <v>GoldBangko Sentral ng Pilipinas (Central Bank of the Philippines)</v>
      </c>
    </row>
    <row r="153" spans="1:28" s="227" customFormat="1" ht="54">
      <c r="A153" s="181" t="s">
        <v>656</v>
      </c>
      <c r="B153" s="182" t="str">
        <f ca="1">IF(LEN(A153)=0,"",INDEX('Smelter Look-up'!$A:$A,MATCH($A153,'Smelter Look-up'!$E:$E,0)))</f>
        <v>Gold</v>
      </c>
      <c r="C153" s="186" t="str">
        <f ca="1">IF(LEN(A153)=0,"",INDEX('Smelter Look-up'!$C:$C,MATCH($A153,'Smelter Look-up'!$E:$E,0)))</f>
        <v>Boliden Ronnskar</v>
      </c>
      <c r="D153" s="230"/>
      <c r="E153" s="182" t="str">
        <f ca="1">IF(ISERROR($V153),"",OFFSET('Smelter Look-up'!$D$4,$V153-4,0)&amp;"")</f>
        <v>SWEDEN</v>
      </c>
      <c r="F153" s="182" t="str">
        <f ca="1">IF(ISERROR($V153),"",OFFSET('Smelter Look-up'!$E$4,$V153-4,0))</f>
        <v>CID000157</v>
      </c>
      <c r="G153" s="182" t="str">
        <f ca="1">IF(C153=$X$4,IF(ISERROR($V153),"Enter smelter details","RMI"),IF(ISERROR($V153),"",OFFSET('Smelter Look-up'!$F$4,$V153-4,0)))</f>
        <v>RMI</v>
      </c>
      <c r="H153" s="183">
        <f ca="1">IF(ISERROR($V153),"",OFFSET('Smelter Look-up'!$G$4,$V153-4,0))</f>
        <v>0</v>
      </c>
      <c r="I153" s="184" t="str">
        <f ca="1">IF(ISERROR($V153),"",OFFSET('Smelter Look-up'!$H$4,$V153-4,0))</f>
        <v>Skelleftehamn</v>
      </c>
      <c r="J153" s="184" t="str">
        <f ca="1">IF(ISERROR($V153),"",OFFSET('Smelter Look-up'!$I$4,$V153-4,0))</f>
        <v>Västerbottens län [SE-24]</v>
      </c>
      <c r="K153" s="224"/>
      <c r="L153" s="224"/>
      <c r="M153" s="224"/>
      <c r="N153" s="224"/>
      <c r="O153" s="224"/>
      <c r="P153" s="185"/>
      <c r="Q153" s="225">
        <f>VLOOKUP(A153,'[1]For Dropdown'!$A:$F,6,FALSE)</f>
        <v>0</v>
      </c>
      <c r="R153" s="182" t="str">
        <f ca="1">IF(ISERROR($V153),"",OFFSET('Smelter Look-up'!$C$4,$V153-4,0)&amp;"")</f>
        <v>Boliden Ronnskar</v>
      </c>
      <c r="S153" s="181" t="str">
        <f t="shared" ca="1" si="20"/>
        <v>SE</v>
      </c>
      <c r="T153" s="181" t="str">
        <f ca="1">IF(B153="","",IF(ISERROR(MATCH($J153,SorP!$B$1:$B$6226,0)),"",INDIRECT("'SorP'!$A$"&amp;MATCH($S153&amp;$J153,SorP!C:C,0))))</f>
        <v>SE-AC</v>
      </c>
      <c r="U153" s="201"/>
      <c r="V153" s="226">
        <f ca="1">IF(C153="",NA(),IF(OR(C153="Smelter not listed",C153="Smelter not yet identified"),MATCH($B153&amp;$D153,'Smelter Look-up'!$J:$J,0),MATCH($B153&amp;$C153,'Smelter Look-up'!$J:$J,0)))</f>
        <v>43</v>
      </c>
      <c r="X153" s="227">
        <f t="shared" ca="1" si="21"/>
        <v>0</v>
      </c>
      <c r="AB153" s="228" t="str">
        <f t="shared" ca="1" si="22"/>
        <v>GoldBoliden Ronnskar</v>
      </c>
    </row>
    <row r="154" spans="1:28" s="227" customFormat="1" ht="54">
      <c r="A154" s="181" t="s">
        <v>15040</v>
      </c>
      <c r="B154" s="182" t="str">
        <f ca="1">IF(LEN(A154)=0,"",INDEX('Smelter Look-up'!$A:$A,MATCH($A154,'Smelter Look-up'!$E:$E,0)))</f>
        <v>Gold</v>
      </c>
      <c r="C154" s="186" t="str">
        <f ca="1">IF(LEN(A154)=0,"",INDEX('Smelter Look-up'!$C:$C,MATCH($A154,'Smelter Look-up'!$E:$E,0)))</f>
        <v>Metallix Refining Inc.</v>
      </c>
      <c r="D154" s="230"/>
      <c r="E154" s="182" t="str">
        <f ca="1">IF(ISERROR($V154),"",OFFSET('Smelter Look-up'!$D$4,$V154-4,0)&amp;"")</f>
        <v>UNITED STATES OF AMERICA</v>
      </c>
      <c r="F154" s="182" t="str">
        <f ca="1">IF(ISERROR($V154),"",OFFSET('Smelter Look-up'!$E$4,$V154-4,0))</f>
        <v>CID003557</v>
      </c>
      <c r="G154" s="182" t="str">
        <f ca="1">IF(C154=$X$4,IF(ISERROR($V154),"Enter smelter details","RMI"),IF(ISERROR($V154),"",OFFSET('Smelter Look-up'!$F$4,$V154-4,0)))</f>
        <v>RMI</v>
      </c>
      <c r="H154" s="183">
        <f ca="1">IF(ISERROR($V154),"",OFFSET('Smelter Look-up'!$G$4,$V154-4,0))</f>
        <v>0</v>
      </c>
      <c r="I154" s="184" t="str">
        <f ca="1">IF(ISERROR($V154),"",OFFSET('Smelter Look-up'!$H$4,$V154-4,0))</f>
        <v>Greenville</v>
      </c>
      <c r="J154" s="184" t="str">
        <f ca="1">IF(ISERROR($V154),"",OFFSET('Smelter Look-up'!$I$4,$V154-4,0))</f>
        <v>North Carolina</v>
      </c>
      <c r="K154" s="224"/>
      <c r="L154" s="224"/>
      <c r="M154" s="224"/>
      <c r="N154" s="224"/>
      <c r="O154" s="224"/>
      <c r="P154" s="185"/>
      <c r="Q154" s="225" t="str">
        <f>VLOOKUP(A154,'[1]For Dropdown'!$A:$F,6,FALSE)</f>
        <v>Non Conformant</v>
      </c>
      <c r="R154" s="182" t="str">
        <f ca="1">IF(ISERROR($V154),"",OFFSET('Smelter Look-up'!$C$4,$V154-4,0)&amp;"")</f>
        <v>Metallix Refining Inc.</v>
      </c>
      <c r="S154" s="181" t="str">
        <f t="shared" ca="1" si="20"/>
        <v>US</v>
      </c>
      <c r="T154" s="181" t="str">
        <f ca="1">IF(B154="","",IF(ISERROR(MATCH($J154,SorP!$B$1:$B$6226,0)),"",INDIRECT("'SorP'!$A$"&amp;MATCH($S154&amp;$J154,SorP!C:C,0))))</f>
        <v>US-NC</v>
      </c>
      <c r="U154" s="201"/>
      <c r="V154" s="226">
        <f ca="1">IF(C154="",NA(),IF(OR(C154="Smelter not listed",C154="Smelter not yet identified"),MATCH($B154&amp;$D154,'Smelter Look-up'!$J:$J,0),MATCH($B154&amp;$C154,'Smelter Look-up'!$J:$J,0)))</f>
        <v>180</v>
      </c>
      <c r="X154" s="227">
        <f t="shared" ca="1" si="21"/>
        <v>0</v>
      </c>
      <c r="AB154" s="228" t="str">
        <f t="shared" ca="1" si="22"/>
        <v>GoldMetallix Refining Inc.</v>
      </c>
    </row>
    <row r="155" spans="1:28" s="227" customFormat="1" ht="54">
      <c r="A155" s="181" t="s">
        <v>1379</v>
      </c>
      <c r="B155" s="182" t="str">
        <f ca="1">IF(LEN(A155)=0,"",INDEX('Smelter Look-up'!$A:$A,MATCH($A155,'Smelter Look-up'!$E:$E,0)))</f>
        <v>Gold</v>
      </c>
      <c r="C155" s="186" t="str">
        <f ca="1">IF(LEN(A155)=0,"",INDEX('Smelter Look-up'!$C:$C,MATCH($A155,'Smelter Look-up'!$E:$E,0)))</f>
        <v>MMTC-PAMP India Pvt., Ltd.</v>
      </c>
      <c r="D155" s="230"/>
      <c r="E155" s="182" t="str">
        <f ca="1">IF(ISERROR($V155),"",OFFSET('Smelter Look-up'!$D$4,$V155-4,0)&amp;"")</f>
        <v>INDIA</v>
      </c>
      <c r="F155" s="182" t="str">
        <f ca="1">IF(ISERROR($V155),"",OFFSET('Smelter Look-up'!$E$4,$V155-4,0))</f>
        <v>CID002509</v>
      </c>
      <c r="G155" s="182" t="str">
        <f ca="1">IF(C155=$X$4,IF(ISERROR($V155),"Enter smelter details","RMI"),IF(ISERROR($V155),"",OFFSET('Smelter Look-up'!$F$4,$V155-4,0)))</f>
        <v>RMI</v>
      </c>
      <c r="H155" s="183">
        <f ca="1">IF(ISERROR($V155),"",OFFSET('Smelter Look-up'!$G$4,$V155-4,0))</f>
        <v>0</v>
      </c>
      <c r="I155" s="184" t="str">
        <f ca="1">IF(ISERROR($V155),"",OFFSET('Smelter Look-up'!$H$4,$V155-4,0))</f>
        <v>Mewat</v>
      </c>
      <c r="J155" s="184" t="str">
        <f ca="1">IF(ISERROR($V155),"",OFFSET('Smelter Look-up'!$I$4,$V155-4,0))</f>
        <v>Haryāna</v>
      </c>
      <c r="K155" s="224"/>
      <c r="L155" s="224"/>
      <c r="M155" s="224"/>
      <c r="N155" s="224"/>
      <c r="O155" s="224"/>
      <c r="P155" s="185"/>
      <c r="Q155" s="225">
        <f>VLOOKUP(A155,'[1]For Dropdown'!$A:$F,6,FALSE)</f>
        <v>0</v>
      </c>
      <c r="R155" s="182" t="str">
        <f ca="1">IF(ISERROR($V155),"",OFFSET('Smelter Look-up'!$C$4,$V155-4,0)&amp;"")</f>
        <v>MMTC-PAMP India Pvt., Ltd.</v>
      </c>
      <c r="S155" s="181" t="str">
        <f t="shared" ca="1" si="20"/>
        <v>IN</v>
      </c>
      <c r="T155" s="181" t="str">
        <f ca="1">IF(B155="","",IF(ISERROR(MATCH($J155,SorP!$B$1:$B$6226,0)),"",INDIRECT("'SorP'!$A$"&amp;MATCH($S155&amp;$J155,SorP!C:C,0))))</f>
        <v>IN-HR</v>
      </c>
      <c r="U155" s="201"/>
      <c r="V155" s="226">
        <f ca="1">IF(C155="",NA(),IF(OR(C155="Smelter not listed",C155="Smelter not yet identified"),MATCH($B155&amp;$D155,'Smelter Look-up'!$J:$J,0),MATCH($B155&amp;$C155,'Smelter Look-up'!$J:$J,0)))</f>
        <v>196</v>
      </c>
      <c r="X155" s="227">
        <f t="shared" ca="1" si="21"/>
        <v>0</v>
      </c>
      <c r="AB155" s="228" t="str">
        <f t="shared" ca="1" si="22"/>
        <v>GoldMMTC-PAMP India Pvt., Ltd.</v>
      </c>
    </row>
    <row r="156" spans="1:28" s="227" customFormat="1" ht="40.5">
      <c r="A156" s="181" t="s">
        <v>691</v>
      </c>
      <c r="B156" s="182" t="str">
        <f ca="1">IF(LEN(A156)=0,"",INDEX('Smelter Look-up'!$A:$A,MATCH($A156,'Smelter Look-up'!$E:$E,0)))</f>
        <v>Gold</v>
      </c>
      <c r="C156" s="186" t="str">
        <f ca="1">IF(LEN(A156)=0,"",INDEX('Smelter Look-up'!$C:$C,MATCH($A156,'Smelter Look-up'!$E:$E,0)))</f>
        <v>Kyrgyzaltyn JSC</v>
      </c>
      <c r="D156" s="230"/>
      <c r="E156" s="182" t="str">
        <f ca="1">IF(ISERROR($V156),"",OFFSET('Smelter Look-up'!$D$4,$V156-4,0)&amp;"")</f>
        <v>KYRGYZSTAN</v>
      </c>
      <c r="F156" s="182" t="str">
        <f ca="1">IF(ISERROR($V156),"",OFFSET('Smelter Look-up'!$E$4,$V156-4,0))</f>
        <v>CID001029</v>
      </c>
      <c r="G156" s="182" t="str">
        <f ca="1">IF(C156=$X$4,IF(ISERROR($V156),"Enter smelter details","RMI"),IF(ISERROR($V156),"",OFFSET('Smelter Look-up'!$F$4,$V156-4,0)))</f>
        <v>RMI</v>
      </c>
      <c r="H156" s="183">
        <f ca="1">IF(ISERROR($V156),"",OFFSET('Smelter Look-up'!$G$4,$V156-4,0))</f>
        <v>0</v>
      </c>
      <c r="I156" s="184" t="str">
        <f ca="1">IF(ISERROR($V156),"",OFFSET('Smelter Look-up'!$H$4,$V156-4,0))</f>
        <v>Bishkek</v>
      </c>
      <c r="J156" s="184" t="str">
        <f ca="1">IF(ISERROR($V156),"",OFFSET('Smelter Look-up'!$I$4,$V156-4,0))</f>
        <v>Chüy</v>
      </c>
      <c r="K156" s="224"/>
      <c r="L156" s="224"/>
      <c r="M156" s="224"/>
      <c r="N156" s="224"/>
      <c r="O156" s="224"/>
      <c r="P156" s="185"/>
      <c r="Q156" s="225" t="str">
        <f>VLOOKUP(A156,'[1]For Dropdown'!$A:$F,6,FALSE)</f>
        <v>Non Conformant</v>
      </c>
      <c r="R156" s="182" t="str">
        <f ca="1">IF(ISERROR($V156),"",OFFSET('Smelter Look-up'!$C$4,$V156-4,0)&amp;"")</f>
        <v>Kyrgyzaltyn JSC</v>
      </c>
      <c r="S156" s="181" t="str">
        <f t="shared" ca="1" si="20"/>
        <v>KG</v>
      </c>
      <c r="T156" s="181" t="str">
        <f ca="1">IF(B156="","",IF(ISERROR(MATCH($J156,SorP!$B$1:$B$6226,0)),"",INDIRECT("'SorP'!$A$"&amp;MATCH($S156&amp;$J156,SorP!C:C,0))))</f>
        <v>KG-C</v>
      </c>
      <c r="U156" s="201"/>
      <c r="V156" s="226">
        <f ca="1">IF(C156="",NA(),IF(OR(C156="Smelter not listed",C156="Smelter not yet identified"),MATCH($B156&amp;$D156,'Smelter Look-up'!$J:$J,0),MATCH($B156&amp;$C156,'Smelter Look-up'!$J:$J,0)))</f>
        <v>159</v>
      </c>
      <c r="X156" s="227">
        <f t="shared" ca="1" si="21"/>
        <v>0</v>
      </c>
      <c r="AB156" s="228" t="str">
        <f t="shared" ca="1" si="22"/>
        <v>GoldKyrgyzaltyn JSC</v>
      </c>
    </row>
    <row r="157" spans="1:28" s="227" customFormat="1" ht="54">
      <c r="A157" s="181" t="s">
        <v>13762</v>
      </c>
      <c r="B157" s="182" t="str">
        <f ca="1">IF(LEN(A157)=0,"",INDEX('Smelter Look-up'!$A:$A,MATCH($A157,'Smelter Look-up'!$E:$E,0)))</f>
        <v>Gold</v>
      </c>
      <c r="C157" s="186" t="str">
        <f ca="1">IF(LEN(A157)=0,"",INDEX('Smelter Look-up'!$C:$C,MATCH($A157,'Smelter Look-up'!$E:$E,0)))</f>
        <v>CGR Metalloys Pvt Ltd.</v>
      </c>
      <c r="D157" s="230"/>
      <c r="E157" s="182" t="str">
        <f ca="1">IF(ISERROR($V157),"",OFFSET('Smelter Look-up'!$D$4,$V157-4,0)&amp;"")</f>
        <v>INDIA</v>
      </c>
      <c r="F157" s="182" t="str">
        <f ca="1">IF(ISERROR($V157),"",OFFSET('Smelter Look-up'!$E$4,$V157-4,0))</f>
        <v>CID003382</v>
      </c>
      <c r="G157" s="182" t="str">
        <f ca="1">IF(C157=$X$4,IF(ISERROR($V157),"Enter smelter details","RMI"),IF(ISERROR($V157),"",OFFSET('Smelter Look-up'!$F$4,$V157-4,0)))</f>
        <v>RMI</v>
      </c>
      <c r="H157" s="183">
        <f ca="1">IF(ISERROR($V157),"",OFFSET('Smelter Look-up'!$G$4,$V157-4,0))</f>
        <v>0</v>
      </c>
      <c r="I157" s="184" t="str">
        <f ca="1">IF(ISERROR($V157),"",OFFSET('Smelter Look-up'!$H$4,$V157-4,0))</f>
        <v>Cochin</v>
      </c>
      <c r="J157" s="184" t="str">
        <f ca="1">IF(ISERROR($V157),"",OFFSET('Smelter Look-up'!$I$4,$V157-4,0))</f>
        <v>Kerala</v>
      </c>
      <c r="K157" s="224"/>
      <c r="L157" s="224"/>
      <c r="M157" s="224"/>
      <c r="N157" s="224"/>
      <c r="O157" s="224"/>
      <c r="P157" s="185"/>
      <c r="Q157" s="225" t="str">
        <f>VLOOKUP(A157,'[1]For Dropdown'!$A:$F,6,FALSE)</f>
        <v>Non Conformant</v>
      </c>
      <c r="R157" s="182" t="str">
        <f ca="1">IF(ISERROR($V157),"",OFFSET('Smelter Look-up'!$C$4,$V157-4,0)&amp;"")</f>
        <v>CGR Metalloys Pvt Ltd.</v>
      </c>
      <c r="S157" s="181" t="str">
        <f t="shared" ca="1" si="20"/>
        <v>IN</v>
      </c>
      <c r="T157" s="181" t="str">
        <f ca="1">IF(B157="","",IF(ISERROR(MATCH($J157,SorP!$B$1:$B$6226,0)),"",INDIRECT("'SorP'!$A$"&amp;MATCH($S157&amp;$J157,SorP!C:C,0))))</f>
        <v>IN-KL</v>
      </c>
      <c r="U157" s="201"/>
      <c r="V157" s="226">
        <f ca="1">IF(C157="",NA(),IF(OR(C157="Smelter not listed",C157="Smelter not yet identified"),MATCH($B157&amp;$D157,'Smelter Look-up'!$J:$J,0),MATCH($B157&amp;$C157,'Smelter Look-up'!$J:$J,0)))</f>
        <v>52</v>
      </c>
      <c r="X157" s="227">
        <f t="shared" ca="1" si="21"/>
        <v>0</v>
      </c>
      <c r="AB157" s="228" t="str">
        <f t="shared" ca="1" si="22"/>
        <v>GoldCGR Metalloys Pvt Ltd.</v>
      </c>
    </row>
    <row r="158" spans="1:28" s="227" customFormat="1" ht="108">
      <c r="A158" s="181" t="s">
        <v>653</v>
      </c>
      <c r="B158" s="182" t="str">
        <f ca="1">IF(LEN(A158)=0,"",INDEX('Smelter Look-up'!$A:$A,MATCH($A158,'Smelter Look-up'!$E:$E,0)))</f>
        <v>Gold</v>
      </c>
      <c r="C158" s="186" t="str">
        <f ca="1">IF(LEN(A158)=0,"",INDEX('Smelter Look-up'!$C:$C,MATCH($A158,'Smelter Look-up'!$E:$E,0)))</f>
        <v>Atasay Kuyumculuk Sanayi Ve Ticaret A.S.</v>
      </c>
      <c r="D158" s="230"/>
      <c r="E158" s="182" t="str">
        <f ca="1">IF(ISERROR($V158),"",OFFSET('Smelter Look-up'!$D$4,$V158-4,0)&amp;"")</f>
        <v>TURKEY</v>
      </c>
      <c r="F158" s="182" t="str">
        <f ca="1">IF(ISERROR($V158),"",OFFSET('Smelter Look-up'!$E$4,$V158-4,0))</f>
        <v>CID000103</v>
      </c>
      <c r="G158" s="182" t="str">
        <f ca="1">IF(C158=$X$4,IF(ISERROR($V158),"Enter smelter details","RMI"),IF(ISERROR($V158),"",OFFSET('Smelter Look-up'!$F$4,$V158-4,0)))</f>
        <v>RMI</v>
      </c>
      <c r="H158" s="183">
        <f ca="1">IF(ISERROR($V158),"",OFFSET('Smelter Look-up'!$G$4,$V158-4,0))</f>
        <v>0</v>
      </c>
      <c r="I158" s="184" t="str">
        <f ca="1">IF(ISERROR($V158),"",OFFSET('Smelter Look-up'!$H$4,$V158-4,0))</f>
        <v>Istanbul</v>
      </c>
      <c r="J158" s="184" t="str">
        <f ca="1">IF(ISERROR($V158),"",OFFSET('Smelter Look-up'!$I$4,$V158-4,0))</f>
        <v>İstanbul</v>
      </c>
      <c r="K158" s="224"/>
      <c r="L158" s="224"/>
      <c r="M158" s="224"/>
      <c r="N158" s="224"/>
      <c r="O158" s="224"/>
      <c r="P158" s="185"/>
      <c r="Q158" s="225" t="str">
        <f>VLOOKUP(A158,'[1]For Dropdown'!$A:$F,6,FALSE)</f>
        <v>Non Conformant</v>
      </c>
      <c r="R158" s="182" t="str">
        <f ca="1">IF(ISERROR($V158),"",OFFSET('Smelter Look-up'!$C$4,$V158-4,0)&amp;"")</f>
        <v>Atasay Kuyumculuk Sanayi Ve Ticaret A.S.</v>
      </c>
      <c r="S158" s="181" t="str">
        <f t="shared" ca="1" si="20"/>
        <v>TR</v>
      </c>
      <c r="T158" s="181" t="str">
        <f ca="1">IF(B158="","",IF(ISERROR(MATCH($J158,SorP!$B$1:$B$6226,0)),"",INDIRECT("'SorP'!$A$"&amp;MATCH($S158&amp;$J158,SorP!C:C,0))))</f>
        <v>TR-34</v>
      </c>
      <c r="U158" s="201"/>
      <c r="V158" s="226">
        <f ca="1">IF(C158="",NA(),IF(OR(C158="Smelter not listed",C158="Smelter not yet identified"),MATCH($B158&amp;$D158,'Smelter Look-up'!$J:$J,0),MATCH($B158&amp;$C158,'Smelter Look-up'!$J:$J,0)))</f>
        <v>34</v>
      </c>
      <c r="X158" s="227">
        <f t="shared" ca="1" si="21"/>
        <v>0</v>
      </c>
      <c r="AB158" s="228" t="str">
        <f t="shared" ca="1" si="22"/>
        <v>GoldAtasay Kuyumculuk Sanayi Ve Ticaret A.S.</v>
      </c>
    </row>
    <row r="159" spans="1:28" s="227" customFormat="1" ht="27">
      <c r="A159" s="181" t="s">
        <v>647</v>
      </c>
      <c r="B159" s="182" t="str">
        <f ca="1">IF(LEN(A159)=0,"",INDEX('Smelter Look-up'!$A:$A,MATCH($A159,'Smelter Look-up'!$E:$E,0)))</f>
        <v>Gold</v>
      </c>
      <c r="C159" s="186" t="str">
        <f ca="1">IF(LEN(A159)=0,"",INDEX('Smelter Look-up'!$C:$C,MATCH($A159,'Smelter Look-up'!$E:$E,0)))</f>
        <v>Agosi AG</v>
      </c>
      <c r="D159" s="230"/>
      <c r="E159" s="182" t="str">
        <f ca="1">IF(ISERROR($V159),"",OFFSET('Smelter Look-up'!$D$4,$V159-4,0)&amp;"")</f>
        <v>GERMANY</v>
      </c>
      <c r="F159" s="182" t="str">
        <f ca="1">IF(ISERROR($V159),"",OFFSET('Smelter Look-up'!$E$4,$V159-4,0))</f>
        <v>CID000035</v>
      </c>
      <c r="G159" s="182" t="str">
        <f ca="1">IF(C159=$X$4,IF(ISERROR($V159),"Enter smelter details","RMI"),IF(ISERROR($V159),"",OFFSET('Smelter Look-up'!$F$4,$V159-4,0)))</f>
        <v>RMI</v>
      </c>
      <c r="H159" s="183">
        <f ca="1">IF(ISERROR($V159),"",OFFSET('Smelter Look-up'!$G$4,$V159-4,0))</f>
        <v>0</v>
      </c>
      <c r="I159" s="184" t="str">
        <f ca="1">IF(ISERROR($V159),"",OFFSET('Smelter Look-up'!$H$4,$V159-4,0))</f>
        <v>Pforzheim</v>
      </c>
      <c r="J159" s="184" t="str">
        <f ca="1">IF(ISERROR($V159),"",OFFSET('Smelter Look-up'!$I$4,$V159-4,0))</f>
        <v>Baden-Württemberg</v>
      </c>
      <c r="K159" s="224"/>
      <c r="L159" s="224"/>
      <c r="M159" s="224"/>
      <c r="N159" s="224"/>
      <c r="O159" s="224"/>
      <c r="P159" s="185"/>
      <c r="Q159" s="225">
        <f>VLOOKUP(A159,'[1]For Dropdown'!$A:$F,6,FALSE)</f>
        <v>0</v>
      </c>
      <c r="R159" s="182" t="str">
        <f ca="1">IF(ISERROR($V159),"",OFFSET('Smelter Look-up'!$C$4,$V159-4,0)&amp;"")</f>
        <v>Agosi AG</v>
      </c>
      <c r="S159" s="181" t="str">
        <f t="shared" ca="1" si="20"/>
        <v>DE</v>
      </c>
      <c r="T159" s="181" t="str">
        <f ca="1">IF(B159="","",IF(ISERROR(MATCH($J159,SorP!$B$1:$B$6226,0)),"",INDIRECT("'SorP'!$A$"&amp;MATCH($S159&amp;$J159,SorP!C:C,0))))</f>
        <v>DE-BW</v>
      </c>
      <c r="U159" s="201"/>
      <c r="V159" s="226">
        <f ca="1">IF(C159="",NA(),IF(OR(C159="Smelter not listed",C159="Smelter not yet identified"),MATCH($B159&amp;$D159,'Smelter Look-up'!$J:$J,0),MATCH($B159&amp;$C159,'Smelter Look-up'!$J:$J,0)))</f>
        <v>10</v>
      </c>
      <c r="X159" s="227">
        <f t="shared" ca="1" si="21"/>
        <v>0</v>
      </c>
      <c r="AB159" s="228" t="str">
        <f t="shared" ca="1" si="22"/>
        <v>GoldAgosi AG</v>
      </c>
    </row>
    <row r="160" spans="1:28" s="227" customFormat="1" ht="108">
      <c r="A160" s="181" t="s">
        <v>15863</v>
      </c>
      <c r="B160" s="182" t="s">
        <v>1121</v>
      </c>
      <c r="C160" s="186" t="s">
        <v>15870</v>
      </c>
      <c r="D160" s="230"/>
      <c r="E160" s="182" t="s">
        <v>1090</v>
      </c>
      <c r="F160" s="182" t="s">
        <v>15863</v>
      </c>
      <c r="G160" s="182" t="s">
        <v>13217</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f>VLOOKUP(A160,'[1]For Dropdown'!$A:$F,6,FALSE)</f>
        <v>0</v>
      </c>
      <c r="R160" s="182" t="str">
        <f ca="1">IF(ISERROR($V160),"",OFFSET('Smelter Look-up'!$C$4,$V160-4,0)&amp;"")</f>
        <v/>
      </c>
      <c r="S160" s="181" t="str">
        <f t="shared" ca="1" si="20"/>
        <v>CN</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si="21"/>
        <v>0</v>
      </c>
      <c r="AB160" s="228" t="str">
        <f t="shared" si="22"/>
        <v>TantalumChangsha South Tantalum Niobium Co., Ltd.</v>
      </c>
    </row>
    <row r="161" spans="1:28" s="227" customFormat="1" ht="40.5">
      <c r="A161" s="181" t="s">
        <v>15864</v>
      </c>
      <c r="B161" s="182" t="s">
        <v>1121</v>
      </c>
      <c r="C161" s="186" t="s">
        <v>15871</v>
      </c>
      <c r="D161" s="230"/>
      <c r="E161" s="182" t="s">
        <v>2415</v>
      </c>
      <c r="F161" s="182" t="s">
        <v>15864</v>
      </c>
      <c r="G161" s="182" t="s">
        <v>13217</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t="str">
        <f>VLOOKUP(A161,'[1]For Dropdown'!$A:$F,6,FALSE)</f>
        <v>Non Conformant</v>
      </c>
      <c r="R161" s="182" t="str">
        <f ca="1">IF(ISERROR($V161),"",OFFSET('Smelter Look-up'!$C$4,$V161-4,0)&amp;"")</f>
        <v/>
      </c>
      <c r="S161" s="181" t="str">
        <f t="shared" ca="1" si="20"/>
        <v>US</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si="21"/>
        <v>0</v>
      </c>
      <c r="AB161" s="228" t="str">
        <f t="shared" si="22"/>
        <v>TantalumExotech Inc.</v>
      </c>
    </row>
    <row r="162" spans="1:28" s="227" customFormat="1" ht="54">
      <c r="A162" s="181" t="s">
        <v>745</v>
      </c>
      <c r="B162" s="182" t="str">
        <f ca="1">IF(LEN(A162)=0,"",INDEX('Smelter Look-up'!$A:$A,MATCH($A162,'Smelter Look-up'!$E:$E,0)))</f>
        <v>Tantalum</v>
      </c>
      <c r="C162" s="186" t="str">
        <f ca="1">IF(LEN(A162)=0,"",INDEX('Smelter Look-up'!$C:$C,MATCH($A162,'Smelter Look-up'!$E:$E,0)))</f>
        <v>Jiujiang Tanbre Co., Ltd.</v>
      </c>
      <c r="D162" s="230"/>
      <c r="E162" s="182" t="str">
        <f ca="1">IF(ISERROR($V162),"",OFFSET('Smelter Look-up'!$D$4,$V162-4,0)&amp;"")</f>
        <v>CHINA</v>
      </c>
      <c r="F162" s="182" t="str">
        <f ca="1">IF(ISERROR($V162),"",OFFSET('Smelter Look-up'!$E$4,$V162-4,0))</f>
        <v>CID000917</v>
      </c>
      <c r="G162" s="182" t="str">
        <f ca="1">IF(C162=$X$4,IF(ISERROR($V162),"Enter smelter details","RMI"),IF(ISERROR($V162),"",OFFSET('Smelter Look-up'!$F$4,$V162-4,0)))</f>
        <v>RMI</v>
      </c>
      <c r="H162" s="183">
        <f ca="1">IF(ISERROR($V162),"",OFFSET('Smelter Look-up'!$G$4,$V162-4,0))</f>
        <v>0</v>
      </c>
      <c r="I162" s="184" t="str">
        <f ca="1">IF(ISERROR($V162),"",OFFSET('Smelter Look-up'!$H$4,$V162-4,0))</f>
        <v>Jiujiang</v>
      </c>
      <c r="J162" s="184" t="str">
        <f ca="1">IF(ISERROR($V162),"",OFFSET('Smelter Look-up'!$I$4,$V162-4,0))</f>
        <v>Jiangxi Sheng</v>
      </c>
      <c r="K162" s="224"/>
      <c r="L162" s="224"/>
      <c r="M162" s="224"/>
      <c r="N162" s="224"/>
      <c r="O162" s="224"/>
      <c r="P162" s="185"/>
      <c r="Q162" s="225">
        <f>VLOOKUP(A162,'[1]For Dropdown'!$A:$F,6,FALSE)</f>
        <v>0</v>
      </c>
      <c r="R162" s="182" t="str">
        <f ca="1">IF(ISERROR($V162),"",OFFSET('Smelter Look-up'!$C$4,$V162-4,0)&amp;"")</f>
        <v>Jiujiang Tanbre Co., Ltd.</v>
      </c>
      <c r="S162" s="181" t="str">
        <f t="shared" ca="1" si="20"/>
        <v>CN</v>
      </c>
      <c r="T162" s="181" t="str">
        <f ca="1">IF(B162="","",IF(ISERROR(MATCH($J162,SorP!$B$1:$B$6226,0)),"",INDIRECT("'SorP'!$A$"&amp;MATCH($S162&amp;$J162,SorP!C:C,0))))</f>
        <v>CN-JX</v>
      </c>
      <c r="U162" s="201"/>
      <c r="V162" s="226">
        <f ca="1">IF(C162="",NA(),IF(OR(C162="Smelter not listed",C162="Smelter not yet identified"),MATCH($B162&amp;$D162,'Smelter Look-up'!$J:$J,0),MATCH($B162&amp;$C162,'Smelter Look-up'!$J:$J,0)))</f>
        <v>354</v>
      </c>
      <c r="X162" s="227">
        <f t="shared" ca="1" si="21"/>
        <v>0</v>
      </c>
      <c r="AB162" s="228" t="str">
        <f t="shared" ca="1" si="22"/>
        <v>TantalumJiujiang Tanbre Co., Ltd.</v>
      </c>
    </row>
    <row r="163" spans="1:28" s="227" customFormat="1" ht="40.5">
      <c r="A163" s="181" t="s">
        <v>746</v>
      </c>
      <c r="B163" s="182" t="str">
        <f ca="1">IF(LEN(A163)=0,"",INDEX('Smelter Look-up'!$A:$A,MATCH($A163,'Smelter Look-up'!$E:$E,0)))</f>
        <v>Tantalum</v>
      </c>
      <c r="C163" s="186" t="str">
        <f ca="1">IF(LEN(A163)=0,"",INDEX('Smelter Look-up'!$C:$C,MATCH($A163,'Smelter Look-up'!$E:$E,0)))</f>
        <v>AMG Brasil</v>
      </c>
      <c r="D163" s="230"/>
      <c r="E163" s="182" t="str">
        <f ca="1">IF(ISERROR($V163),"",OFFSET('Smelter Look-up'!$D$4,$V163-4,0)&amp;"")</f>
        <v>BRAZIL</v>
      </c>
      <c r="F163" s="182" t="str">
        <f ca="1">IF(ISERROR($V163),"",OFFSET('Smelter Look-up'!$E$4,$V163-4,0))</f>
        <v>CID001076</v>
      </c>
      <c r="G163" s="182" t="str">
        <f ca="1">IF(C163=$X$4,IF(ISERROR($V163),"Enter smelter details","RMI"),IF(ISERROR($V163),"",OFFSET('Smelter Look-up'!$F$4,$V163-4,0)))</f>
        <v>RMI</v>
      </c>
      <c r="H163" s="183">
        <f ca="1">IF(ISERROR($V163),"",OFFSET('Smelter Look-up'!$G$4,$V163-4,0))</f>
        <v>0</v>
      </c>
      <c r="I163" s="184" t="str">
        <f ca="1">IF(ISERROR($V163),"",OFFSET('Smelter Look-up'!$H$4,$V163-4,0))</f>
        <v>São João del Rei</v>
      </c>
      <c r="J163" s="184" t="str">
        <f ca="1">IF(ISERROR($V163),"",OFFSET('Smelter Look-up'!$I$4,$V163-4,0))</f>
        <v>Minas Gerais</v>
      </c>
      <c r="K163" s="224"/>
      <c r="L163" s="224"/>
      <c r="M163" s="224"/>
      <c r="N163" s="224"/>
      <c r="O163" s="224"/>
      <c r="P163" s="185"/>
      <c r="Q163" s="225">
        <f>VLOOKUP(A163,'[1]For Dropdown'!$A:$F,6,FALSE)</f>
        <v>0</v>
      </c>
      <c r="R163" s="182" t="str">
        <f ca="1">IF(ISERROR($V163),"",OFFSET('Smelter Look-up'!$C$4,$V163-4,0)&amp;"")</f>
        <v>AMG Brasil</v>
      </c>
      <c r="S163" s="181" t="str">
        <f t="shared" ca="1" si="20"/>
        <v>BR</v>
      </c>
      <c r="T163" s="181" t="str">
        <f ca="1">IF(B163="","",IF(ISERROR(MATCH($J163,SorP!$B$1:$B$6226,0)),"",INDIRECT("'SorP'!$A$"&amp;MATCH($S163&amp;$J163,SorP!C:C,0))))</f>
        <v>BR-MG</v>
      </c>
      <c r="U163" s="201"/>
      <c r="V163" s="226">
        <f ca="1">IF(C163="",NA(),IF(OR(C163="Smelter not listed",C163="Smelter not yet identified"),MATCH($B163&amp;$D163,'Smelter Look-up'!$J:$J,0),MATCH($B163&amp;$C163,'Smelter Look-up'!$J:$J,0)))</f>
        <v>334</v>
      </c>
      <c r="X163" s="227">
        <f t="shared" ca="1" si="21"/>
        <v>0</v>
      </c>
      <c r="AB163" s="228" t="str">
        <f t="shared" ca="1" si="22"/>
        <v>TantalumAMG Brasil</v>
      </c>
    </row>
    <row r="164" spans="1:28" s="227" customFormat="1" ht="81">
      <c r="A164" s="181" t="s">
        <v>747</v>
      </c>
      <c r="B164" s="182" t="str">
        <f ca="1">IF(LEN(A164)=0,"",INDEX('Smelter Look-up'!$A:$A,MATCH($A164,'Smelter Look-up'!$E:$E,0)))</f>
        <v>Tantalum</v>
      </c>
      <c r="C164" s="186" t="str">
        <f ca="1">IF(LEN(A164)=0,"",INDEX('Smelter Look-up'!$C:$C,MATCH($A164,'Smelter Look-up'!$E:$E,0)))</f>
        <v>Metallurgical Products India Pvt., Ltd.</v>
      </c>
      <c r="D164" s="230"/>
      <c r="E164" s="182" t="str">
        <f ca="1">IF(ISERROR($V164),"",OFFSET('Smelter Look-up'!$D$4,$V164-4,0)&amp;"")</f>
        <v>INDIA</v>
      </c>
      <c r="F164" s="182" t="str">
        <f ca="1">IF(ISERROR($V164),"",OFFSET('Smelter Look-up'!$E$4,$V164-4,0))</f>
        <v>CID001163</v>
      </c>
      <c r="G164" s="182" t="str">
        <f ca="1">IF(C164=$X$4,IF(ISERROR($V164),"Enter smelter details","RMI"),IF(ISERROR($V164),"",OFFSET('Smelter Look-up'!$F$4,$V164-4,0)))</f>
        <v>RMI</v>
      </c>
      <c r="H164" s="183">
        <f ca="1">IF(ISERROR($V164),"",OFFSET('Smelter Look-up'!$G$4,$V164-4,0))</f>
        <v>0</v>
      </c>
      <c r="I164" s="184" t="str">
        <f ca="1">IF(ISERROR($V164),"",OFFSET('Smelter Look-up'!$H$4,$V164-4,0))</f>
        <v>District Raigad</v>
      </c>
      <c r="J164" s="184" t="str">
        <f ca="1">IF(ISERROR($V164),"",OFFSET('Smelter Look-up'!$I$4,$V164-4,0))</f>
        <v>Mahārāshtra</v>
      </c>
      <c r="K164" s="224"/>
      <c r="L164" s="224"/>
      <c r="M164" s="224"/>
      <c r="N164" s="224"/>
      <c r="O164" s="224"/>
      <c r="P164" s="185"/>
      <c r="Q164" s="225">
        <f>VLOOKUP(A164,'[1]For Dropdown'!$A:$F,6,FALSE)</f>
        <v>0</v>
      </c>
      <c r="R164" s="182" t="str">
        <f ca="1">IF(ISERROR($V164),"",OFFSET('Smelter Look-up'!$C$4,$V164-4,0)&amp;"")</f>
        <v>Metallurgical Products India Pvt., Ltd.</v>
      </c>
      <c r="S164" s="181" t="str">
        <f t="shared" ca="1" si="20"/>
        <v>IN</v>
      </c>
      <c r="T164" s="181" t="str">
        <f ca="1">IF(B164="","",IF(ISERROR(MATCH($J164,SorP!$B$1:$B$6226,0)),"",INDIRECT("'SorP'!$A$"&amp;MATCH($S164&amp;$J164,SorP!C:C,0))))</f>
        <v>IN-MH</v>
      </c>
      <c r="U164" s="201"/>
      <c r="V164" s="226">
        <f ca="1">IF(C164="",NA(),IF(OR(C164="Smelter not listed",C164="Smelter not yet identified"),MATCH($B164&amp;$D164,'Smelter Look-up'!$J:$J,0),MATCH($B164&amp;$C164,'Smelter Look-up'!$J:$J,0)))</f>
        <v>361</v>
      </c>
      <c r="X164" s="227">
        <f t="shared" ca="1" si="21"/>
        <v>0</v>
      </c>
      <c r="AB164" s="228" t="str">
        <f t="shared" ca="1" si="22"/>
        <v>TantalumMetallurgical Products India Pvt., Ltd.</v>
      </c>
    </row>
    <row r="165" spans="1:28" s="227" customFormat="1" ht="94.5">
      <c r="A165" s="181" t="s">
        <v>751</v>
      </c>
      <c r="B165" s="182" t="str">
        <f ca="1">IF(LEN(A165)=0,"",INDEX('Smelter Look-up'!$A:$A,MATCH($A165,'Smelter Look-up'!$E:$E,0)))</f>
        <v>Tantalum</v>
      </c>
      <c r="C165" s="186" t="str">
        <f ca="1">IF(LEN(A165)=0,"",INDEX('Smelter Look-up'!$C:$C,MATCH($A165,'Smelter Look-up'!$E:$E,0)))</f>
        <v>Ningxia Orient Tantalum Industry Co., Ltd.</v>
      </c>
      <c r="D165" s="230"/>
      <c r="E165" s="182" t="str">
        <f ca="1">IF(ISERROR($V165),"",OFFSET('Smelter Look-up'!$D$4,$V165-4,0)&amp;"")</f>
        <v>CHINA</v>
      </c>
      <c r="F165" s="182" t="str">
        <f ca="1">IF(ISERROR($V165),"",OFFSET('Smelter Look-up'!$E$4,$V165-4,0))</f>
        <v>CID001277</v>
      </c>
      <c r="G165" s="182" t="str">
        <f ca="1">IF(C165=$X$4,IF(ISERROR($V165),"Enter smelter details","RMI"),IF(ISERROR($V165),"",OFFSET('Smelter Look-up'!$F$4,$V165-4,0)))</f>
        <v>RMI</v>
      </c>
      <c r="H165" s="183">
        <f ca="1">IF(ISERROR($V165),"",OFFSET('Smelter Look-up'!$G$4,$V165-4,0))</f>
        <v>0</v>
      </c>
      <c r="I165" s="184" t="str">
        <f ca="1">IF(ISERROR($V165),"",OFFSET('Smelter Look-up'!$H$4,$V165-4,0))</f>
        <v>Shizuishan City</v>
      </c>
      <c r="J165" s="184" t="str">
        <f ca="1">IF(ISERROR($V165),"",OFFSET('Smelter Look-up'!$I$4,$V165-4,0))</f>
        <v>Ningxia Huizi Zizhiqu</v>
      </c>
      <c r="K165" s="224"/>
      <c r="L165" s="224"/>
      <c r="M165" s="224"/>
      <c r="N165" s="224"/>
      <c r="O165" s="224"/>
      <c r="P165" s="185"/>
      <c r="Q165" s="225">
        <f>VLOOKUP(A165,'[1]For Dropdown'!$A:$F,6,FALSE)</f>
        <v>0</v>
      </c>
      <c r="R165" s="182" t="str">
        <f ca="1">IF(ISERROR($V165),"",OFFSET('Smelter Look-up'!$C$4,$V165-4,0)&amp;"")</f>
        <v>Ningxia Orient Tantalum Industry Co., Ltd.</v>
      </c>
      <c r="S165" s="181" t="str">
        <f t="shared" ca="1" si="20"/>
        <v>CN</v>
      </c>
      <c r="T165" s="181" t="str">
        <f ca="1">IF(B165="","",IF(ISERROR(MATCH($J165,SorP!$B$1:$B$6226,0)),"",INDIRECT("'SorP'!$A$"&amp;MATCH($S165&amp;$J165,SorP!C:C,0))))</f>
        <v>CN-NX</v>
      </c>
      <c r="U165" s="201"/>
      <c r="V165" s="226">
        <f ca="1">IF(C165="",NA(),IF(OR(C165="Smelter not listed",C165="Smelter not yet identified"),MATCH($B165&amp;$D165,'Smelter Look-up'!$J:$J,0),MATCH($B165&amp;$C165,'Smelter Look-up'!$J:$J,0)))</f>
        <v>369</v>
      </c>
      <c r="X165" s="227">
        <f t="shared" ca="1" si="21"/>
        <v>0</v>
      </c>
      <c r="AB165" s="228" t="str">
        <f t="shared" ca="1" si="22"/>
        <v>TantalumNingxia Orient Tantalum Industry Co., Ltd.</v>
      </c>
    </row>
    <row r="166" spans="1:28" s="227" customFormat="1" ht="40.5">
      <c r="A166" s="181" t="s">
        <v>752</v>
      </c>
      <c r="B166" s="182" t="str">
        <f ca="1">IF(LEN(A166)=0,"",INDEX('Smelter Look-up'!$A:$A,MATCH($A166,'Smelter Look-up'!$E:$E,0)))</f>
        <v>Tantalum</v>
      </c>
      <c r="C166" s="186" t="str">
        <f ca="1">IF(LEN(A166)=0,"",INDEX('Smelter Look-up'!$C:$C,MATCH($A166,'Smelter Look-up'!$E:$E,0)))</f>
        <v>QuantumClean</v>
      </c>
      <c r="D166" s="230"/>
      <c r="E166" s="182" t="str">
        <f ca="1">IF(ISERROR($V166),"",OFFSET('Smelter Look-up'!$D$4,$V166-4,0)&amp;"")</f>
        <v>UNITED STATES OF AMERICA</v>
      </c>
      <c r="F166" s="182" t="str">
        <f ca="1">IF(ISERROR($V166),"",OFFSET('Smelter Look-up'!$E$4,$V166-4,0))</f>
        <v>CID001508</v>
      </c>
      <c r="G166" s="182" t="str">
        <f ca="1">IF(C166=$X$4,IF(ISERROR($V166),"Enter smelter details","RMI"),IF(ISERROR($V166),"",OFFSET('Smelter Look-up'!$F$4,$V166-4,0)))</f>
        <v>RMI</v>
      </c>
      <c r="H166" s="183">
        <f ca="1">IF(ISERROR($V166),"",OFFSET('Smelter Look-up'!$G$4,$V166-4,0))</f>
        <v>0</v>
      </c>
      <c r="I166" s="184" t="str">
        <f ca="1">IF(ISERROR($V166),"",OFFSET('Smelter Look-up'!$H$4,$V166-4,0))</f>
        <v>Carrollton</v>
      </c>
      <c r="J166" s="184" t="str">
        <f ca="1">IF(ISERROR($V166),"",OFFSET('Smelter Look-up'!$I$4,$V166-4,0))</f>
        <v>Texas</v>
      </c>
      <c r="K166" s="224"/>
      <c r="L166" s="224"/>
      <c r="M166" s="224"/>
      <c r="N166" s="224"/>
      <c r="O166" s="224"/>
      <c r="P166" s="185"/>
      <c r="Q166" s="225">
        <f>VLOOKUP(A166,'[1]For Dropdown'!$A:$F,6,FALSE)</f>
        <v>0</v>
      </c>
      <c r="R166" s="182" t="str">
        <f ca="1">IF(ISERROR($V166),"",OFFSET('Smelter Look-up'!$C$4,$V166-4,0)&amp;"")</f>
        <v>QuantumClean</v>
      </c>
      <c r="S166" s="181" t="str">
        <f t="shared" ref="S166:S196" ca="1" si="23">IF(B166="","",IF(ISERROR(MATCH($E166,CL,0)),"Unknown",INDIRECT("'C'!$A$"&amp;MATCH($E166,CL,0)+1)))</f>
        <v>US</v>
      </c>
      <c r="T166" s="181" t="str">
        <f ca="1">IF(B166="","",IF(ISERROR(MATCH($J166,SorP!$B$1:$B$6226,0)),"",INDIRECT("'SorP'!$A$"&amp;MATCH($S166&amp;$J166,SorP!C:C,0))))</f>
        <v>US-TX</v>
      </c>
      <c r="U166" s="201"/>
      <c r="V166" s="226">
        <f ca="1">IF(C166="",NA(),IF(OR(C166="Smelter not listed",C166="Smelter not yet identified"),MATCH($B166&amp;$D166,'Smelter Look-up'!$J:$J,0),MATCH($B166&amp;$C166,'Smelter Look-up'!$J:$J,0)))</f>
        <v>372</v>
      </c>
      <c r="X166" s="227">
        <f t="shared" ref="X166:X196" ca="1" si="24">IF(AND(C166="Smelter not listed",OR(LEN(D166)=0,LEN(E166)=0)),1,0)</f>
        <v>0</v>
      </c>
      <c r="AB166" s="228" t="str">
        <f t="shared" ref="AB166:AB196" ca="1" si="25">B166&amp;C166</f>
        <v>TantalumQuantumClean</v>
      </c>
    </row>
    <row r="167" spans="1:28" s="227" customFormat="1" ht="108">
      <c r="A167" s="181" t="s">
        <v>753</v>
      </c>
      <c r="B167" s="182" t="str">
        <f ca="1">IF(LEN(A167)=0,"",INDEX('Smelter Look-up'!$A:$A,MATCH($A167,'Smelter Look-up'!$E:$E,0)))</f>
        <v>Tantalum</v>
      </c>
      <c r="C167" s="186" t="str">
        <f ca="1">IF(LEN(A167)=0,"",INDEX('Smelter Look-up'!$C:$C,MATCH($A167,'Smelter Look-up'!$E:$E,0)))</f>
        <v>Yanling Jincheng Tantalum &amp; Niobium Co., Ltd.</v>
      </c>
      <c r="D167" s="230"/>
      <c r="E167" s="182" t="str">
        <f ca="1">IF(ISERROR($V167),"",OFFSET('Smelter Look-up'!$D$4,$V167-4,0)&amp;"")</f>
        <v>CHINA</v>
      </c>
      <c r="F167" s="182" t="str">
        <f ca="1">IF(ISERROR($V167),"",OFFSET('Smelter Look-up'!$E$4,$V167-4,0))</f>
        <v>CID001522</v>
      </c>
      <c r="G167" s="182" t="str">
        <f ca="1">IF(C167=$X$4,IF(ISERROR($V167),"Enter smelter details","RMI"),IF(ISERROR($V167),"",OFFSET('Smelter Look-up'!$F$4,$V167-4,0)))</f>
        <v>RMI</v>
      </c>
      <c r="H167" s="183">
        <f ca="1">IF(ISERROR($V167),"",OFFSET('Smelter Look-up'!$G$4,$V167-4,0))</f>
        <v>0</v>
      </c>
      <c r="I167" s="184" t="str">
        <f ca="1">IF(ISERROR($V167),"",OFFSET('Smelter Look-up'!$H$4,$V167-4,0))</f>
        <v>Zhuzhou</v>
      </c>
      <c r="J167" s="184" t="str">
        <f ca="1">IF(ISERROR($V167),"",OFFSET('Smelter Look-up'!$I$4,$V167-4,0))</f>
        <v>Hunan Sheng</v>
      </c>
      <c r="K167" s="224"/>
      <c r="L167" s="224"/>
      <c r="M167" s="224"/>
      <c r="N167" s="224"/>
      <c r="O167" s="224"/>
      <c r="P167" s="185"/>
      <c r="Q167" s="225">
        <f>VLOOKUP(A167,'[1]For Dropdown'!$A:$F,6,FALSE)</f>
        <v>0</v>
      </c>
      <c r="R167" s="182" t="str">
        <f ca="1">IF(ISERROR($V167),"",OFFSET('Smelter Look-up'!$C$4,$V167-4,0)&amp;"")</f>
        <v>Yanling Jincheng Tantalum &amp; Niobium Co., Ltd.</v>
      </c>
      <c r="S167" s="181" t="str">
        <f t="shared" ca="1" si="23"/>
        <v>CN</v>
      </c>
      <c r="T167" s="181" t="str">
        <f ca="1">IF(B167="","",IF(ISERROR(MATCH($J167,SorP!$B$1:$B$6226,0)),"",INDIRECT("'SorP'!$A$"&amp;MATCH($S167&amp;$J167,SorP!C:C,0))))</f>
        <v>CN-HN</v>
      </c>
      <c r="U167" s="201"/>
      <c r="V167" s="226">
        <f ca="1">IF(C167="",NA(),IF(OR(C167="Smelter not listed",C167="Smelter not yet identified"),MATCH($B167&amp;$D167,'Smelter Look-up'!$J:$J,0),MATCH($B167&amp;$C167,'Smelter Look-up'!$J:$J,0)))</f>
        <v>394</v>
      </c>
      <c r="X167" s="227">
        <f t="shared" ca="1" si="24"/>
        <v>0</v>
      </c>
      <c r="AB167" s="228" t="str">
        <f t="shared" ca="1" si="25"/>
        <v>TantalumYanling Jincheng Tantalum &amp; Niobium Co., Ltd.</v>
      </c>
    </row>
    <row r="168" spans="1:28" s="227" customFormat="1" ht="67.5">
      <c r="A168" s="181" t="s">
        <v>755</v>
      </c>
      <c r="B168" s="182" t="str">
        <f ca="1">IF(LEN(A168)=0,"",INDEX('Smelter Look-up'!$A:$A,MATCH($A168,'Smelter Look-up'!$E:$E,0)))</f>
        <v>Tantalum</v>
      </c>
      <c r="C168" s="186" t="str">
        <f ca="1">IF(LEN(A168)=0,"",INDEX('Smelter Look-up'!$C:$C,MATCH($A168,'Smelter Look-up'!$E:$E,0)))</f>
        <v>Taki Chemical Co., Ltd.</v>
      </c>
      <c r="D168" s="230"/>
      <c r="E168" s="182" t="str">
        <f ca="1">IF(ISERROR($V168),"",OFFSET('Smelter Look-up'!$D$4,$V168-4,0)&amp;"")</f>
        <v>JAPAN</v>
      </c>
      <c r="F168" s="182" t="str">
        <f ca="1">IF(ISERROR($V168),"",OFFSET('Smelter Look-up'!$E$4,$V168-4,0))</f>
        <v>CID001869</v>
      </c>
      <c r="G168" s="182" t="str">
        <f ca="1">IF(C168=$X$4,IF(ISERROR($V168),"Enter smelter details","RMI"),IF(ISERROR($V168),"",OFFSET('Smelter Look-up'!$F$4,$V168-4,0)))</f>
        <v>RMI</v>
      </c>
      <c r="H168" s="183">
        <f ca="1">IF(ISERROR($V168),"",OFFSET('Smelter Look-up'!$G$4,$V168-4,0))</f>
        <v>0</v>
      </c>
      <c r="I168" s="184" t="str">
        <f ca="1">IF(ISERROR($V168),"",OFFSET('Smelter Look-up'!$H$4,$V168-4,0))</f>
        <v>Harima</v>
      </c>
      <c r="J168" s="184" t="str">
        <f ca="1">IF(ISERROR($V168),"",OFFSET('Smelter Look-up'!$I$4,$V168-4,0))</f>
        <v>Hyogo</v>
      </c>
      <c r="K168" s="224"/>
      <c r="L168" s="224"/>
      <c r="M168" s="224"/>
      <c r="N168" s="224"/>
      <c r="O168" s="224"/>
      <c r="P168" s="185"/>
      <c r="Q168" s="225">
        <f>VLOOKUP(A168,'[1]For Dropdown'!$A:$F,6,FALSE)</f>
        <v>0</v>
      </c>
      <c r="R168" s="182" t="str">
        <f ca="1">IF(ISERROR($V168),"",OFFSET('Smelter Look-up'!$C$4,$V168-4,0)&amp;"")</f>
        <v>Taki Chemical Co., Ltd.</v>
      </c>
      <c r="S168" s="181" t="str">
        <f t="shared" ca="1" si="23"/>
        <v>JP</v>
      </c>
      <c r="T168" s="181" t="str">
        <f ca="1">IF(B168="","",IF(ISERROR(MATCH($J168,SorP!$B$1:$B$6226,0)),"",INDIRECT("'SorP'!$A$"&amp;MATCH($S168&amp;$J168,SorP!C:C,0))))</f>
        <v>JP-28</v>
      </c>
      <c r="U168" s="201"/>
      <c r="V168" s="226">
        <f ca="1">IF(C168="",NA(),IF(OR(C168="Smelter not listed",C168="Smelter not yet identified"),MATCH($B168&amp;$D168,'Smelter Look-up'!$J:$J,0),MATCH($B168&amp;$C168,'Smelter Look-up'!$J:$J,0)))</f>
        <v>382</v>
      </c>
      <c r="X168" s="227">
        <f t="shared" ca="1" si="24"/>
        <v>0</v>
      </c>
      <c r="AB168" s="228" t="str">
        <f t="shared" ca="1" si="25"/>
        <v>TantalumTaki Chemical Co., Ltd.</v>
      </c>
    </row>
    <row r="169" spans="1:28" s="227" customFormat="1" ht="40.5">
      <c r="A169" s="181" t="s">
        <v>756</v>
      </c>
      <c r="B169" s="182" t="str">
        <f ca="1">IF(LEN(A169)=0,"",INDEX('Smelter Look-up'!$A:$A,MATCH($A169,'Smelter Look-up'!$E:$E,0)))</f>
        <v>Tantalum</v>
      </c>
      <c r="C169" s="186" t="str">
        <f ca="1">IF(LEN(A169)=0,"",INDEX('Smelter Look-up'!$C:$C,MATCH($A169,'Smelter Look-up'!$E:$E,0)))</f>
        <v>Telex Metals</v>
      </c>
      <c r="D169" s="230"/>
      <c r="E169" s="182" t="str">
        <f ca="1">IF(ISERROR($V169),"",OFFSET('Smelter Look-up'!$D$4,$V169-4,0)&amp;"")</f>
        <v>UNITED STATES OF AMERICA</v>
      </c>
      <c r="F169" s="182" t="str">
        <f ca="1">IF(ISERROR($V169),"",OFFSET('Smelter Look-up'!$E$4,$V169-4,0))</f>
        <v>CID001891</v>
      </c>
      <c r="G169" s="182" t="str">
        <f ca="1">IF(C169=$X$4,IF(ISERROR($V169),"Enter smelter details","RMI"),IF(ISERROR($V169),"",OFFSET('Smelter Look-up'!$F$4,$V169-4,0)))</f>
        <v>RMI</v>
      </c>
      <c r="H169" s="183">
        <f ca="1">IF(ISERROR($V169),"",OFFSET('Smelter Look-up'!$G$4,$V169-4,0))</f>
        <v>0</v>
      </c>
      <c r="I169" s="184" t="str">
        <f ca="1">IF(ISERROR($V169),"",OFFSET('Smelter Look-up'!$H$4,$V169-4,0))</f>
        <v>Croydon</v>
      </c>
      <c r="J169" s="184" t="str">
        <f ca="1">IF(ISERROR($V169),"",OFFSET('Smelter Look-up'!$I$4,$V169-4,0))</f>
        <v>Pennsylvania</v>
      </c>
      <c r="K169" s="224"/>
      <c r="L169" s="224"/>
      <c r="M169" s="224"/>
      <c r="N169" s="224"/>
      <c r="O169" s="224"/>
      <c r="P169" s="185"/>
      <c r="Q169" s="225">
        <f>VLOOKUP(A169,'[1]For Dropdown'!$A:$F,6,FALSE)</f>
        <v>0</v>
      </c>
      <c r="R169" s="182" t="str">
        <f ca="1">IF(ISERROR($V169),"",OFFSET('Smelter Look-up'!$C$4,$V169-4,0)&amp;"")</f>
        <v>Telex Metals</v>
      </c>
      <c r="S169" s="181" t="str">
        <f t="shared" ca="1" si="23"/>
        <v>US</v>
      </c>
      <c r="T169" s="181" t="str">
        <f ca="1">IF(B169="","",IF(ISERROR(MATCH($J169,SorP!$B$1:$B$6226,0)),"",INDIRECT("'SorP'!$A$"&amp;MATCH($S169&amp;$J169,SorP!C:C,0))))</f>
        <v>US-PA</v>
      </c>
      <c r="U169" s="201"/>
      <c r="V169" s="226">
        <f ca="1">IF(C169="",NA(),IF(OR(C169="Smelter not listed",C169="Smelter not yet identified"),MATCH($B169&amp;$D169,'Smelter Look-up'!$J:$J,0),MATCH($B169&amp;$C169,'Smelter Look-up'!$J:$J,0)))</f>
        <v>388</v>
      </c>
      <c r="X169" s="227">
        <f t="shared" ca="1" si="24"/>
        <v>0</v>
      </c>
      <c r="AB169" s="228" t="str">
        <f t="shared" ca="1" si="25"/>
        <v>TantalumTelex Metals</v>
      </c>
    </row>
    <row r="170" spans="1:28" s="227" customFormat="1" ht="54">
      <c r="A170" s="181" t="s">
        <v>1405</v>
      </c>
      <c r="B170" s="182" t="str">
        <f ca="1">IF(LEN(A170)=0,"",INDEX('Smelter Look-up'!$A:$A,MATCH($A170,'Smelter Look-up'!$E:$E,0)))</f>
        <v>Tantalum</v>
      </c>
      <c r="C170" s="186" t="str">
        <f ca="1">IF(LEN(A170)=0,"",INDEX('Smelter Look-up'!$C:$C,MATCH($A170,'Smelter Look-up'!$E:$E,0)))</f>
        <v>TANIOBIS GmbH</v>
      </c>
      <c r="D170" s="230"/>
      <c r="E170" s="182" t="str">
        <f ca="1">IF(ISERROR($V170),"",OFFSET('Smelter Look-up'!$D$4,$V170-4,0)&amp;"")</f>
        <v>GERMANY</v>
      </c>
      <c r="F170" s="182" t="str">
        <f ca="1">IF(ISERROR($V170),"",OFFSET('Smelter Look-up'!$E$4,$V170-4,0))</f>
        <v>CID002545</v>
      </c>
      <c r="G170" s="182" t="str">
        <f ca="1">IF(C170=$X$4,IF(ISERROR($V170),"Enter smelter details","RMI"),IF(ISERROR($V170),"",OFFSET('Smelter Look-up'!$F$4,$V170-4,0)))</f>
        <v>RMI</v>
      </c>
      <c r="H170" s="183">
        <f ca="1">IF(ISERROR($V170),"",OFFSET('Smelter Look-up'!$G$4,$V170-4,0))</f>
        <v>0</v>
      </c>
      <c r="I170" s="184" t="str">
        <f ca="1">IF(ISERROR($V170),"",OFFSET('Smelter Look-up'!$H$4,$V170-4,0))</f>
        <v>Goslar</v>
      </c>
      <c r="J170" s="184" t="str">
        <f ca="1">IF(ISERROR($V170),"",OFFSET('Smelter Look-up'!$I$4,$V170-4,0))</f>
        <v>Niedersachsen</v>
      </c>
      <c r="K170" s="224"/>
      <c r="L170" s="224"/>
      <c r="M170" s="224"/>
      <c r="N170" s="224"/>
      <c r="O170" s="224"/>
      <c r="P170" s="185"/>
      <c r="Q170" s="225">
        <f>VLOOKUP(A170,'[1]For Dropdown'!$A:$F,6,FALSE)</f>
        <v>0</v>
      </c>
      <c r="R170" s="182" t="str">
        <f ca="1">IF(ISERROR($V170),"",OFFSET('Smelter Look-up'!$C$4,$V170-4,0)&amp;"")</f>
        <v>TANIOBIS GmbH</v>
      </c>
      <c r="S170" s="181" t="str">
        <f t="shared" ca="1" si="23"/>
        <v>DE</v>
      </c>
      <c r="T170" s="181" t="str">
        <f ca="1">IF(B170="","",IF(ISERROR(MATCH($J170,SorP!$B$1:$B$6226,0)),"",INDIRECT("'SorP'!$A$"&amp;MATCH($S170&amp;$J170,SorP!C:C,0))))</f>
        <v>DE-NI</v>
      </c>
      <c r="U170" s="201"/>
      <c r="V170" s="226">
        <f ca="1">IF(C170="",NA(),IF(OR(C170="Smelter not listed",C170="Smelter not yet identified"),MATCH($B170&amp;$D170,'Smelter Look-up'!$J:$J,0),MATCH($B170&amp;$C170,'Smelter Look-up'!$J:$J,0)))</f>
        <v>385</v>
      </c>
      <c r="X170" s="227">
        <f t="shared" ca="1" si="24"/>
        <v>0</v>
      </c>
      <c r="AB170" s="228" t="str">
        <f t="shared" ca="1" si="25"/>
        <v>TantalumTANIOBIS GmbH</v>
      </c>
    </row>
    <row r="171" spans="1:28" s="227" customFormat="1" ht="67.5">
      <c r="A171" s="181" t="s">
        <v>1407</v>
      </c>
      <c r="B171" s="182" t="str">
        <f ca="1">IF(LEN(A171)=0,"",INDEX('Smelter Look-up'!$A:$A,MATCH($A171,'Smelter Look-up'!$E:$E,0)))</f>
        <v>Tantalum</v>
      </c>
      <c r="C171" s="186" t="str">
        <f ca="1">IF(LEN(A171)=0,"",INDEX('Smelter Look-up'!$C:$C,MATCH($A171,'Smelter Look-up'!$E:$E,0)))</f>
        <v>Materion Newton Inc.</v>
      </c>
      <c r="D171" s="230"/>
      <c r="E171" s="182" t="str">
        <f ca="1">IF(ISERROR($V171),"",OFFSET('Smelter Look-up'!$D$4,$V171-4,0)&amp;"")</f>
        <v>UNITED STATES OF AMERICA</v>
      </c>
      <c r="F171" s="182" t="str">
        <f ca="1">IF(ISERROR($V171),"",OFFSET('Smelter Look-up'!$E$4,$V171-4,0))</f>
        <v>CID002548</v>
      </c>
      <c r="G171" s="182" t="str">
        <f ca="1">IF(C171=$X$4,IF(ISERROR($V171),"Enter smelter details","RMI"),IF(ISERROR($V171),"",OFFSET('Smelter Look-up'!$F$4,$V171-4,0)))</f>
        <v>RMI</v>
      </c>
      <c r="H171" s="183">
        <f ca="1">IF(ISERROR($V171),"",OFFSET('Smelter Look-up'!$G$4,$V171-4,0))</f>
        <v>0</v>
      </c>
      <c r="I171" s="184" t="str">
        <f ca="1">IF(ISERROR($V171),"",OFFSET('Smelter Look-up'!$H$4,$V171-4,0))</f>
        <v>Newton</v>
      </c>
      <c r="J171" s="184" t="str">
        <f ca="1">IF(ISERROR($V171),"",OFFSET('Smelter Look-up'!$I$4,$V171-4,0))</f>
        <v>Massachusetts</v>
      </c>
      <c r="K171" s="224"/>
      <c r="L171" s="224"/>
      <c r="M171" s="224"/>
      <c r="N171" s="224"/>
      <c r="O171" s="224"/>
      <c r="P171" s="185"/>
      <c r="Q171" s="225">
        <f>VLOOKUP(A171,'[1]For Dropdown'!$A:$F,6,FALSE)</f>
        <v>0</v>
      </c>
      <c r="R171" s="182" t="str">
        <f ca="1">IF(ISERROR($V171),"",OFFSET('Smelter Look-up'!$C$4,$V171-4,0)&amp;"")</f>
        <v>Materion Newton Inc.</v>
      </c>
      <c r="S171" s="181" t="str">
        <f t="shared" ca="1" si="23"/>
        <v>US</v>
      </c>
      <c r="T171" s="181" t="str">
        <f ca="1">IF(B171="","",IF(ISERROR(MATCH($J171,SorP!$B$1:$B$6226,0)),"",INDIRECT("'SorP'!$A$"&amp;MATCH($S171&amp;$J171,SorP!C:C,0))))</f>
        <v>US-MA</v>
      </c>
      <c r="U171" s="201"/>
      <c r="V171" s="226">
        <f ca="1">IF(C171="",NA(),IF(OR(C171="Smelter not listed",C171="Smelter not yet identified"),MATCH($B171&amp;$D171,'Smelter Look-up'!$J:$J,0),MATCH($B171&amp;$C171,'Smelter Look-up'!$J:$J,0)))</f>
        <v>359</v>
      </c>
      <c r="X171" s="227">
        <f t="shared" ca="1" si="24"/>
        <v>0</v>
      </c>
      <c r="AB171" s="228" t="str">
        <f t="shared" ca="1" si="25"/>
        <v>TantalumMaterion Newton Inc.</v>
      </c>
    </row>
    <row r="172" spans="1:28" s="227" customFormat="1" ht="67.5">
      <c r="A172" s="181" t="s">
        <v>1409</v>
      </c>
      <c r="B172" s="182" t="str">
        <f ca="1">IF(LEN(A172)=0,"",INDEX('Smelter Look-up'!$A:$A,MATCH($A172,'Smelter Look-up'!$E:$E,0)))</f>
        <v>Tantalum</v>
      </c>
      <c r="C172" s="186" t="str">
        <f ca="1">IF(LEN(A172)=0,"",INDEX('Smelter Look-up'!$C:$C,MATCH($A172,'Smelter Look-up'!$E:$E,0)))</f>
        <v>TANIOBIS Japan Co., Ltd.</v>
      </c>
      <c r="D172" s="230"/>
      <c r="E172" s="182" t="str">
        <f ca="1">IF(ISERROR($V172),"",OFFSET('Smelter Look-up'!$D$4,$V172-4,0)&amp;"")</f>
        <v>JAPAN</v>
      </c>
      <c r="F172" s="182" t="str">
        <f ca="1">IF(ISERROR($V172),"",OFFSET('Smelter Look-up'!$E$4,$V172-4,0))</f>
        <v>CID002549</v>
      </c>
      <c r="G172" s="182" t="str">
        <f ca="1">IF(C172=$X$4,IF(ISERROR($V172),"Enter smelter details","RMI"),IF(ISERROR($V172),"",OFFSET('Smelter Look-up'!$F$4,$V172-4,0)))</f>
        <v>RMI</v>
      </c>
      <c r="H172" s="183">
        <f ca="1">IF(ISERROR($V172),"",OFFSET('Smelter Look-up'!$G$4,$V172-4,0))</f>
        <v>0</v>
      </c>
      <c r="I172" s="184" t="str">
        <f ca="1">IF(ISERROR($V172),"",OFFSET('Smelter Look-up'!$H$4,$V172-4,0))</f>
        <v>Hitachi Ohmiya-shi</v>
      </c>
      <c r="J172" s="184" t="str">
        <f ca="1">IF(ISERROR($V172),"",OFFSET('Smelter Look-up'!$I$4,$V172-4,0))</f>
        <v>Ibaraki</v>
      </c>
      <c r="K172" s="224"/>
      <c r="L172" s="224"/>
      <c r="M172" s="224"/>
      <c r="N172" s="224"/>
      <c r="O172" s="224"/>
      <c r="P172" s="185"/>
      <c r="Q172" s="225">
        <f>VLOOKUP(A172,'[1]For Dropdown'!$A:$F,6,FALSE)</f>
        <v>0</v>
      </c>
      <c r="R172" s="182" t="str">
        <f ca="1">IF(ISERROR($V172),"",OFFSET('Smelter Look-up'!$C$4,$V172-4,0)&amp;"")</f>
        <v>TANIOBIS Japan Co., Ltd.</v>
      </c>
      <c r="S172" s="181" t="str">
        <f t="shared" ca="1" si="23"/>
        <v>JP</v>
      </c>
      <c r="T172" s="181" t="str">
        <f ca="1">IF(B172="","",IF(ISERROR(MATCH($J172,SorP!$B$1:$B$6226,0)),"",INDIRECT("'SorP'!$A$"&amp;MATCH($S172&amp;$J172,SorP!C:C,0))))</f>
        <v>JP-08</v>
      </c>
      <c r="U172" s="201"/>
      <c r="V172" s="226">
        <f ca="1">IF(C172="",NA(),IF(OR(C172="Smelter not listed",C172="Smelter not yet identified"),MATCH($B172&amp;$D172,'Smelter Look-up'!$J:$J,0),MATCH($B172&amp;$C172,'Smelter Look-up'!$J:$J,0)))</f>
        <v>386</v>
      </c>
      <c r="X172" s="227">
        <f t="shared" ca="1" si="24"/>
        <v>0</v>
      </c>
      <c r="AB172" s="228" t="str">
        <f t="shared" ca="1" si="25"/>
        <v>TantalumTANIOBIS Japan Co., Ltd.</v>
      </c>
    </row>
    <row r="173" spans="1:28" s="227" customFormat="1" ht="81">
      <c r="A173" s="181" t="s">
        <v>1410</v>
      </c>
      <c r="B173" s="182" t="s">
        <v>1121</v>
      </c>
      <c r="C173" s="186" t="s">
        <v>2317</v>
      </c>
      <c r="D173" s="230"/>
      <c r="E173" s="182" t="s">
        <v>1091</v>
      </c>
      <c r="F173" s="182" t="s">
        <v>1410</v>
      </c>
      <c r="G173" s="182" t="s">
        <v>13217</v>
      </c>
      <c r="H173" s="183"/>
      <c r="I173" s="184"/>
      <c r="J173" s="184"/>
      <c r="K173" s="224"/>
      <c r="L173" s="224"/>
      <c r="M173" s="224"/>
      <c r="N173" s="224"/>
      <c r="O173" s="224"/>
      <c r="P173" s="185"/>
      <c r="Q173" s="225">
        <f>VLOOKUP(A173,'[1]For Dropdown'!$A:$F,6,FALSE)</f>
        <v>0</v>
      </c>
      <c r="R173" s="182" t="str">
        <f ca="1">IF(ISERROR($V173),"",OFFSET('Smelter Look-up'!$C$4,$V173-4,0)&amp;"")</f>
        <v>TANIOBIS Smelting GmbH &amp; Co. KG</v>
      </c>
      <c r="S173" s="181" t="str">
        <f t="shared" ca="1" si="23"/>
        <v>DE</v>
      </c>
      <c r="T173" s="181" t="str">
        <f ca="1">IF(B173="","",IF(ISERROR(MATCH($J173,SorP!$B$1:$B$6226,0)),"",INDIRECT("'SorP'!$A$"&amp;MATCH($S173&amp;$J173,SorP!C:C,0))))</f>
        <v/>
      </c>
      <c r="U173" s="201"/>
      <c r="V173" s="226">
        <f>IF(C173="",NA(),IF(OR(C173="Smelter not listed",C173="Smelter not yet identified"),MATCH($B173&amp;$D173,'Smelter Look-up'!$J:$J,0),MATCH($B173&amp;$C173,'Smelter Look-up'!$J:$J,0)))</f>
        <v>347</v>
      </c>
      <c r="X173" s="227">
        <f t="shared" si="24"/>
        <v>0</v>
      </c>
      <c r="AB173" s="228" t="str">
        <f t="shared" si="25"/>
        <v>TantalumH.C. Starck Smelting GmbH &amp; Co. KG</v>
      </c>
    </row>
    <row r="174" spans="1:28" s="227" customFormat="1" ht="81">
      <c r="A174" s="181" t="s">
        <v>1402</v>
      </c>
      <c r="B174" s="182" t="str">
        <f ca="1">IF(LEN(A174)=0,"",INDEX('Smelter Look-up'!$A:$A,MATCH($A174,'Smelter Look-up'!$E:$E,0)))</f>
        <v>Tantalum</v>
      </c>
      <c r="C174" s="186" t="str">
        <f ca="1">IF(LEN(A174)=0,"",INDEX('Smelter Look-up'!$C:$C,MATCH($A174,'Smelter Look-up'!$E:$E,0)))</f>
        <v>Global Advanced Metals Boyertown</v>
      </c>
      <c r="D174" s="230"/>
      <c r="E174" s="182" t="str">
        <f ca="1">IF(ISERROR($V174),"",OFFSET('Smelter Look-up'!$D$4,$V174-4,0)&amp;"")</f>
        <v>UNITED STATES OF AMERICA</v>
      </c>
      <c r="F174" s="182" t="str">
        <f ca="1">IF(ISERROR($V174),"",OFFSET('Smelter Look-up'!$E$4,$V174-4,0))</f>
        <v>CID002557</v>
      </c>
      <c r="G174" s="182" t="str">
        <f ca="1">IF(C174=$X$4,IF(ISERROR($V174),"Enter smelter details","RMI"),IF(ISERROR($V174),"",OFFSET('Smelter Look-up'!$F$4,$V174-4,0)))</f>
        <v>RMI</v>
      </c>
      <c r="H174" s="183">
        <f ca="1">IF(ISERROR($V174),"",OFFSET('Smelter Look-up'!$G$4,$V174-4,0))</f>
        <v>0</v>
      </c>
      <c r="I174" s="184" t="str">
        <f ca="1">IF(ISERROR($V174),"",OFFSET('Smelter Look-up'!$H$4,$V174-4,0))</f>
        <v>Boyertown</v>
      </c>
      <c r="J174" s="184" t="str">
        <f ca="1">IF(ISERROR($V174),"",OFFSET('Smelter Look-up'!$I$4,$V174-4,0))</f>
        <v>Pennsylvania</v>
      </c>
      <c r="K174" s="224"/>
      <c r="L174" s="224"/>
      <c r="M174" s="224"/>
      <c r="N174" s="224"/>
      <c r="O174" s="224"/>
      <c r="P174" s="185"/>
      <c r="Q174" s="225">
        <f>VLOOKUP(A174,'[1]For Dropdown'!$A:$F,6,FALSE)</f>
        <v>0</v>
      </c>
      <c r="R174" s="182" t="str">
        <f ca="1">IF(ISERROR($V174),"",OFFSET('Smelter Look-up'!$C$4,$V174-4,0)&amp;"")</f>
        <v>Global Advanced Metals Boyertown</v>
      </c>
      <c r="S174" s="181" t="str">
        <f t="shared" ca="1" si="23"/>
        <v>US</v>
      </c>
      <c r="T174" s="181" t="str">
        <f ca="1">IF(B174="","",IF(ISERROR(MATCH($J174,SorP!$B$1:$B$6226,0)),"",INDIRECT("'SorP'!$A$"&amp;MATCH($S174&amp;$J174,SorP!C:C,0))))</f>
        <v>US-PA</v>
      </c>
      <c r="U174" s="201"/>
      <c r="V174" s="226">
        <f ca="1">IF(C174="",NA(),IF(OR(C174="Smelter not listed",C174="Smelter not yet identified"),MATCH($B174&amp;$D174,'Smelter Look-up'!$J:$J,0),MATCH($B174&amp;$C174,'Smelter Look-up'!$J:$J,0)))</f>
        <v>341</v>
      </c>
      <c r="X174" s="227">
        <f t="shared" ca="1" si="24"/>
        <v>0</v>
      </c>
      <c r="AB174" s="228" t="str">
        <f t="shared" ca="1" si="25"/>
        <v>TantalumGlobal Advanced Metals Boyertown</v>
      </c>
    </row>
    <row r="175" spans="1:28" s="227" customFormat="1" ht="67.5">
      <c r="A175" s="181" t="s">
        <v>1400</v>
      </c>
      <c r="B175" s="182" t="str">
        <f ca="1">IF(LEN(A175)=0,"",INDEX('Smelter Look-up'!$A:$A,MATCH($A175,'Smelter Look-up'!$E:$E,0)))</f>
        <v>Tantalum</v>
      </c>
      <c r="C175" s="186" t="str">
        <f ca="1">IF(LEN(A175)=0,"",INDEX('Smelter Look-up'!$C:$C,MATCH($A175,'Smelter Look-up'!$E:$E,0)))</f>
        <v>Global Advanced Metals Aizu</v>
      </c>
      <c r="D175" s="230"/>
      <c r="E175" s="182" t="str">
        <f ca="1">IF(ISERROR($V175),"",OFFSET('Smelter Look-up'!$D$4,$V175-4,0)&amp;"")</f>
        <v>JAPAN</v>
      </c>
      <c r="F175" s="182" t="str">
        <f ca="1">IF(ISERROR($V175),"",OFFSET('Smelter Look-up'!$E$4,$V175-4,0))</f>
        <v>CID002558</v>
      </c>
      <c r="G175" s="182" t="str">
        <f ca="1">IF(C175=$X$4,IF(ISERROR($V175),"Enter smelter details","RMI"),IF(ISERROR($V175),"",OFFSET('Smelter Look-up'!$F$4,$V175-4,0)))</f>
        <v>RMI</v>
      </c>
      <c r="H175" s="183">
        <f ca="1">IF(ISERROR($V175),"",OFFSET('Smelter Look-up'!$G$4,$V175-4,0))</f>
        <v>0</v>
      </c>
      <c r="I175" s="184" t="str">
        <f ca="1">IF(ISERROR($V175),"",OFFSET('Smelter Look-up'!$H$4,$V175-4,0))</f>
        <v>Aizuwakamatsu</v>
      </c>
      <c r="J175" s="184" t="str">
        <f ca="1">IF(ISERROR($V175),"",OFFSET('Smelter Look-up'!$I$4,$V175-4,0))</f>
        <v>Fukushima</v>
      </c>
      <c r="K175" s="224"/>
      <c r="L175" s="224"/>
      <c r="M175" s="224"/>
      <c r="N175" s="224"/>
      <c r="O175" s="224"/>
      <c r="P175" s="185"/>
      <c r="Q175" s="225">
        <f>VLOOKUP(A175,'[1]For Dropdown'!$A:$F,6,FALSE)</f>
        <v>0</v>
      </c>
      <c r="R175" s="182" t="str">
        <f ca="1">IF(ISERROR($V175),"",OFFSET('Smelter Look-up'!$C$4,$V175-4,0)&amp;"")</f>
        <v>Global Advanced Metals Aizu</v>
      </c>
      <c r="S175" s="181" t="str">
        <f t="shared" ca="1" si="23"/>
        <v>JP</v>
      </c>
      <c r="T175" s="181" t="str">
        <f ca="1">IF(B175="","",IF(ISERROR(MATCH($J175,SorP!$B$1:$B$6226,0)),"",INDIRECT("'SorP'!$A$"&amp;MATCH($S175&amp;$J175,SorP!C:C,0))))</f>
        <v>JP-07</v>
      </c>
      <c r="U175" s="201"/>
      <c r="V175" s="226">
        <f ca="1">IF(C175="",NA(),IF(OR(C175="Smelter not listed",C175="Smelter not yet identified"),MATCH($B175&amp;$D175,'Smelter Look-up'!$J:$J,0),MATCH($B175&amp;$C175,'Smelter Look-up'!$J:$J,0)))</f>
        <v>340</v>
      </c>
      <c r="X175" s="227">
        <f t="shared" ca="1" si="24"/>
        <v>0</v>
      </c>
      <c r="AB175" s="228" t="str">
        <f t="shared" ca="1" si="25"/>
        <v>TantalumGlobal Advanced Metals Aizu</v>
      </c>
    </row>
    <row r="176" spans="1:28" s="227" customFormat="1" ht="81">
      <c r="A176" s="181" t="s">
        <v>1743</v>
      </c>
      <c r="B176" s="182" t="s">
        <v>1121</v>
      </c>
      <c r="C176" s="186" t="s">
        <v>12412</v>
      </c>
      <c r="D176" s="230"/>
      <c r="E176" s="182" t="s">
        <v>1086</v>
      </c>
      <c r="F176" s="182" t="s">
        <v>1743</v>
      </c>
      <c r="G176" s="182" t="s">
        <v>13217</v>
      </c>
      <c r="H176" s="183"/>
      <c r="I176" s="184"/>
      <c r="J176" s="184"/>
      <c r="K176" s="224"/>
      <c r="L176" s="224"/>
      <c r="M176" s="224"/>
      <c r="N176" s="224"/>
      <c r="O176" s="224"/>
      <c r="P176" s="185"/>
      <c r="Q176" s="225">
        <f>VLOOKUP(A176,'[1]For Dropdown'!$A:$F,6,FALSE)</f>
        <v>0</v>
      </c>
      <c r="R176" s="182" t="str">
        <f ca="1">IF(ISERROR($V176),"",OFFSET('Smelter Look-up'!$C$4,$V176-4,0)&amp;"")</f>
        <v>Resind Industria e Comercio Ltda.</v>
      </c>
      <c r="S176" s="181" t="str">
        <f t="shared" ca="1" si="23"/>
        <v>BR</v>
      </c>
      <c r="T176" s="181" t="str">
        <f ca="1">IF(B176="","",IF(ISERROR(MATCH($J176,SorP!$B$1:$B$6226,0)),"",INDIRECT("'SorP'!$A$"&amp;MATCH($S176&amp;$J176,SorP!C:C,0))))</f>
        <v/>
      </c>
      <c r="U176" s="201"/>
      <c r="V176" s="226">
        <f>IF(C176="",NA(),IF(OR(C176="Smelter not listed",C176="Smelter not yet identified"),MATCH($B176&amp;$D176,'Smelter Look-up'!$J:$J,0),MATCH($B176&amp;$C176,'Smelter Look-up'!$J:$J,0)))</f>
        <v>374</v>
      </c>
      <c r="X176" s="227">
        <f t="shared" si="24"/>
        <v>0</v>
      </c>
      <c r="AB176" s="228" t="str">
        <f t="shared" si="25"/>
        <v>TantalumResind Industria e Comercio Ltda.</v>
      </c>
    </row>
    <row r="177" spans="1:28" s="227" customFormat="1" ht="81">
      <c r="A177" s="181" t="s">
        <v>2253</v>
      </c>
      <c r="B177" s="182" t="str">
        <f ca="1">IF(LEN(A177)=0,"",INDEX('Smelter Look-up'!$A:$A,MATCH($A177,'Smelter Look-up'!$E:$E,0)))</f>
        <v>Tantalum</v>
      </c>
      <c r="C177" s="186" t="str">
        <f ca="1">IF(LEN(A177)=0,"",INDEX('Smelter Look-up'!$C:$C,MATCH($A177,'Smelter Look-up'!$E:$E,0)))</f>
        <v>Jiangxi Tuohong New Raw Material</v>
      </c>
      <c r="D177" s="230"/>
      <c r="E177" s="182" t="str">
        <f ca="1">IF(ISERROR($V177),"",OFFSET('Smelter Look-up'!$D$4,$V177-4,0)&amp;"")</f>
        <v>CHINA</v>
      </c>
      <c r="F177" s="182" t="str">
        <f ca="1">IF(ISERROR($V177),"",OFFSET('Smelter Look-up'!$E$4,$V177-4,0))</f>
        <v>CID002842</v>
      </c>
      <c r="G177" s="182" t="str">
        <f ca="1">IF(C177=$X$4,IF(ISERROR($V177),"Enter smelter details","RMI"),IF(ISERROR($V177),"",OFFSET('Smelter Look-up'!$F$4,$V177-4,0)))</f>
        <v>RMI</v>
      </c>
      <c r="H177" s="183">
        <f ca="1">IF(ISERROR($V177),"",OFFSET('Smelter Look-up'!$G$4,$V177-4,0))</f>
        <v>0</v>
      </c>
      <c r="I177" s="184" t="str">
        <f ca="1">IF(ISERROR($V177),"",OFFSET('Smelter Look-up'!$H$4,$V177-4,0))</f>
        <v>Yichun</v>
      </c>
      <c r="J177" s="184" t="str">
        <f ca="1">IF(ISERROR($V177),"",OFFSET('Smelter Look-up'!$I$4,$V177-4,0))</f>
        <v>Jiangxi Sheng</v>
      </c>
      <c r="K177" s="224"/>
      <c r="L177" s="224"/>
      <c r="M177" s="224"/>
      <c r="N177" s="224"/>
      <c r="O177" s="224"/>
      <c r="P177" s="185"/>
      <c r="Q177" s="225">
        <f>VLOOKUP(A177,'[1]For Dropdown'!$A:$F,6,FALSE)</f>
        <v>0</v>
      </c>
      <c r="R177" s="182" t="str">
        <f ca="1">IF(ISERROR($V177),"",OFFSET('Smelter Look-up'!$C$4,$V177-4,0)&amp;"")</f>
        <v>Jiangxi Tuohong New Raw Material</v>
      </c>
      <c r="S177" s="181" t="str">
        <f t="shared" ca="1" si="23"/>
        <v>CN</v>
      </c>
      <c r="T177" s="181" t="str">
        <f ca="1">IF(B177="","",IF(ISERROR(MATCH($J177,SorP!$B$1:$B$6226,0)),"",INDIRECT("'SorP'!$A$"&amp;MATCH($S177&amp;$J177,SorP!C:C,0))))</f>
        <v>CN-JX</v>
      </c>
      <c r="U177" s="201"/>
      <c r="V177" s="226">
        <f ca="1">IF(C177="",NA(),IF(OR(C177="Smelter not listed",C177="Smelter not yet identified"),MATCH($B177&amp;$D177,'Smelter Look-up'!$J:$J,0),MATCH($B177&amp;$C177,'Smelter Look-up'!$J:$J,0)))</f>
        <v>351</v>
      </c>
      <c r="X177" s="227">
        <f t="shared" ca="1" si="24"/>
        <v>0</v>
      </c>
      <c r="AB177" s="228" t="str">
        <f t="shared" ca="1" si="25"/>
        <v>TantalumJiangxi Tuohong New Raw Material</v>
      </c>
    </row>
    <row r="178" spans="1:28" s="227" customFormat="1" ht="67.5">
      <c r="A178" s="181" t="s">
        <v>741</v>
      </c>
      <c r="B178" s="182" t="s">
        <v>1121</v>
      </c>
      <c r="C178" s="186" t="s">
        <v>43</v>
      </c>
      <c r="D178" s="230"/>
      <c r="E178" s="182" t="s">
        <v>1090</v>
      </c>
      <c r="F178" s="182" t="s">
        <v>741</v>
      </c>
      <c r="G178" s="182" t="s">
        <v>13217</v>
      </c>
      <c r="H178" s="183"/>
      <c r="I178" s="184"/>
      <c r="J178" s="184"/>
      <c r="K178" s="224"/>
      <c r="L178" s="224"/>
      <c r="M178" s="224"/>
      <c r="N178" s="224"/>
      <c r="O178" s="224"/>
      <c r="P178" s="185"/>
      <c r="Q178" s="225">
        <f>VLOOKUP(A178,'[1]For Dropdown'!$A:$F,6,FALSE)</f>
        <v>0</v>
      </c>
      <c r="R178" s="182" t="str">
        <f ca="1">IF(ISERROR($V178),"",OFFSET('Smelter Look-up'!$C$4,$V178-4,0)&amp;"")</f>
        <v>F&amp;X Electro-Materials Ltd.</v>
      </c>
      <c r="S178" s="181" t="str">
        <f t="shared" ca="1" si="23"/>
        <v>CN</v>
      </c>
      <c r="T178" s="181" t="str">
        <f ca="1">IF(B178="","",IF(ISERROR(MATCH($J178,SorP!$B$1:$B$6226,0)),"",INDIRECT("'SorP'!$A$"&amp;MATCH($S178&amp;$J178,SorP!C:C,0))))</f>
        <v/>
      </c>
      <c r="U178" s="201"/>
      <c r="V178" s="226">
        <f>IF(C178="",NA(),IF(OR(C178="Smelter not listed",C178="Smelter not yet identified"),MATCH($B178&amp;$D178,'Smelter Look-up'!$J:$J,0),MATCH($B178&amp;$C178,'Smelter Look-up'!$J:$J,0)))</f>
        <v>338</v>
      </c>
      <c r="X178" s="227">
        <f t="shared" si="24"/>
        <v>0</v>
      </c>
      <c r="AB178" s="228" t="str">
        <f t="shared" si="25"/>
        <v>TantalumF&amp;X Electro-Materials Ltd.</v>
      </c>
    </row>
    <row r="179" spans="1:28" s="227" customFormat="1" ht="94.5">
      <c r="A179" s="181" t="s">
        <v>743</v>
      </c>
      <c r="B179" s="182" t="str">
        <f ca="1">IF(LEN(A179)=0,"",INDEX('Smelter Look-up'!$A:$A,MATCH($A179,'Smelter Look-up'!$E:$E,0)))</f>
        <v>Tantalum</v>
      </c>
      <c r="C179" s="186" t="str">
        <f ca="1">IF(LEN(A179)=0,"",INDEX('Smelter Look-up'!$C:$C,MATCH($A179,'Smelter Look-up'!$E:$E,0)))</f>
        <v>XIMEI RESOURCES (GUANGDONG) LIMITED</v>
      </c>
      <c r="D179" s="230"/>
      <c r="E179" s="182" t="str">
        <f ca="1">IF(ISERROR($V179),"",OFFSET('Smelter Look-up'!$D$4,$V179-4,0)&amp;"")</f>
        <v>CHINA</v>
      </c>
      <c r="F179" s="182" t="str">
        <f ca="1">IF(ISERROR($V179),"",OFFSET('Smelter Look-up'!$E$4,$V179-4,0))</f>
        <v>CID000616</v>
      </c>
      <c r="G179" s="182" t="str">
        <f ca="1">IF(C179=$X$4,IF(ISERROR($V179),"Enter smelter details","RMI"),IF(ISERROR($V179),"",OFFSET('Smelter Look-up'!$F$4,$V179-4,0)))</f>
        <v>RMI</v>
      </c>
      <c r="H179" s="183">
        <f ca="1">IF(ISERROR($V179),"",OFFSET('Smelter Look-up'!$G$4,$V179-4,0))</f>
        <v>0</v>
      </c>
      <c r="I179" s="184" t="str">
        <f ca="1">IF(ISERROR($V179),"",OFFSET('Smelter Look-up'!$H$4,$V179-4,0))</f>
        <v>Yingde</v>
      </c>
      <c r="J179" s="184" t="str">
        <f ca="1">IF(ISERROR($V179),"",OFFSET('Smelter Look-up'!$I$4,$V179-4,0))</f>
        <v>Guangdong Sheng</v>
      </c>
      <c r="K179" s="224"/>
      <c r="L179" s="224"/>
      <c r="M179" s="224"/>
      <c r="N179" s="224"/>
      <c r="O179" s="224"/>
      <c r="P179" s="185"/>
      <c r="Q179" s="225">
        <f>VLOOKUP(A179,'[1]For Dropdown'!$A:$F,6,FALSE)</f>
        <v>0</v>
      </c>
      <c r="R179" s="182" t="str">
        <f ca="1">IF(ISERROR($V179),"",OFFSET('Smelter Look-up'!$C$4,$V179-4,0)&amp;"")</f>
        <v>XIMEI RESOURCES (GUANGDONG) LIMITED</v>
      </c>
      <c r="S179" s="181" t="str">
        <f t="shared" ca="1" si="23"/>
        <v>CN</v>
      </c>
      <c r="T179" s="181" t="str">
        <f ca="1">IF(B179="","",IF(ISERROR(MATCH($J179,SorP!$B$1:$B$6226,0)),"",INDIRECT("'SorP'!$A$"&amp;MATCH($S179&amp;$J179,SorP!C:C,0))))</f>
        <v>CN-GD</v>
      </c>
      <c r="U179" s="201"/>
      <c r="V179" s="226">
        <f ca="1">IF(C179="",NA(),IF(OR(C179="Smelter not listed",C179="Smelter not yet identified"),MATCH($B179&amp;$D179,'Smelter Look-up'!$J:$J,0),MATCH($B179&amp;$C179,'Smelter Look-up'!$J:$J,0)))</f>
        <v>391</v>
      </c>
      <c r="X179" s="227">
        <f t="shared" ca="1" si="24"/>
        <v>0</v>
      </c>
      <c r="AB179" s="228" t="str">
        <f t="shared" ca="1" si="25"/>
        <v>TantalumXIMEI RESOURCES (GUANGDONG) LIMITED</v>
      </c>
    </row>
    <row r="180" spans="1:28" s="227" customFormat="1" ht="94.5">
      <c r="A180" s="181" t="s">
        <v>744</v>
      </c>
      <c r="B180" s="182" t="str">
        <f ca="1">IF(LEN(A180)=0,"",INDEX('Smelter Look-up'!$A:$A,MATCH($A180,'Smelter Look-up'!$E:$E,0)))</f>
        <v>Tantalum</v>
      </c>
      <c r="C180" s="186" t="str">
        <f ca="1">IF(LEN(A180)=0,"",INDEX('Smelter Look-up'!$C:$C,MATCH($A180,'Smelter Look-up'!$E:$E,0)))</f>
        <v>JiuJiang JinXin Nonferrous Metals Co., Ltd.</v>
      </c>
      <c r="D180" s="230"/>
      <c r="E180" s="182" t="str">
        <f ca="1">IF(ISERROR($V180),"",OFFSET('Smelter Look-up'!$D$4,$V180-4,0)&amp;"")</f>
        <v>CHINA</v>
      </c>
      <c r="F180" s="182" t="str">
        <f ca="1">IF(ISERROR($V180),"",OFFSET('Smelter Look-up'!$E$4,$V180-4,0))</f>
        <v>CID000914</v>
      </c>
      <c r="G180" s="182" t="str">
        <f ca="1">IF(C180=$X$4,IF(ISERROR($V180),"Enter smelter details","RMI"),IF(ISERROR($V180),"",OFFSET('Smelter Look-up'!$F$4,$V180-4,0)))</f>
        <v>RMI</v>
      </c>
      <c r="H180" s="183">
        <f ca="1">IF(ISERROR($V180),"",OFFSET('Smelter Look-up'!$G$4,$V180-4,0))</f>
        <v>0</v>
      </c>
      <c r="I180" s="184" t="str">
        <f ca="1">IF(ISERROR($V180),"",OFFSET('Smelter Look-up'!$H$4,$V180-4,0))</f>
        <v>Jiujiang</v>
      </c>
      <c r="J180" s="184" t="str">
        <f ca="1">IF(ISERROR($V180),"",OFFSET('Smelter Look-up'!$I$4,$V180-4,0))</f>
        <v>Jiangxi Sheng</v>
      </c>
      <c r="K180" s="224"/>
      <c r="L180" s="224"/>
      <c r="M180" s="224"/>
      <c r="N180" s="224"/>
      <c r="O180" s="224"/>
      <c r="P180" s="185"/>
      <c r="Q180" s="225">
        <f>VLOOKUP(A180,'[1]For Dropdown'!$A:$F,6,FALSE)</f>
        <v>0</v>
      </c>
      <c r="R180" s="182" t="str">
        <f ca="1">IF(ISERROR($V180),"",OFFSET('Smelter Look-up'!$C$4,$V180-4,0)&amp;"")</f>
        <v>JiuJiang JinXin Nonferrous Metals Co., Ltd.</v>
      </c>
      <c r="S180" s="181" t="str">
        <f t="shared" ca="1" si="23"/>
        <v>CN</v>
      </c>
      <c r="T180" s="181" t="str">
        <f ca="1">IF(B180="","",IF(ISERROR(MATCH($J180,SorP!$B$1:$B$6226,0)),"",INDIRECT("'SorP'!$A$"&amp;MATCH($S180&amp;$J180,SorP!C:C,0))))</f>
        <v>CN-JX</v>
      </c>
      <c r="U180" s="201"/>
      <c r="V180" s="226">
        <f ca="1">IF(C180="",NA(),IF(OR(C180="Smelter not listed",C180="Smelter not yet identified"),MATCH($B180&amp;$D180,'Smelter Look-up'!$J:$J,0),MATCH($B180&amp;$C180,'Smelter Look-up'!$J:$J,0)))</f>
        <v>352</v>
      </c>
      <c r="X180" s="227">
        <f t="shared" ca="1" si="24"/>
        <v>0</v>
      </c>
      <c r="AB180" s="228" t="str">
        <f t="shared" ca="1" si="25"/>
        <v>TantalumJiuJiang JinXin Nonferrous Metals Co., Ltd.</v>
      </c>
    </row>
    <row r="181" spans="1:28" s="227" customFormat="1" ht="67.5">
      <c r="A181" s="181" t="s">
        <v>748</v>
      </c>
      <c r="B181" s="182" t="s">
        <v>1121</v>
      </c>
      <c r="C181" s="186" t="s">
        <v>12408</v>
      </c>
      <c r="D181" s="230"/>
      <c r="E181" s="182" t="s">
        <v>1086</v>
      </c>
      <c r="F181" s="182" t="s">
        <v>748</v>
      </c>
      <c r="G181" s="182" t="s">
        <v>13217</v>
      </c>
      <c r="H181" s="183"/>
      <c r="I181" s="184" t="str">
        <f ca="1">IF(ISERROR($V181),"",OFFSET('Smelter Look-up'!$H$4,$V181-4,0))</f>
        <v>Presidente Figueiredo</v>
      </c>
      <c r="J181" s="184" t="str">
        <f ca="1">IF(ISERROR($V181),"",OFFSET('Smelter Look-up'!$I$4,$V181-4,0))</f>
        <v>Amazonas</v>
      </c>
      <c r="K181" s="224"/>
      <c r="L181" s="224"/>
      <c r="M181" s="224"/>
      <c r="N181" s="224"/>
      <c r="O181" s="224"/>
      <c r="P181" s="185"/>
      <c r="Q181" s="225">
        <f>VLOOKUP(A181,'[1]For Dropdown'!$A:$F,6,FALSE)</f>
        <v>0</v>
      </c>
      <c r="R181" s="182" t="str">
        <f ca="1">IF(ISERROR($V181),"",OFFSET('Smelter Look-up'!$C$4,$V181-4,0)&amp;"")</f>
        <v>Mineracao Taboca S.A.</v>
      </c>
      <c r="S181" s="181" t="str">
        <f t="shared" ca="1" si="23"/>
        <v>BR</v>
      </c>
      <c r="T181" s="181" t="str">
        <f ca="1">IF(B181="","",IF(ISERROR(MATCH($J181,SorP!$B$1:$B$6226,0)),"",INDIRECT("'SorP'!$A$"&amp;MATCH($S181&amp;$J181,SorP!C:C,0))))</f>
        <v>BR-AM</v>
      </c>
      <c r="U181" s="201"/>
      <c r="V181" s="226">
        <f>IF(C181="",NA(),IF(OR(C181="Smelter not listed",C181="Smelter not yet identified"),MATCH($B181&amp;$D181,'Smelter Look-up'!$J:$J,0),MATCH($B181&amp;$C181,'Smelter Look-up'!$J:$J,0)))</f>
        <v>362</v>
      </c>
      <c r="X181" s="227">
        <f t="shared" si="24"/>
        <v>0</v>
      </c>
      <c r="AB181" s="228" t="str">
        <f t="shared" si="25"/>
        <v>TantalumMineracao Taboca S.A.</v>
      </c>
    </row>
    <row r="182" spans="1:28" s="227" customFormat="1" ht="81">
      <c r="A182" s="181" t="s">
        <v>749</v>
      </c>
      <c r="B182" s="182" t="s">
        <v>1121</v>
      </c>
      <c r="C182" s="186" t="s">
        <v>1218</v>
      </c>
      <c r="D182" s="230"/>
      <c r="E182" s="182" t="s">
        <v>1098</v>
      </c>
      <c r="F182" s="182" t="s">
        <v>749</v>
      </c>
      <c r="G182" s="182" t="s">
        <v>13217</v>
      </c>
      <c r="H182" s="183"/>
      <c r="I182" s="184" t="str">
        <f ca="1">IF(ISERROR($V182),"",OFFSET('Smelter Look-up'!$H$4,$V182-4,0))</f>
        <v>Omuta</v>
      </c>
      <c r="J182" s="184" t="str">
        <f ca="1">IF(ISERROR($V182),"",OFFSET('Smelter Look-up'!$I$4,$V182-4,0))</f>
        <v>Fukuoka</v>
      </c>
      <c r="K182" s="224"/>
      <c r="L182" s="224"/>
      <c r="M182" s="224"/>
      <c r="N182" s="224"/>
      <c r="O182" s="224"/>
      <c r="P182" s="185"/>
      <c r="Q182" s="225">
        <f>VLOOKUP(A182,'[1]For Dropdown'!$A:$F,6,FALSE)</f>
        <v>0</v>
      </c>
      <c r="R182" s="182" t="str">
        <f ca="1">IF(ISERROR($V182),"",OFFSET('Smelter Look-up'!$C$4,$V182-4,0)&amp;"")</f>
        <v>Mitsui Mining and Smelting Co., Ltd.</v>
      </c>
      <c r="S182" s="181" t="str">
        <f t="shared" ca="1" si="23"/>
        <v>JP</v>
      </c>
      <c r="T182" s="181" t="str">
        <f ca="1">IF(B182="","",IF(ISERROR(MATCH($J182,SorP!$B$1:$B$6226,0)),"",INDIRECT("'SorP'!$A$"&amp;MATCH($S182&amp;$J182,SorP!C:C,0))))</f>
        <v>JP-40</v>
      </c>
      <c r="U182" s="201"/>
      <c r="V182" s="226">
        <f>IF(C182="",NA(),IF(OR(C182="Smelter not listed",C182="Smelter not yet identified"),MATCH($B182&amp;$D182,'Smelter Look-up'!$J:$J,0),MATCH($B182&amp;$C182,'Smelter Look-up'!$J:$J,0)))</f>
        <v>366</v>
      </c>
      <c r="X182" s="227">
        <f t="shared" si="24"/>
        <v>0</v>
      </c>
      <c r="AB182" s="228" t="str">
        <f t="shared" si="25"/>
        <v>TantalumMitsui Mining and Smelting Co., Ltd.</v>
      </c>
    </row>
    <row r="183" spans="1:28" s="227" customFormat="1" ht="54">
      <c r="A183" s="181" t="s">
        <v>750</v>
      </c>
      <c r="B183" s="182" t="str">
        <f ca="1">IF(LEN(A183)=0,"",INDEX('Smelter Look-up'!$A:$A,MATCH($A183,'Smelter Look-up'!$E:$E,0)))</f>
        <v>Tantalum</v>
      </c>
      <c r="C183" s="186" t="str">
        <f ca="1">IF(LEN(A183)=0,"",INDEX('Smelter Look-up'!$C:$C,MATCH($A183,'Smelter Look-up'!$E:$E,0)))</f>
        <v>NPM Silmet AS</v>
      </c>
      <c r="D183" s="230"/>
      <c r="E183" s="182" t="str">
        <f ca="1">IF(ISERROR($V183),"",OFFSET('Smelter Look-up'!$D$4,$V183-4,0)&amp;"")</f>
        <v>ESTONIA</v>
      </c>
      <c r="F183" s="182" t="str">
        <f ca="1">IF(ISERROR($V183),"",OFFSET('Smelter Look-up'!$E$4,$V183-4,0))</f>
        <v>CID001200</v>
      </c>
      <c r="G183" s="182" t="str">
        <f ca="1">IF(C183=$X$4,IF(ISERROR($V183),"Enter smelter details","RMI"),IF(ISERROR($V183),"",OFFSET('Smelter Look-up'!$F$4,$V183-4,0)))</f>
        <v>RMI</v>
      </c>
      <c r="H183" s="183">
        <f ca="1">IF(ISERROR($V183),"",OFFSET('Smelter Look-up'!$G$4,$V183-4,0))</f>
        <v>0</v>
      </c>
      <c r="I183" s="184" t="str">
        <f ca="1">IF(ISERROR($V183),"",OFFSET('Smelter Look-up'!$H$4,$V183-4,0))</f>
        <v>Sillamäe</v>
      </c>
      <c r="J183" s="184" t="str">
        <f ca="1">IF(ISERROR($V183),"",OFFSET('Smelter Look-up'!$I$4,$V183-4,0))</f>
        <v>Ida-Virumaa</v>
      </c>
      <c r="K183" s="224"/>
      <c r="L183" s="224"/>
      <c r="M183" s="224"/>
      <c r="N183" s="224"/>
      <c r="O183" s="224"/>
      <c r="P183" s="185"/>
      <c r="Q183" s="225">
        <f>VLOOKUP(A183,'[1]For Dropdown'!$A:$F,6,FALSE)</f>
        <v>0</v>
      </c>
      <c r="R183" s="182" t="str">
        <f ca="1">IF(ISERROR($V183),"",OFFSET('Smelter Look-up'!$C$4,$V183-4,0)&amp;"")</f>
        <v>NPM Silmet AS</v>
      </c>
      <c r="S183" s="181" t="str">
        <f t="shared" ca="1" si="23"/>
        <v>EE</v>
      </c>
      <c r="T183" s="181" t="str">
        <f ca="1">IF(B183="","",IF(ISERROR(MATCH($J183,SorP!$B$1:$B$6226,0)),"",INDIRECT("'SorP'!$A$"&amp;MATCH($S183&amp;$J183,SorP!C:C,0))))</f>
        <v>EE-45</v>
      </c>
      <c r="U183" s="201"/>
      <c r="V183" s="226">
        <f ca="1">IF(C183="",NA(),IF(OR(C183="Smelter not listed",C183="Smelter not yet identified"),MATCH($B183&amp;$D183,'Smelter Look-up'!$J:$J,0),MATCH($B183&amp;$C183,'Smelter Look-up'!$J:$J,0)))</f>
        <v>370</v>
      </c>
      <c r="X183" s="227">
        <f t="shared" ca="1" si="24"/>
        <v>0</v>
      </c>
      <c r="AB183" s="228" t="str">
        <f t="shared" ca="1" si="25"/>
        <v>TantalumNPM Silmet AS</v>
      </c>
    </row>
    <row r="184" spans="1:28" s="227" customFormat="1" ht="81">
      <c r="A184" s="181" t="s">
        <v>757</v>
      </c>
      <c r="B184" s="182" t="str">
        <f ca="1">IF(LEN(A184)=0,"",INDEX('Smelter Look-up'!$A:$A,MATCH($A184,'Smelter Look-up'!$E:$E,0)))</f>
        <v>Tantalum</v>
      </c>
      <c r="C184" s="186" t="str">
        <f ca="1">IF(LEN(A184)=0,"",INDEX('Smelter Look-up'!$C:$C,MATCH($A184,'Smelter Look-up'!$E:$E,0)))</f>
        <v>Ulba Metallurgical Plant JSC</v>
      </c>
      <c r="D184" s="230"/>
      <c r="E184" s="182" t="str">
        <f ca="1">IF(ISERROR($V184),"",OFFSET('Smelter Look-up'!$D$4,$V184-4,0)&amp;"")</f>
        <v>KAZAKHSTAN</v>
      </c>
      <c r="F184" s="182" t="str">
        <f ca="1">IF(ISERROR($V184),"",OFFSET('Smelter Look-up'!$E$4,$V184-4,0))</f>
        <v>CID001969</v>
      </c>
      <c r="G184" s="182" t="str">
        <f ca="1">IF(C184=$X$4,IF(ISERROR($V184),"Enter smelter details","RMI"),IF(ISERROR($V184),"",OFFSET('Smelter Look-up'!$F$4,$V184-4,0)))</f>
        <v>RMI</v>
      </c>
      <c r="H184" s="183">
        <f ca="1">IF(ISERROR($V184),"",OFFSET('Smelter Look-up'!$G$4,$V184-4,0))</f>
        <v>0</v>
      </c>
      <c r="I184" s="184" t="str">
        <f ca="1">IF(ISERROR($V184),"",OFFSET('Smelter Look-up'!$H$4,$V184-4,0))</f>
        <v>Ust-Kamenogorsk</v>
      </c>
      <c r="J184" s="184" t="str">
        <f ca="1">IF(ISERROR($V184),"",OFFSET('Smelter Look-up'!$I$4,$V184-4,0))</f>
        <v>Qaraghandy oblysy</v>
      </c>
      <c r="K184" s="224"/>
      <c r="L184" s="224"/>
      <c r="M184" s="224"/>
      <c r="N184" s="224"/>
      <c r="O184" s="224"/>
      <c r="P184" s="185"/>
      <c r="Q184" s="225">
        <f>VLOOKUP(A184,'[1]For Dropdown'!$A:$F,6,FALSE)</f>
        <v>0</v>
      </c>
      <c r="R184" s="182" t="str">
        <f ca="1">IF(ISERROR($V184),"",OFFSET('Smelter Look-up'!$C$4,$V184-4,0)&amp;"")</f>
        <v>Ulba Metallurgical Plant JSC</v>
      </c>
      <c r="S184" s="181" t="str">
        <f t="shared" ca="1" si="23"/>
        <v>KZ</v>
      </c>
      <c r="T184" s="181" t="str">
        <f ca="1">IF(B184="","",IF(ISERROR(MATCH($J184,SorP!$B$1:$B$6226,0)),"",INDIRECT("'SorP'!$A$"&amp;MATCH($S184&amp;$J184,SorP!C:C,0))))</f>
        <v>KZ-KAR</v>
      </c>
      <c r="U184" s="201"/>
      <c r="V184" s="226">
        <f ca="1">IF(C184="",NA(),IF(OR(C184="Smelter not listed",C184="Smelter not yet identified"),MATCH($B184&amp;$D184,'Smelter Look-up'!$J:$J,0),MATCH($B184&amp;$C184,'Smelter Look-up'!$J:$J,0)))</f>
        <v>390</v>
      </c>
      <c r="X184" s="227">
        <f t="shared" ca="1" si="24"/>
        <v>0</v>
      </c>
      <c r="AB184" s="228" t="str">
        <f t="shared" ca="1" si="25"/>
        <v>TantalumUlba Metallurgical Plant JSC</v>
      </c>
    </row>
    <row r="185" spans="1:28" s="227" customFormat="1" ht="121.5">
      <c r="A185" s="181" t="s">
        <v>392</v>
      </c>
      <c r="B185" s="182" t="str">
        <f ca="1">IF(LEN(A185)=0,"",INDEX('Smelter Look-up'!$A:$A,MATCH($A185,'Smelter Look-up'!$E:$E,0)))</f>
        <v>Tantalum</v>
      </c>
      <c r="C185" s="186" t="str">
        <f ca="1">IF(LEN(A185)=0,"",INDEX('Smelter Look-up'!$C:$C,MATCH($A185,'Smelter Look-up'!$E:$E,0)))</f>
        <v>Hengyang King Xing Lifeng New Materials Co., Ltd.</v>
      </c>
      <c r="D185" s="230"/>
      <c r="E185" s="182" t="str">
        <f ca="1">IF(ISERROR($V185),"",OFFSET('Smelter Look-up'!$D$4,$V185-4,0)&amp;"")</f>
        <v>CHINA</v>
      </c>
      <c r="F185" s="182" t="str">
        <f ca="1">IF(ISERROR($V185),"",OFFSET('Smelter Look-up'!$E$4,$V185-4,0))</f>
        <v>CID002492</v>
      </c>
      <c r="G185" s="182" t="str">
        <f ca="1">IF(C185=$X$4,IF(ISERROR($V185),"Enter smelter details","RMI"),IF(ISERROR($V185),"",OFFSET('Smelter Look-up'!$F$4,$V185-4,0)))</f>
        <v>RMI</v>
      </c>
      <c r="H185" s="183">
        <f ca="1">IF(ISERROR($V185),"",OFFSET('Smelter Look-up'!$G$4,$V185-4,0))</f>
        <v>0</v>
      </c>
      <c r="I185" s="184" t="str">
        <f ca="1">IF(ISERROR($V185),"",OFFSET('Smelter Look-up'!$H$4,$V185-4,0))</f>
        <v>Hengyang</v>
      </c>
      <c r="J185" s="184" t="str">
        <f ca="1">IF(ISERROR($V185),"",OFFSET('Smelter Look-up'!$I$4,$V185-4,0))</f>
        <v>Hunan Sheng</v>
      </c>
      <c r="K185" s="224"/>
      <c r="L185" s="224"/>
      <c r="M185" s="224"/>
      <c r="N185" s="224"/>
      <c r="O185" s="224"/>
      <c r="P185" s="185"/>
      <c r="Q185" s="225">
        <f>VLOOKUP(A185,'[1]For Dropdown'!$A:$F,6,FALSE)</f>
        <v>0</v>
      </c>
      <c r="R185" s="182" t="str">
        <f ca="1">IF(ISERROR($V185),"",OFFSET('Smelter Look-up'!$C$4,$V185-4,0)&amp;"")</f>
        <v>Hengyang King Xing Lifeng New Materials Co., Ltd.</v>
      </c>
      <c r="S185" s="181" t="str">
        <f t="shared" ca="1" si="23"/>
        <v>CN</v>
      </c>
      <c r="T185" s="181" t="str">
        <f ca="1">IF(B185="","",IF(ISERROR(MATCH($J185,SorP!$B$1:$B$6226,0)),"",INDIRECT("'SorP'!$A$"&amp;MATCH($S185&amp;$J185,SorP!C:C,0))))</f>
        <v>CN-HN</v>
      </c>
      <c r="U185" s="201"/>
      <c r="V185" s="226">
        <f ca="1">IF(C185="",NA(),IF(OR(C185="Smelter not listed",C185="Smelter not yet identified"),MATCH($B185&amp;$D185,'Smelter Look-up'!$J:$J,0),MATCH($B185&amp;$C185,'Smelter Look-up'!$J:$J,0)))</f>
        <v>349</v>
      </c>
      <c r="X185" s="227">
        <f t="shared" ca="1" si="24"/>
        <v>0</v>
      </c>
      <c r="AB185" s="228" t="str">
        <f t="shared" ca="1" si="25"/>
        <v>TantalumHengyang King Xing Lifeng New Materials Co., Ltd.</v>
      </c>
    </row>
    <row r="186" spans="1:28" s="227" customFormat="1" ht="67.5">
      <c r="A186" s="181" t="s">
        <v>1384</v>
      </c>
      <c r="B186" s="182" t="str">
        <f ca="1">IF(LEN(A186)=0,"",INDEX('Smelter Look-up'!$A:$A,MATCH($A186,'Smelter Look-up'!$E:$E,0)))</f>
        <v>Tantalum</v>
      </c>
      <c r="C186" s="186" t="str">
        <f ca="1">IF(LEN(A186)=0,"",INDEX('Smelter Look-up'!$C:$C,MATCH($A186,'Smelter Look-up'!$E:$E,0)))</f>
        <v>D Block Metals, LLC</v>
      </c>
      <c r="D186" s="230"/>
      <c r="E186" s="182" t="str">
        <f ca="1">IF(ISERROR($V186),"",OFFSET('Smelter Look-up'!$D$4,$V186-4,0)&amp;"")</f>
        <v>UNITED STATES OF AMERICA</v>
      </c>
      <c r="F186" s="182" t="str">
        <f ca="1">IF(ISERROR($V186),"",OFFSET('Smelter Look-up'!$E$4,$V186-4,0))</f>
        <v>CID002504</v>
      </c>
      <c r="G186" s="182" t="str">
        <f ca="1">IF(C186=$X$4,IF(ISERROR($V186),"Enter smelter details","RMI"),IF(ISERROR($V186),"",OFFSET('Smelter Look-up'!$F$4,$V186-4,0)))</f>
        <v>RMI</v>
      </c>
      <c r="H186" s="183">
        <f ca="1">IF(ISERROR($V186),"",OFFSET('Smelter Look-up'!$G$4,$V186-4,0))</f>
        <v>0</v>
      </c>
      <c r="I186" s="184" t="str">
        <f ca="1">IF(ISERROR($V186),"",OFFSET('Smelter Look-up'!$H$4,$V186-4,0))</f>
        <v>Lincolnton</v>
      </c>
      <c r="J186" s="184" t="str">
        <f ca="1">IF(ISERROR($V186),"",OFFSET('Smelter Look-up'!$I$4,$V186-4,0))</f>
        <v>North Carolina</v>
      </c>
      <c r="K186" s="224"/>
      <c r="L186" s="224"/>
      <c r="M186" s="224"/>
      <c r="N186" s="224"/>
      <c r="O186" s="224"/>
      <c r="P186" s="185"/>
      <c r="Q186" s="225">
        <f>VLOOKUP(A186,'[1]For Dropdown'!$A:$F,6,FALSE)</f>
        <v>0</v>
      </c>
      <c r="R186" s="182" t="str">
        <f ca="1">IF(ISERROR($V186),"",OFFSET('Smelter Look-up'!$C$4,$V186-4,0)&amp;"")</f>
        <v>D Block Metals, LLC</v>
      </c>
      <c r="S186" s="181" t="str">
        <f t="shared" ca="1" si="23"/>
        <v>US</v>
      </c>
      <c r="T186" s="181" t="str">
        <f ca="1">IF(B186="","",IF(ISERROR(MATCH($J186,SorP!$B$1:$B$6226,0)),"",INDIRECT("'SorP'!$A$"&amp;MATCH($S186&amp;$J186,SorP!C:C,0))))</f>
        <v>US-NC</v>
      </c>
      <c r="U186" s="201"/>
      <c r="V186" s="226">
        <f ca="1">IF(C186="",NA(),IF(OR(C186="Smelter not listed",C186="Smelter not yet identified"),MATCH($B186&amp;$D186,'Smelter Look-up'!$J:$J,0),MATCH($B186&amp;$C186,'Smelter Look-up'!$J:$J,0)))</f>
        <v>336</v>
      </c>
      <c r="X186" s="227">
        <f t="shared" ca="1" si="24"/>
        <v>0</v>
      </c>
      <c r="AB186" s="228" t="str">
        <f t="shared" ca="1" si="25"/>
        <v>TantalumD Block Metals, LLC</v>
      </c>
    </row>
    <row r="187" spans="1:28" s="227" customFormat="1" ht="67.5">
      <c r="A187" s="181" t="s">
        <v>1385</v>
      </c>
      <c r="B187" s="182" t="str">
        <f ca="1">IF(LEN(A187)=0,"",INDEX('Smelter Look-up'!$A:$A,MATCH($A187,'Smelter Look-up'!$E:$E,0)))</f>
        <v>Tantalum</v>
      </c>
      <c r="C187" s="186" t="str">
        <f ca="1">IF(LEN(A187)=0,"",INDEX('Smelter Look-up'!$C:$C,MATCH($A187,'Smelter Look-up'!$E:$E,0)))</f>
        <v>FIR Metals &amp; Resource Ltd.</v>
      </c>
      <c r="D187" s="230"/>
      <c r="E187" s="182" t="str">
        <f ca="1">IF(ISERROR($V187),"",OFFSET('Smelter Look-up'!$D$4,$V187-4,0)&amp;"")</f>
        <v>CHINA</v>
      </c>
      <c r="F187" s="182" t="str">
        <f ca="1">IF(ISERROR($V187),"",OFFSET('Smelter Look-up'!$E$4,$V187-4,0))</f>
        <v>CID002505</v>
      </c>
      <c r="G187" s="182" t="str">
        <f ca="1">IF(C187=$X$4,IF(ISERROR($V187),"Enter smelter details","RMI"),IF(ISERROR($V187),"",OFFSET('Smelter Look-up'!$F$4,$V187-4,0)))</f>
        <v>RMI</v>
      </c>
      <c r="H187" s="183">
        <f ca="1">IF(ISERROR($V187),"",OFFSET('Smelter Look-up'!$G$4,$V187-4,0))</f>
        <v>0</v>
      </c>
      <c r="I187" s="184" t="str">
        <f ca="1">IF(ISERROR($V187),"",OFFSET('Smelter Look-up'!$H$4,$V187-4,0))</f>
        <v>Zhuzhou</v>
      </c>
      <c r="J187" s="184" t="str">
        <f ca="1">IF(ISERROR($V187),"",OFFSET('Smelter Look-up'!$I$4,$V187-4,0))</f>
        <v>Hunan Sheng</v>
      </c>
      <c r="K187" s="224"/>
      <c r="L187" s="224"/>
      <c r="M187" s="224"/>
      <c r="N187" s="224"/>
      <c r="O187" s="224"/>
      <c r="P187" s="185"/>
      <c r="Q187" s="225">
        <f>VLOOKUP(A187,'[1]For Dropdown'!$A:$F,6,FALSE)</f>
        <v>0</v>
      </c>
      <c r="R187" s="182" t="str">
        <f ca="1">IF(ISERROR($V187),"",OFFSET('Smelter Look-up'!$C$4,$V187-4,0)&amp;"")</f>
        <v>FIR Metals &amp; Resource Ltd.</v>
      </c>
      <c r="S187" s="181" t="str">
        <f t="shared" ca="1" si="23"/>
        <v>CN</v>
      </c>
      <c r="T187" s="181" t="str">
        <f ca="1">IF(B187="","",IF(ISERROR(MATCH($J187,SorP!$B$1:$B$6226,0)),"",INDIRECT("'SorP'!$A$"&amp;MATCH($S187&amp;$J187,SorP!C:C,0))))</f>
        <v>CN-HN</v>
      </c>
      <c r="U187" s="201"/>
      <c r="V187" s="226">
        <f ca="1">IF(C187="",NA(),IF(OR(C187="Smelter not listed",C187="Smelter not yet identified"),MATCH($B187&amp;$D187,'Smelter Look-up'!$J:$J,0),MATCH($B187&amp;$C187,'Smelter Look-up'!$J:$J,0)))</f>
        <v>339</v>
      </c>
      <c r="X187" s="227">
        <f t="shared" ca="1" si="24"/>
        <v>0</v>
      </c>
      <c r="AB187" s="228" t="str">
        <f t="shared" ca="1" si="25"/>
        <v>TantalumFIR Metals &amp; Resource Ltd.</v>
      </c>
    </row>
    <row r="188" spans="1:28" s="227" customFormat="1" ht="108">
      <c r="A188" s="181" t="s">
        <v>1387</v>
      </c>
      <c r="B188" s="182" t="str">
        <f ca="1">IF(LEN(A188)=0,"",INDEX('Smelter Look-up'!$A:$A,MATCH($A188,'Smelter Look-up'!$E:$E,0)))</f>
        <v>Tantalum</v>
      </c>
      <c r="C188" s="186" t="str">
        <f ca="1">IF(LEN(A188)=0,"",INDEX('Smelter Look-up'!$C:$C,MATCH($A188,'Smelter Look-up'!$E:$E,0)))</f>
        <v>Jiujiang Zhongao Tantalum &amp; Niobium Co., Ltd.</v>
      </c>
      <c r="D188" s="230"/>
      <c r="E188" s="182" t="str">
        <f ca="1">IF(ISERROR($V188),"",OFFSET('Smelter Look-up'!$D$4,$V188-4,0)&amp;"")</f>
        <v>CHINA</v>
      </c>
      <c r="F188" s="182" t="str">
        <f ca="1">IF(ISERROR($V188),"",OFFSET('Smelter Look-up'!$E$4,$V188-4,0))</f>
        <v>CID002506</v>
      </c>
      <c r="G188" s="182" t="str">
        <f ca="1">IF(C188=$X$4,IF(ISERROR($V188),"Enter smelter details","RMI"),IF(ISERROR($V188),"",OFFSET('Smelter Look-up'!$F$4,$V188-4,0)))</f>
        <v>RMI</v>
      </c>
      <c r="H188" s="183">
        <f ca="1">IF(ISERROR($V188),"",OFFSET('Smelter Look-up'!$G$4,$V188-4,0))</f>
        <v>0</v>
      </c>
      <c r="I188" s="184" t="str">
        <f ca="1">IF(ISERROR($V188),"",OFFSET('Smelter Look-up'!$H$4,$V188-4,0))</f>
        <v>Jiujiang</v>
      </c>
      <c r="J188" s="184" t="str">
        <f ca="1">IF(ISERROR($V188),"",OFFSET('Smelter Look-up'!$I$4,$V188-4,0))</f>
        <v>Jiangxi Sheng</v>
      </c>
      <c r="K188" s="224"/>
      <c r="L188" s="224"/>
      <c r="M188" s="224"/>
      <c r="N188" s="224"/>
      <c r="O188" s="224"/>
      <c r="P188" s="185"/>
      <c r="Q188" s="225">
        <f>VLOOKUP(A188,'[1]For Dropdown'!$A:$F,6,FALSE)</f>
        <v>0</v>
      </c>
      <c r="R188" s="182" t="str">
        <f ca="1">IF(ISERROR($V188),"",OFFSET('Smelter Look-up'!$C$4,$V188-4,0)&amp;"")</f>
        <v>Jiujiang Zhongao Tantalum &amp; Niobium Co., Ltd.</v>
      </c>
      <c r="S188" s="181" t="str">
        <f t="shared" ca="1" si="23"/>
        <v>CN</v>
      </c>
      <c r="T188" s="181" t="str">
        <f ca="1">IF(B188="","",IF(ISERROR(MATCH($J188,SorP!$B$1:$B$6226,0)),"",INDIRECT("'SorP'!$A$"&amp;MATCH($S188&amp;$J188,SorP!C:C,0))))</f>
        <v>CN-JX</v>
      </c>
      <c r="U188" s="201"/>
      <c r="V188" s="226">
        <f ca="1">IF(C188="",NA(),IF(OR(C188="Smelter not listed",C188="Smelter not yet identified"),MATCH($B188&amp;$D188,'Smelter Look-up'!$J:$J,0),MATCH($B188&amp;$C188,'Smelter Look-up'!$J:$J,0)))</f>
        <v>355</v>
      </c>
      <c r="X188" s="227">
        <f t="shared" ca="1" si="24"/>
        <v>0</v>
      </c>
      <c r="AB188" s="228" t="str">
        <f t="shared" ca="1" si="25"/>
        <v>TantalumJiujiang Zhongao Tantalum &amp; Niobium Co., Ltd.</v>
      </c>
    </row>
    <row r="189" spans="1:28" s="227" customFormat="1" ht="108">
      <c r="A189" s="181" t="s">
        <v>1388</v>
      </c>
      <c r="B189" s="182" t="str">
        <f ca="1">IF(LEN(A189)=0,"",INDEX('Smelter Look-up'!$A:$A,MATCH($A189,'Smelter Look-up'!$E:$E,0)))</f>
        <v>Tantalum</v>
      </c>
      <c r="C189" s="186" t="str">
        <f ca="1">IF(LEN(A189)=0,"",INDEX('Smelter Look-up'!$C:$C,MATCH($A189,'Smelter Look-up'!$E:$E,0)))</f>
        <v>XinXing HaoRong Electronic Material Co., Ltd.</v>
      </c>
      <c r="D189" s="230"/>
      <c r="E189" s="182" t="str">
        <f ca="1">IF(ISERROR($V189),"",OFFSET('Smelter Look-up'!$D$4,$V189-4,0)&amp;"")</f>
        <v>CHINA</v>
      </c>
      <c r="F189" s="182" t="str">
        <f ca="1">IF(ISERROR($V189),"",OFFSET('Smelter Look-up'!$E$4,$V189-4,0))</f>
        <v>CID002508</v>
      </c>
      <c r="G189" s="182" t="str">
        <f ca="1">IF(C189=$X$4,IF(ISERROR($V189),"Enter smelter details","RMI"),IF(ISERROR($V189),"",OFFSET('Smelter Look-up'!$F$4,$V189-4,0)))</f>
        <v>RMI</v>
      </c>
      <c r="H189" s="183">
        <f ca="1">IF(ISERROR($V189),"",OFFSET('Smelter Look-up'!$G$4,$V189-4,0))</f>
        <v>0</v>
      </c>
      <c r="I189" s="184" t="str">
        <f ca="1">IF(ISERROR($V189),"",OFFSET('Smelter Look-up'!$H$4,$V189-4,0))</f>
        <v>YunFu City</v>
      </c>
      <c r="J189" s="184" t="str">
        <f ca="1">IF(ISERROR($V189),"",OFFSET('Smelter Look-up'!$I$4,$V189-4,0))</f>
        <v>Guangdong Sheng</v>
      </c>
      <c r="K189" s="224"/>
      <c r="L189" s="224"/>
      <c r="M189" s="224"/>
      <c r="N189" s="224"/>
      <c r="O189" s="224"/>
      <c r="P189" s="185"/>
      <c r="Q189" s="225">
        <f>VLOOKUP(A189,'[1]For Dropdown'!$A:$F,6,FALSE)</f>
        <v>0</v>
      </c>
      <c r="R189" s="182" t="str">
        <f ca="1">IF(ISERROR($V189),"",OFFSET('Smelter Look-up'!$C$4,$V189-4,0)&amp;"")</f>
        <v>XinXing HaoRong Electronic Material Co., Ltd.</v>
      </c>
      <c r="S189" s="181" t="str">
        <f t="shared" ca="1" si="23"/>
        <v>CN</v>
      </c>
      <c r="T189" s="181" t="str">
        <f ca="1">IF(B189="","",IF(ISERROR(MATCH($J189,SorP!$B$1:$B$6226,0)),"",INDIRECT("'SorP'!$A$"&amp;MATCH($S189&amp;$J189,SorP!C:C,0))))</f>
        <v>CN-GD</v>
      </c>
      <c r="U189" s="201"/>
      <c r="V189" s="226">
        <f ca="1">IF(C189="",NA(),IF(OR(C189="Smelter not listed",C189="Smelter not yet identified"),MATCH($B189&amp;$D189,'Smelter Look-up'!$J:$J,0),MATCH($B189&amp;$C189,'Smelter Look-up'!$J:$J,0)))</f>
        <v>392</v>
      </c>
      <c r="X189" s="227">
        <f t="shared" ca="1" si="24"/>
        <v>0</v>
      </c>
      <c r="AB189" s="228" t="str">
        <f t="shared" ca="1" si="25"/>
        <v>TantalumXinXing HaoRong Electronic Material Co., Ltd.</v>
      </c>
    </row>
    <row r="190" spans="1:28" s="227" customFormat="1" ht="94.5">
      <c r="A190" s="181" t="s">
        <v>1386</v>
      </c>
      <c r="B190" s="182" t="str">
        <f ca="1">IF(LEN(A190)=0,"",INDEX('Smelter Look-up'!$A:$A,MATCH($A190,'Smelter Look-up'!$E:$E,0)))</f>
        <v>Tantalum</v>
      </c>
      <c r="C190" s="186" t="str">
        <f ca="1">IF(LEN(A190)=0,"",INDEX('Smelter Look-up'!$C:$C,MATCH($A190,'Smelter Look-up'!$E:$E,0)))</f>
        <v>Jiangxi Dinghai Tantalum &amp; Niobium Co., Ltd.</v>
      </c>
      <c r="D190" s="230"/>
      <c r="E190" s="182" t="str">
        <f ca="1">IF(ISERROR($V190),"",OFFSET('Smelter Look-up'!$D$4,$V190-4,0)&amp;"")</f>
        <v>CHINA</v>
      </c>
      <c r="F190" s="182" t="str">
        <f ca="1">IF(ISERROR($V190),"",OFFSET('Smelter Look-up'!$E$4,$V190-4,0))</f>
        <v>CID002512</v>
      </c>
      <c r="G190" s="182" t="str">
        <f ca="1">IF(C190=$X$4,IF(ISERROR($V190),"Enter smelter details","RMI"),IF(ISERROR($V190),"",OFFSET('Smelter Look-up'!$F$4,$V190-4,0)))</f>
        <v>RMI</v>
      </c>
      <c r="H190" s="183">
        <f ca="1">IF(ISERROR($V190),"",OFFSET('Smelter Look-up'!$G$4,$V190-4,0))</f>
        <v>0</v>
      </c>
      <c r="I190" s="184" t="str">
        <f ca="1">IF(ISERROR($V190),"",OFFSET('Smelter Look-up'!$H$4,$V190-4,0))</f>
        <v>Fengxin</v>
      </c>
      <c r="J190" s="184" t="str">
        <f ca="1">IF(ISERROR($V190),"",OFFSET('Smelter Look-up'!$I$4,$V190-4,0))</f>
        <v>Jiangxi Sheng</v>
      </c>
      <c r="K190" s="224"/>
      <c r="L190" s="224"/>
      <c r="M190" s="224"/>
      <c r="N190" s="224"/>
      <c r="O190" s="224"/>
      <c r="P190" s="185"/>
      <c r="Q190" s="225">
        <f>VLOOKUP(A190,'[1]For Dropdown'!$A:$F,6,FALSE)</f>
        <v>0</v>
      </c>
      <c r="R190" s="182" t="str">
        <f ca="1">IF(ISERROR($V190),"",OFFSET('Smelter Look-up'!$C$4,$V190-4,0)&amp;"")</f>
        <v>Jiangxi Dinghai Tantalum &amp; Niobium Co., Ltd.</v>
      </c>
      <c r="S190" s="181" t="str">
        <f t="shared" ca="1" si="23"/>
        <v>CN</v>
      </c>
      <c r="T190" s="181" t="str">
        <f ca="1">IF(B190="","",IF(ISERROR(MATCH($J190,SorP!$B$1:$B$6226,0)),"",INDIRECT("'SorP'!$A$"&amp;MATCH($S190&amp;$J190,SorP!C:C,0))))</f>
        <v>CN-JX</v>
      </c>
      <c r="U190" s="201"/>
      <c r="V190" s="226">
        <f ca="1">IF(C190="",NA(),IF(OR(C190="Smelter not listed",C190="Smelter not yet identified"),MATCH($B190&amp;$D190,'Smelter Look-up'!$J:$J,0),MATCH($B190&amp;$C190,'Smelter Look-up'!$J:$J,0)))</f>
        <v>350</v>
      </c>
      <c r="X190" s="227">
        <f t="shared" ca="1" si="24"/>
        <v>0</v>
      </c>
      <c r="AB190" s="228" t="str">
        <f t="shared" ca="1" si="25"/>
        <v>TantalumJiangxi Dinghai Tantalum &amp; Niobium Co., Ltd.</v>
      </c>
    </row>
    <row r="191" spans="1:28" s="227" customFormat="1" ht="54">
      <c r="A191" s="181" t="s">
        <v>1412</v>
      </c>
      <c r="B191" s="182" t="str">
        <f ca="1">IF(LEN(A191)=0,"",INDEX('Smelter Look-up'!$A:$A,MATCH($A191,'Smelter Look-up'!$E:$E,0)))</f>
        <v>Tantalum</v>
      </c>
      <c r="C191" s="186" t="str">
        <f ca="1">IF(LEN(A191)=0,"",INDEX('Smelter Look-up'!$C:$C,MATCH($A191,'Smelter Look-up'!$E:$E,0)))</f>
        <v>KEMET de Mexico</v>
      </c>
      <c r="D191" s="230"/>
      <c r="E191" s="182" t="str">
        <f ca="1">IF(ISERROR($V191),"",OFFSET('Smelter Look-up'!$D$4,$V191-4,0)&amp;"")</f>
        <v>MEXICO</v>
      </c>
      <c r="F191" s="182" t="str">
        <f ca="1">IF(ISERROR($V191),"",OFFSET('Smelter Look-up'!$E$4,$V191-4,0))</f>
        <v>CID002539</v>
      </c>
      <c r="G191" s="182" t="str">
        <f ca="1">IF(C191=$X$4,IF(ISERROR($V191),"Enter smelter details","RMI"),IF(ISERROR($V191),"",OFFSET('Smelter Look-up'!$F$4,$V191-4,0)))</f>
        <v>RMI</v>
      </c>
      <c r="H191" s="183">
        <f ca="1">IF(ISERROR($V191),"",OFFSET('Smelter Look-up'!$G$4,$V191-4,0))</f>
        <v>0</v>
      </c>
      <c r="I191" s="184" t="str">
        <f ca="1">IF(ISERROR($V191),"",OFFSET('Smelter Look-up'!$H$4,$V191-4,0))</f>
        <v>Matamoros</v>
      </c>
      <c r="J191" s="184" t="str">
        <f ca="1">IF(ISERROR($V191),"",OFFSET('Smelter Look-up'!$I$4,$V191-4,0))</f>
        <v>Tamaulipas</v>
      </c>
      <c r="K191" s="224"/>
      <c r="L191" s="224"/>
      <c r="M191" s="224"/>
      <c r="N191" s="224"/>
      <c r="O191" s="224"/>
      <c r="P191" s="185"/>
      <c r="Q191" s="225">
        <f>VLOOKUP(A191,'[1]For Dropdown'!$A:$F,6,FALSE)</f>
        <v>0</v>
      </c>
      <c r="R191" s="182" t="str">
        <f ca="1">IF(ISERROR($V191),"",OFFSET('Smelter Look-up'!$C$4,$V191-4,0)&amp;"")</f>
        <v>KEMET de Mexico</v>
      </c>
      <c r="S191" s="181" t="str">
        <f t="shared" ca="1" si="23"/>
        <v>MX</v>
      </c>
      <c r="T191" s="181" t="str">
        <f ca="1">IF(B191="","",IF(ISERROR(MATCH($J191,SorP!$B$1:$B$6226,0)),"",INDIRECT("'SorP'!$A$"&amp;MATCH($S191&amp;$J191,SorP!C:C,0))))</f>
        <v>MX-TAM</v>
      </c>
      <c r="U191" s="201"/>
      <c r="V191" s="226">
        <f ca="1">IF(C191="",NA(),IF(OR(C191="Smelter not listed",C191="Smelter not yet identified"),MATCH($B191&amp;$D191,'Smelter Look-up'!$J:$J,0),MATCH($B191&amp;$C191,'Smelter Look-up'!$J:$J,0)))</f>
        <v>357</v>
      </c>
      <c r="X191" s="227">
        <f t="shared" ca="1" si="24"/>
        <v>0</v>
      </c>
      <c r="AB191" s="228" t="str">
        <f t="shared" ca="1" si="25"/>
        <v>TantalumKEMET de Mexico</v>
      </c>
    </row>
    <row r="192" spans="1:28" s="227" customFormat="1" ht="54">
      <c r="A192" s="181" t="s">
        <v>1404</v>
      </c>
      <c r="B192" s="182" t="str">
        <f ca="1">IF(LEN(A192)=0,"",INDEX('Smelter Look-up'!$A:$A,MATCH($A192,'Smelter Look-up'!$E:$E,0)))</f>
        <v>Tantalum</v>
      </c>
      <c r="C192" s="186" t="str">
        <f ca="1">IF(LEN(A192)=0,"",INDEX('Smelter Look-up'!$C:$C,MATCH($A192,'Smelter Look-up'!$E:$E,0)))</f>
        <v>TANIOBIS Co., Ltd.</v>
      </c>
      <c r="D192" s="230"/>
      <c r="E192" s="182" t="str">
        <f ca="1">IF(ISERROR($V192),"",OFFSET('Smelter Look-up'!$D$4,$V192-4,0)&amp;"")</f>
        <v>THAILAND</v>
      </c>
      <c r="F192" s="182" t="str">
        <f ca="1">IF(ISERROR($V192),"",OFFSET('Smelter Look-up'!$E$4,$V192-4,0))</f>
        <v>CID002544</v>
      </c>
      <c r="G192" s="182" t="str">
        <f ca="1">IF(C192=$X$4,IF(ISERROR($V192),"Enter smelter details","RMI"),IF(ISERROR($V192),"",OFFSET('Smelter Look-up'!$F$4,$V192-4,0)))</f>
        <v>RMI</v>
      </c>
      <c r="H192" s="183">
        <f ca="1">IF(ISERROR($V192),"",OFFSET('Smelter Look-up'!$G$4,$V192-4,0))</f>
        <v>0</v>
      </c>
      <c r="I192" s="184" t="str">
        <f ca="1">IF(ISERROR($V192),"",OFFSET('Smelter Look-up'!$H$4,$V192-4,0))</f>
        <v>Map Ta Phut</v>
      </c>
      <c r="J192" s="184" t="str">
        <f ca="1">IF(ISERROR($V192),"",OFFSET('Smelter Look-up'!$I$4,$V192-4,0))</f>
        <v>Rayong</v>
      </c>
      <c r="K192" s="224"/>
      <c r="L192" s="224"/>
      <c r="M192" s="224"/>
      <c r="N192" s="224"/>
      <c r="O192" s="224"/>
      <c r="P192" s="185"/>
      <c r="Q192" s="225">
        <f>VLOOKUP(A192,'[1]For Dropdown'!$A:$F,6,FALSE)</f>
        <v>0</v>
      </c>
      <c r="R192" s="182" t="str">
        <f ca="1">IF(ISERROR($V192),"",OFFSET('Smelter Look-up'!$C$4,$V192-4,0)&amp;"")</f>
        <v>TANIOBIS Co., Ltd.</v>
      </c>
      <c r="S192" s="181" t="str">
        <f t="shared" ca="1" si="23"/>
        <v>TH</v>
      </c>
      <c r="T192" s="181" t="str">
        <f ca="1">IF(B192="","",IF(ISERROR(MATCH($J192,SorP!$B$1:$B$6226,0)),"",INDIRECT("'SorP'!$A$"&amp;MATCH($S192&amp;$J192,SorP!C:C,0))))</f>
        <v>TH-21</v>
      </c>
      <c r="U192" s="201"/>
      <c r="V192" s="226">
        <f ca="1">IF(C192="",NA(),IF(OR(C192="Smelter not listed",C192="Smelter not yet identified"),MATCH($B192&amp;$D192,'Smelter Look-up'!$J:$J,0),MATCH($B192&amp;$C192,'Smelter Look-up'!$J:$J,0)))</f>
        <v>384</v>
      </c>
      <c r="X192" s="227">
        <f t="shared" ca="1" si="24"/>
        <v>0</v>
      </c>
      <c r="AB192" s="228" t="str">
        <f t="shared" ca="1" si="25"/>
        <v>TantalumTANIOBIS Co., Ltd.</v>
      </c>
    </row>
    <row r="193" spans="1:28" s="227" customFormat="1" ht="121.5">
      <c r="A193" s="181" t="s">
        <v>15054</v>
      </c>
      <c r="B193" s="182" t="str">
        <f ca="1">IF(LEN(A193)=0,"",INDEX('Smelter Look-up'!$A:$A,MATCH($A193,'Smelter Look-up'!$E:$E,0)))</f>
        <v>Tantalum</v>
      </c>
      <c r="C193" s="186" t="str">
        <f ca="1">IF(LEN(A193)=0,"",INDEX('Smelter Look-up'!$C:$C,MATCH($A193,'Smelter Look-up'!$E:$E,0)))</f>
        <v>RFH Yancheng Jinye New Material Technology Co., Ltd.</v>
      </c>
      <c r="D193" s="230"/>
      <c r="E193" s="182" t="str">
        <f ca="1">IF(ISERROR($V193),"",OFFSET('Smelter Look-up'!$D$4,$V193-4,0)&amp;"")</f>
        <v>CHINA</v>
      </c>
      <c r="F193" s="182" t="str">
        <f ca="1">IF(ISERROR($V193),"",OFFSET('Smelter Look-up'!$E$4,$V193-4,0))</f>
        <v>CID003583</v>
      </c>
      <c r="G193" s="182" t="str">
        <f ca="1">IF(C193=$X$4,IF(ISERROR($V193),"Enter smelter details","RMI"),IF(ISERROR($V193),"",OFFSET('Smelter Look-up'!$F$4,$V193-4,0)))</f>
        <v>RMI</v>
      </c>
      <c r="H193" s="183">
        <f ca="1">IF(ISERROR($V193),"",OFFSET('Smelter Look-up'!$G$4,$V193-4,0))</f>
        <v>0</v>
      </c>
      <c r="I193" s="184" t="str">
        <f ca="1">IF(ISERROR($V193),"",OFFSET('Smelter Look-up'!$H$4,$V193-4,0))</f>
        <v>Yecheng City</v>
      </c>
      <c r="J193" s="184" t="str">
        <f ca="1">IF(ISERROR($V193),"",OFFSET('Smelter Look-up'!$I$4,$V193-4,0))</f>
        <v>Jiangsu Sheng</v>
      </c>
      <c r="K193" s="224"/>
      <c r="L193" s="224"/>
      <c r="M193" s="224"/>
      <c r="N193" s="224"/>
      <c r="O193" s="224"/>
      <c r="P193" s="185"/>
      <c r="Q193" s="225">
        <f>VLOOKUP(A193,'[1]For Dropdown'!$A:$F,6,FALSE)</f>
        <v>0</v>
      </c>
      <c r="R193" s="182" t="str">
        <f ca="1">IF(ISERROR($V193),"",OFFSET('Smelter Look-up'!$C$4,$V193-4,0)&amp;"")</f>
        <v>RFH Yancheng Jinye New Material Technology Co., Ltd.</v>
      </c>
      <c r="S193" s="181" t="str">
        <f t="shared" ca="1" si="23"/>
        <v>CN</v>
      </c>
      <c r="T193" s="181" t="str">
        <f ca="1">IF(B193="","",IF(ISERROR(MATCH($J193,SorP!$B$1:$B$6226,0)),"",INDIRECT("'SorP'!$A$"&amp;MATCH($S193&amp;$J193,SorP!C:C,0))))</f>
        <v>CN-JS</v>
      </c>
      <c r="U193" s="201"/>
      <c r="V193" s="226">
        <f ca="1">IF(C193="",NA(),IF(OR(C193="Smelter not listed",C193="Smelter not yet identified"),MATCH($B193&amp;$D193,'Smelter Look-up'!$J:$J,0),MATCH($B193&amp;$C193,'Smelter Look-up'!$J:$J,0)))</f>
        <v>378</v>
      </c>
      <c r="X193" s="227">
        <f t="shared" ca="1" si="24"/>
        <v>0</v>
      </c>
      <c r="AB193" s="228" t="str">
        <f t="shared" ca="1" si="25"/>
        <v>TantalumRFH Yancheng Jinye New Material Technology Co., Ltd.</v>
      </c>
    </row>
    <row r="194" spans="1:28" s="227" customFormat="1" ht="81">
      <c r="A194" s="181" t="s">
        <v>15866</v>
      </c>
      <c r="B194" s="182" t="s">
        <v>1121</v>
      </c>
      <c r="C194" s="186" t="s">
        <v>15876</v>
      </c>
      <c r="D194" s="230"/>
      <c r="E194" s="182" t="s">
        <v>1090</v>
      </c>
      <c r="F194" s="182" t="s">
        <v>15866</v>
      </c>
      <c r="G194" s="182" t="s">
        <v>13217</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f>VLOOKUP(A194,'[1]For Dropdown'!$A:$F,6,FALSE)</f>
        <v>0</v>
      </c>
      <c r="R194" s="182" t="str">
        <f ca="1">IF(ISERROR($V194),"",OFFSET('Smelter Look-up'!$C$4,$V194-4,0)&amp;"")</f>
        <v/>
      </c>
      <c r="S194" s="181" t="str">
        <f t="shared" ca="1" si="23"/>
        <v>CN</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si="24"/>
        <v>0</v>
      </c>
      <c r="AB194" s="228" t="str">
        <f t="shared" si="25"/>
        <v>TantalumJiujiang Janny New Material Co., Ltd.</v>
      </c>
    </row>
    <row r="195" spans="1:28" s="227" customFormat="1" ht="121.5">
      <c r="A195" s="181" t="s">
        <v>15801</v>
      </c>
      <c r="B195" s="182" t="str">
        <f ca="1">IF(LEN(A195)=0,"",INDEX('Smelter Look-up'!$A:$A,MATCH($A195,'Smelter Look-up'!$E:$E,0)))</f>
        <v>Tantalum</v>
      </c>
      <c r="C195" s="186" t="str">
        <f ca="1">IF(LEN(A195)=0,"",INDEX('Smelter Look-up'!$C:$C,MATCH($A195,'Smelter Look-up'!$E:$E,0)))</f>
        <v>Guangdong Rising Rare Metals-EO Materials Ltd.</v>
      </c>
      <c r="D195" s="230"/>
      <c r="E195" s="182" t="str">
        <f ca="1">IF(ISERROR($V195),"",OFFSET('Smelter Look-up'!$D$4,$V195-4,0)&amp;"")</f>
        <v>CHINA</v>
      </c>
      <c r="F195" s="182" t="str">
        <f ca="1">IF(ISERROR($V195),"",OFFSET('Smelter Look-up'!$E$4,$V195-4,0))</f>
        <v>CID000291</v>
      </c>
      <c r="G195" s="182" t="str">
        <f ca="1">IF(C195=$X$4,IF(ISERROR($V195),"Enter smelter details","RMI"),IF(ISERROR($V195),"",OFFSET('Smelter Look-up'!$F$4,$V195-4,0)))</f>
        <v>RMI</v>
      </c>
      <c r="H195" s="183">
        <f ca="1">IF(ISERROR($V195),"",OFFSET('Smelter Look-up'!$G$4,$V195-4,0))</f>
        <v>0</v>
      </c>
      <c r="I195" s="184" t="str">
        <f ca="1">IF(ISERROR($V195),"",OFFSET('Smelter Look-up'!$H$4,$V195-4,0))</f>
        <v>Yingde</v>
      </c>
      <c r="J195" s="184" t="str">
        <f ca="1">IF(ISERROR($V195),"",OFFSET('Smelter Look-up'!$I$4,$V195-4,0))</f>
        <v>Guangdong Sheng</v>
      </c>
      <c r="K195" s="224"/>
      <c r="L195" s="224"/>
      <c r="M195" s="224"/>
      <c r="N195" s="224"/>
      <c r="O195" s="224"/>
      <c r="P195" s="185"/>
      <c r="Q195" s="225">
        <f>VLOOKUP(A195,'[1]For Dropdown'!$A:$F,6,FALSE)</f>
        <v>0</v>
      </c>
      <c r="R195" s="182" t="str">
        <f ca="1">IF(ISERROR($V195),"",OFFSET('Smelter Look-up'!$C$4,$V195-4,0)&amp;"")</f>
        <v>Guangdong Rising Rare Metals-EO Materials Ltd.</v>
      </c>
      <c r="S195" s="181" t="str">
        <f t="shared" ca="1" si="23"/>
        <v>CN</v>
      </c>
      <c r="T195" s="181" t="str">
        <f ca="1">IF(B195="","",IF(ISERROR(MATCH($J195,SorP!$B$1:$B$6226,0)),"",INDIRECT("'SorP'!$A$"&amp;MATCH($S195&amp;$J195,SorP!C:C,0))))</f>
        <v>CN-GD</v>
      </c>
      <c r="U195" s="201"/>
      <c r="V195" s="226">
        <f ca="1">IF(C195="",NA(),IF(OR(C195="Smelter not listed",C195="Smelter not yet identified"),MATCH($B195&amp;$D195,'Smelter Look-up'!$J:$J,0),MATCH($B195&amp;$C195,'Smelter Look-up'!$J:$J,0)))</f>
        <v>342</v>
      </c>
      <c r="X195" s="227">
        <f t="shared" ca="1" si="24"/>
        <v>0</v>
      </c>
      <c r="AB195" s="228" t="str">
        <f t="shared" ca="1" si="25"/>
        <v>TantalumGuangdong Rising Rare Metals-EO Materials Ltd.</v>
      </c>
    </row>
    <row r="196" spans="1:28" s="227" customFormat="1" ht="54">
      <c r="A196" s="181" t="s">
        <v>15867</v>
      </c>
      <c r="B196" s="182" t="s">
        <v>1121</v>
      </c>
      <c r="C196" s="186" t="s">
        <v>15875</v>
      </c>
      <c r="D196" s="230"/>
      <c r="E196" s="182" t="s">
        <v>1084</v>
      </c>
      <c r="F196" s="182" t="s">
        <v>15867</v>
      </c>
      <c r="G196" s="182" t="s">
        <v>13217</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f>VLOOKUP(A196,'[1]For Dropdown'!$A:$F,6,FALSE)</f>
        <v>0</v>
      </c>
      <c r="R196" s="182" t="str">
        <f ca="1">IF(ISERROR($V196),"",OFFSET('Smelter Look-up'!$C$4,$V196-4,0)&amp;"")</f>
        <v/>
      </c>
      <c r="S196" s="181" t="str">
        <f t="shared" ca="1" si="23"/>
        <v>AT</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si="24"/>
        <v>0</v>
      </c>
      <c r="AB196" s="228" t="str">
        <f t="shared" si="25"/>
        <v>TantalumPlansee SE Reutte</v>
      </c>
    </row>
    <row r="197" spans="1:28" s="227" customFormat="1" ht="108">
      <c r="A197" s="181" t="s">
        <v>15869</v>
      </c>
      <c r="B197" s="182" t="s">
        <v>1121</v>
      </c>
      <c r="C197" s="186" t="s">
        <v>15873</v>
      </c>
      <c r="D197" s="230"/>
      <c r="E197" s="182" t="s">
        <v>1090</v>
      </c>
      <c r="F197" s="182" t="s">
        <v>15869</v>
      </c>
      <c r="G197" s="182" t="s">
        <v>13217</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t="str">
        <f>VLOOKUP(A197,'[1]For Dropdown'!$A:$F,6,FALSE)</f>
        <v>Non Conformant</v>
      </c>
      <c r="R197" s="182" t="str">
        <f ca="1">IF(ISERROR($V197),"",OFFSET('Smelter Look-up'!$C$4,$V197-4,0)&amp;"")</f>
        <v/>
      </c>
      <c r="S197" s="181" t="str">
        <f t="shared" ref="S197" ca="1" si="26">IF(B197="","",IF(ISERROR(MATCH($E197,CL,0)),"Unknown",INDIRECT("'C'!$A$"&amp;MATCH($E197,CL,0)+1)))</f>
        <v>CN</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si="27">IF(AND(C197="Smelter not listed",OR(LEN(D197)=0,LEN(E197)=0)),1,0)</f>
        <v>0</v>
      </c>
      <c r="AB197" s="228" t="str">
        <f t="shared" ref="AB197" si="28">B197&amp;C197</f>
        <v>TantalumZhuzhou Cemented Carbide Group Co., Ltd.</v>
      </c>
    </row>
    <row r="198" spans="1:28" s="227" customFormat="1" ht="67.5">
      <c r="A198" s="181" t="s">
        <v>15457</v>
      </c>
      <c r="B198" s="182" t="str">
        <f ca="1">IF(LEN(A198)=0,"",INDEX('Smelter Look-up'!$A:$A,MATCH($A198,'Smelter Look-up'!$E:$E,0)))</f>
        <v>Tin</v>
      </c>
      <c r="C198" s="186" t="str">
        <f ca="1">IF(LEN(A198)=0,"",INDEX('Smelter Look-up'!$C:$C,MATCH($A198,'Smelter Look-up'!$E:$E,0)))</f>
        <v>PT Sariwiguna Binasentosa</v>
      </c>
      <c r="D198" s="230"/>
      <c r="E198" s="182" t="str">
        <f ca="1">IF(ISERROR($V198),"",OFFSET('Smelter Look-up'!$D$4,$V198-4,0)&amp;"")</f>
        <v>INDONESIA</v>
      </c>
      <c r="F198" s="182" t="str">
        <f ca="1">IF(ISERROR($V198),"",OFFSET('Smelter Look-up'!$E$4,$V198-4,0))</f>
        <v>CID001463</v>
      </c>
      <c r="G198" s="182" t="str">
        <f ca="1">IF(C198=$X$4,IF(ISERROR($V198),"Enter smelter details","RMI"),IF(ISERROR($V198),"",OFFSET('Smelter Look-up'!$F$4,$V198-4,0)))</f>
        <v>RMI</v>
      </c>
      <c r="H198" s="183">
        <f ca="1">IF(ISERROR($V198),"",OFFSET('Smelter Look-up'!$G$4,$V198-4,0))</f>
        <v>0</v>
      </c>
      <c r="I198" s="184" t="str">
        <f ca="1">IF(ISERROR($V198),"",OFFSET('Smelter Look-up'!$H$4,$V198-4,0))</f>
        <v>Pangkal Pinang</v>
      </c>
      <c r="J198" s="184" t="str">
        <f ca="1">IF(ISERROR($V198),"",OFFSET('Smelter Look-up'!$I$4,$V198-4,0))</f>
        <v>Kepulauan Bangka Belitung</v>
      </c>
      <c r="K198" s="224"/>
      <c r="L198" s="224"/>
      <c r="M198" s="224"/>
      <c r="N198" s="224"/>
      <c r="O198" s="224"/>
      <c r="P198" s="185"/>
      <c r="Q198" s="225" t="str">
        <f>VLOOKUP(A198,'[1]For Dropdown'!$A:$F,6,FALSE)</f>
        <v>Not Eligible Smelters</v>
      </c>
      <c r="R198" s="182" t="str">
        <f ca="1">IF(ISERROR($V198),"",OFFSET('Smelter Look-up'!$C$4,$V198-4,0)&amp;"")</f>
        <v>PT Sariwiguna Binasentosa</v>
      </c>
      <c r="S198" s="181" t="str">
        <f t="shared" ref="S198:S229" ca="1" si="29">IF(B198="","",IF(ISERROR(MATCH($E198,CL,0)),"Unknown",INDIRECT("'C'!$A$"&amp;MATCH($E198,CL,0)+1)))</f>
        <v>ID</v>
      </c>
      <c r="T198" s="181" t="str">
        <f ca="1">IF(B198="","",IF(ISERROR(MATCH($J198,SorP!$B$1:$B$6226,0)),"",INDIRECT("'SorP'!$A$"&amp;MATCH($S198&amp;$J198,SorP!C:C,0))))</f>
        <v>ID-BB</v>
      </c>
      <c r="U198" s="201"/>
      <c r="V198" s="226">
        <f ca="1">IF(C198="",NA(),IF(OR(C198="Smelter not listed",C198="Smelter not yet identified"),MATCH($B198&amp;$D198,'Smelter Look-up'!$J:$J,0),MATCH($B198&amp;$C198,'Smelter Look-up'!$J:$J,0)))</f>
        <v>527</v>
      </c>
      <c r="X198" s="227">
        <f t="shared" ref="X198:X229" ca="1" si="30">IF(AND(C198="Smelter not listed",OR(LEN(D198)=0,LEN(E198)=0)),1,0)</f>
        <v>0</v>
      </c>
      <c r="AB198" s="228" t="str">
        <f t="shared" ref="AB198:AB229" ca="1" si="31">B198&amp;C198</f>
        <v>TinPT Sariwiguna Binasentosa</v>
      </c>
    </row>
    <row r="199" spans="1:28" s="227" customFormat="1" ht="54">
      <c r="A199" s="181" t="s">
        <v>15084</v>
      </c>
      <c r="B199" s="182" t="str">
        <f ca="1">IF(LEN(A199)=0,"",INDEX('Smelter Look-up'!$A:$A,MATCH($A199,'Smelter Look-up'!$E:$E,0)))</f>
        <v>Tin</v>
      </c>
      <c r="C199" s="186" t="str">
        <f ca="1">IF(LEN(A199)=0,"",INDEX('Smelter Look-up'!$C:$C,MATCH($A199,'Smelter Look-up'!$E:$E,0)))</f>
        <v>PT Stanindo Inti Perkasa</v>
      </c>
      <c r="D199" s="230"/>
      <c r="E199" s="182" t="str">
        <f ca="1">IF(ISERROR($V199),"",OFFSET('Smelter Look-up'!$D$4,$V199-4,0)&amp;"")</f>
        <v>INDONESIA</v>
      </c>
      <c r="F199" s="182" t="str">
        <f ca="1">IF(ISERROR($V199),"",OFFSET('Smelter Look-up'!$E$4,$V199-4,0))</f>
        <v>CID001468</v>
      </c>
      <c r="G199" s="182" t="str">
        <f ca="1">IF(C199=$X$4,IF(ISERROR($V199),"Enter smelter details","RMI"),IF(ISERROR($V199),"",OFFSET('Smelter Look-up'!$F$4,$V199-4,0)))</f>
        <v>RMI</v>
      </c>
      <c r="H199" s="183">
        <f ca="1">IF(ISERROR($V199),"",OFFSET('Smelter Look-up'!$G$4,$V199-4,0))</f>
        <v>0</v>
      </c>
      <c r="I199" s="184" t="str">
        <f ca="1">IF(ISERROR($V199),"",OFFSET('Smelter Look-up'!$H$4,$V199-4,0))</f>
        <v>Pangkal Pinang</v>
      </c>
      <c r="J199" s="184" t="str">
        <f ca="1">IF(ISERROR($V199),"",OFFSET('Smelter Look-up'!$I$4,$V199-4,0))</f>
        <v>Kepulauan Bangka Belitung</v>
      </c>
      <c r="K199" s="224"/>
      <c r="L199" s="224"/>
      <c r="M199" s="224"/>
      <c r="N199" s="224"/>
      <c r="O199" s="224"/>
      <c r="P199" s="185"/>
      <c r="Q199" s="225" t="str">
        <f>VLOOKUP(A199,'[1]For Dropdown'!$A:$F,6,FALSE)</f>
        <v>Not Eligible Smelters</v>
      </c>
      <c r="R199" s="182" t="str">
        <f ca="1">IF(ISERROR($V199),"",OFFSET('Smelter Look-up'!$C$4,$V199-4,0)&amp;"")</f>
        <v>PT Stanindo Inti Perkasa</v>
      </c>
      <c r="S199" s="181" t="str">
        <f t="shared" ca="1" si="29"/>
        <v>ID</v>
      </c>
      <c r="T199" s="181" t="str">
        <f ca="1">IF(B199="","",IF(ISERROR(MATCH($J199,SorP!$B$1:$B$6226,0)),"",INDIRECT("'SorP'!$A$"&amp;MATCH($S199&amp;$J199,SorP!C:C,0))))</f>
        <v>ID-BB</v>
      </c>
      <c r="U199" s="201"/>
      <c r="V199" s="226">
        <f ca="1">IF(C199="",NA(),IF(OR(C199="Smelter not listed",C199="Smelter not yet identified"),MATCH($B199&amp;$D199,'Smelter Look-up'!$J:$J,0),MATCH($B199&amp;$C199,'Smelter Look-up'!$J:$J,0)))</f>
        <v>528</v>
      </c>
      <c r="X199" s="227">
        <f t="shared" ca="1" si="30"/>
        <v>0</v>
      </c>
      <c r="AB199" s="228" t="str">
        <f t="shared" ca="1" si="31"/>
        <v>TinPT Stanindo Inti Perkasa</v>
      </c>
    </row>
    <row r="200" spans="1:28" s="227" customFormat="1" ht="54">
      <c r="A200" s="181" t="s">
        <v>794</v>
      </c>
      <c r="B200" s="182" t="str">
        <f ca="1">IF(LEN(A200)=0,"",INDEX('Smelter Look-up'!$A:$A,MATCH($A200,'Smelter Look-up'!$E:$E,0)))</f>
        <v>Tin</v>
      </c>
      <c r="C200" s="186" t="str">
        <f ca="1">IF(LEN(A200)=0,"",INDEX('Smelter Look-up'!$C:$C,MATCH($A200,'Smelter Look-up'!$E:$E,0)))</f>
        <v>PT Timah Tbk Kundur</v>
      </c>
      <c r="D200" s="230"/>
      <c r="E200" s="182" t="str">
        <f ca="1">IF(ISERROR($V200),"",OFFSET('Smelter Look-up'!$D$4,$V200-4,0)&amp;"")</f>
        <v>INDONESIA</v>
      </c>
      <c r="F200" s="182" t="str">
        <f ca="1">IF(ISERROR($V200),"",OFFSET('Smelter Look-up'!$E$4,$V200-4,0))</f>
        <v>CID001477</v>
      </c>
      <c r="G200" s="182" t="str">
        <f ca="1">IF(C200=$X$4,IF(ISERROR($V200),"Enter smelter details","RMI"),IF(ISERROR($V200),"",OFFSET('Smelter Look-up'!$F$4,$V200-4,0)))</f>
        <v>RMI</v>
      </c>
      <c r="H200" s="183">
        <f ca="1">IF(ISERROR($V200),"",OFFSET('Smelter Look-up'!$G$4,$V200-4,0))</f>
        <v>0</v>
      </c>
      <c r="I200" s="184" t="str">
        <f ca="1">IF(ISERROR($V200),"",OFFSET('Smelter Look-up'!$H$4,$V200-4,0))</f>
        <v>Kundur</v>
      </c>
      <c r="J200" s="184" t="str">
        <f ca="1">IF(ISERROR($V200),"",OFFSET('Smelter Look-up'!$I$4,$V200-4,0))</f>
        <v>Riau</v>
      </c>
      <c r="K200" s="224"/>
      <c r="L200" s="224"/>
      <c r="M200" s="224"/>
      <c r="N200" s="224"/>
      <c r="O200" s="224"/>
      <c r="P200" s="185"/>
      <c r="Q200" s="225">
        <f>VLOOKUP(A200,'[1]For Dropdown'!$A:$F,6,FALSE)</f>
        <v>0</v>
      </c>
      <c r="R200" s="182" t="str">
        <f ca="1">IF(ISERROR($V200),"",OFFSET('Smelter Look-up'!$C$4,$V200-4,0)&amp;"")</f>
        <v>PT Timah Tbk Kundur</v>
      </c>
      <c r="S200" s="181" t="str">
        <f t="shared" ca="1" si="29"/>
        <v>ID</v>
      </c>
      <c r="T200" s="181" t="str">
        <f ca="1">IF(B200="","",IF(ISERROR(MATCH($J200,SorP!$B$1:$B$6226,0)),"",INDIRECT("'SorP'!$A$"&amp;MATCH($S200&amp;$J200,SorP!C:C,0))))</f>
        <v>ID-RI</v>
      </c>
      <c r="U200" s="201"/>
      <c r="V200" s="226">
        <f ca="1">IF(C200="",NA(),IF(OR(C200="Smelter not listed",C200="Smelter not yet identified"),MATCH($B200&amp;$D200,'Smelter Look-up'!$J:$J,0),MATCH($B200&amp;$C200,'Smelter Look-up'!$J:$J,0)))</f>
        <v>532</v>
      </c>
      <c r="X200" s="227">
        <f t="shared" ca="1" si="30"/>
        <v>0</v>
      </c>
      <c r="AB200" s="228" t="str">
        <f t="shared" ca="1" si="31"/>
        <v>TinPT Timah Tbk Kundur</v>
      </c>
    </row>
    <row r="201" spans="1:28" s="227" customFormat="1" ht="54">
      <c r="A201" s="181" t="s">
        <v>776</v>
      </c>
      <c r="B201" s="182" t="str">
        <f ca="1">IF(LEN(A201)=0,"",INDEX('Smelter Look-up'!$A:$A,MATCH($A201,'Smelter Look-up'!$E:$E,0)))</f>
        <v>Tin</v>
      </c>
      <c r="C201" s="186" t="str">
        <f ca="1">IF(LEN(A201)=0,"",INDEX('Smelter Look-up'!$C:$C,MATCH($A201,'Smelter Look-up'!$E:$E,0)))</f>
        <v>PT Timah Tbk Mentok</v>
      </c>
      <c r="D201" s="230"/>
      <c r="E201" s="182" t="str">
        <f ca="1">IF(ISERROR($V201),"",OFFSET('Smelter Look-up'!$D$4,$V201-4,0)&amp;"")</f>
        <v>INDONESIA</v>
      </c>
      <c r="F201" s="182" t="str">
        <f ca="1">IF(ISERROR($V201),"",OFFSET('Smelter Look-up'!$E$4,$V201-4,0))</f>
        <v>CID001482</v>
      </c>
      <c r="G201" s="182" t="str">
        <f ca="1">IF(C201=$X$4,IF(ISERROR($V201),"Enter smelter details","RMI"),IF(ISERROR($V201),"",OFFSET('Smelter Look-up'!$F$4,$V201-4,0)))</f>
        <v>RMI</v>
      </c>
      <c r="H201" s="183">
        <f ca="1">IF(ISERROR($V201),"",OFFSET('Smelter Look-up'!$G$4,$V201-4,0))</f>
        <v>0</v>
      </c>
      <c r="I201" s="184" t="str">
        <f ca="1">IF(ISERROR($V201),"",OFFSET('Smelter Look-up'!$H$4,$V201-4,0))</f>
        <v>Mentok</v>
      </c>
      <c r="J201" s="184" t="str">
        <f ca="1">IF(ISERROR($V201),"",OFFSET('Smelter Look-up'!$I$4,$V201-4,0))</f>
        <v>Kepulauan Bangka Belitung</v>
      </c>
      <c r="K201" s="224"/>
      <c r="L201" s="224"/>
      <c r="M201" s="224"/>
      <c r="N201" s="224"/>
      <c r="O201" s="224"/>
      <c r="P201" s="185"/>
      <c r="Q201" s="225">
        <f>VLOOKUP(A201,'[1]For Dropdown'!$A:$F,6,FALSE)</f>
        <v>0</v>
      </c>
      <c r="R201" s="182" t="str">
        <f ca="1">IF(ISERROR($V201),"",OFFSET('Smelter Look-up'!$C$4,$V201-4,0)&amp;"")</f>
        <v>PT Timah Tbk Mentok</v>
      </c>
      <c r="S201" s="181" t="str">
        <f t="shared" ca="1" si="29"/>
        <v>ID</v>
      </c>
      <c r="T201" s="181" t="str">
        <f ca="1">IF(B201="","",IF(ISERROR(MATCH($J201,SorP!$B$1:$B$6226,0)),"",INDIRECT("'SorP'!$A$"&amp;MATCH($S201&amp;$J201,SorP!C:C,0))))</f>
        <v>ID-BB</v>
      </c>
      <c r="U201" s="201"/>
      <c r="V201" s="226">
        <f ca="1">IF(C201="",NA(),IF(OR(C201="Smelter not listed",C201="Smelter not yet identified"),MATCH($B201&amp;$D201,'Smelter Look-up'!$J:$J,0),MATCH($B201&amp;$C201,'Smelter Look-up'!$J:$J,0)))</f>
        <v>533</v>
      </c>
      <c r="X201" s="227">
        <f t="shared" ca="1" si="30"/>
        <v>0</v>
      </c>
      <c r="AB201" s="228" t="str">
        <f t="shared" ca="1" si="31"/>
        <v>TinPT Timah Tbk Mentok</v>
      </c>
    </row>
    <row r="202" spans="1:28" s="227" customFormat="1" ht="54">
      <c r="A202" s="181" t="s">
        <v>15088</v>
      </c>
      <c r="B202" s="182" t="str">
        <f ca="1">IF(LEN(A202)=0,"",INDEX('Smelter Look-up'!$A:$A,MATCH($A202,'Smelter Look-up'!$E:$E,0)))</f>
        <v>Tin</v>
      </c>
      <c r="C202" s="186" t="str">
        <f ca="1">IF(LEN(A202)=0,"",INDEX('Smelter Look-up'!$C:$C,MATCH($A202,'Smelter Look-up'!$E:$E,0)))</f>
        <v>PT Tinindo Inter Nusa</v>
      </c>
      <c r="D202" s="230"/>
      <c r="E202" s="182" t="str">
        <f ca="1">IF(ISERROR($V202),"",OFFSET('Smelter Look-up'!$D$4,$V202-4,0)&amp;"")</f>
        <v>INDONESIA</v>
      </c>
      <c r="F202" s="182" t="str">
        <f ca="1">IF(ISERROR($V202),"",OFFSET('Smelter Look-up'!$E$4,$V202-4,0))</f>
        <v>CID001490</v>
      </c>
      <c r="G202" s="182" t="str">
        <f ca="1">IF(C202=$X$4,IF(ISERROR($V202),"Enter smelter details","RMI"),IF(ISERROR($V202),"",OFFSET('Smelter Look-up'!$F$4,$V202-4,0)))</f>
        <v>RMI</v>
      </c>
      <c r="H202" s="183">
        <f ca="1">IF(ISERROR($V202),"",OFFSET('Smelter Look-up'!$G$4,$V202-4,0))</f>
        <v>0</v>
      </c>
      <c r="I202" s="184" t="str">
        <f ca="1">IF(ISERROR($V202),"",OFFSET('Smelter Look-up'!$H$4,$V202-4,0))</f>
        <v>Pangkal Pinang</v>
      </c>
      <c r="J202" s="184" t="str">
        <f ca="1">IF(ISERROR($V202),"",OFFSET('Smelter Look-up'!$I$4,$V202-4,0))</f>
        <v>Kepulauan Bangka Belitung</v>
      </c>
      <c r="K202" s="224"/>
      <c r="L202" s="224"/>
      <c r="M202" s="224"/>
      <c r="N202" s="224"/>
      <c r="O202" s="224"/>
      <c r="P202" s="185"/>
      <c r="Q202" s="225" t="str">
        <f>VLOOKUP(A202,'[1]For Dropdown'!$A:$F,6,FALSE)</f>
        <v>Not Eligible Smelters</v>
      </c>
      <c r="R202" s="182" t="str">
        <f ca="1">IF(ISERROR($V202),"",OFFSET('Smelter Look-up'!$C$4,$V202-4,0)&amp;"")</f>
        <v>PT Tinindo Inter Nusa</v>
      </c>
      <c r="S202" s="181" t="str">
        <f t="shared" ca="1" si="29"/>
        <v>ID</v>
      </c>
      <c r="T202" s="181" t="str">
        <f ca="1">IF(B202="","",IF(ISERROR(MATCH($J202,SorP!$B$1:$B$6226,0)),"",INDIRECT("'SorP'!$A$"&amp;MATCH($S202&amp;$J202,SorP!C:C,0))))</f>
        <v>ID-BB</v>
      </c>
      <c r="U202" s="201"/>
      <c r="V202" s="226">
        <f ca="1">IF(C202="",NA(),IF(OR(C202="Smelter not listed",C202="Smelter not yet identified"),MATCH($B202&amp;$D202,'Smelter Look-up'!$J:$J,0),MATCH($B202&amp;$C202,'Smelter Look-up'!$J:$J,0)))</f>
        <v>534</v>
      </c>
      <c r="X202" s="227">
        <f t="shared" ca="1" si="30"/>
        <v>0</v>
      </c>
      <c r="AB202" s="228" t="str">
        <f t="shared" ca="1" si="31"/>
        <v>TinPT Tinindo Inter Nusa</v>
      </c>
    </row>
    <row r="203" spans="1:28" s="227" customFormat="1" ht="27">
      <c r="A203" s="181" t="s">
        <v>778</v>
      </c>
      <c r="B203" s="182" t="str">
        <f ca="1">IF(LEN(A203)=0,"",INDEX('Smelter Look-up'!$A:$A,MATCH($A203,'Smelter Look-up'!$E:$E,0)))</f>
        <v>Tin</v>
      </c>
      <c r="C203" s="186" t="str">
        <f ca="1">IF(LEN(A203)=0,"",INDEX('Smelter Look-up'!$C:$C,MATCH($A203,'Smelter Look-up'!$E:$E,0)))</f>
        <v>Rui Da Hung</v>
      </c>
      <c r="D203" s="230"/>
      <c r="E203" s="182" t="str">
        <f ca="1">IF(ISERROR($V203),"",OFFSET('Smelter Look-up'!$D$4,$V203-4,0)&amp;"")</f>
        <v>TAIWAN, PROVINCE OF CHINA</v>
      </c>
      <c r="F203" s="182" t="str">
        <f ca="1">IF(ISERROR($V203),"",OFFSET('Smelter Look-up'!$E$4,$V203-4,0))</f>
        <v>CID001539</v>
      </c>
      <c r="G203" s="182" t="str">
        <f ca="1">IF(C203=$X$4,IF(ISERROR($V203),"Enter smelter details","RMI"),IF(ISERROR($V203),"",OFFSET('Smelter Look-up'!$F$4,$V203-4,0)))</f>
        <v>RMI</v>
      </c>
      <c r="H203" s="183">
        <f ca="1">IF(ISERROR($V203),"",OFFSET('Smelter Look-up'!$G$4,$V203-4,0))</f>
        <v>0</v>
      </c>
      <c r="I203" s="184" t="str">
        <f ca="1">IF(ISERROR($V203),"",OFFSET('Smelter Look-up'!$H$4,$V203-4,0))</f>
        <v>Longtan Shiang Taoyuan</v>
      </c>
      <c r="J203" s="184" t="str">
        <f ca="1">IF(ISERROR($V203),"",OFFSET('Smelter Look-up'!$I$4,$V203-4,0))</f>
        <v>Taoyuan</v>
      </c>
      <c r="K203" s="224"/>
      <c r="L203" s="224"/>
      <c r="M203" s="224"/>
      <c r="N203" s="224"/>
      <c r="O203" s="224"/>
      <c r="P203" s="185"/>
      <c r="Q203" s="225">
        <f>VLOOKUP(A203,'[1]For Dropdown'!$A:$F,6,FALSE)</f>
        <v>0</v>
      </c>
      <c r="R203" s="182" t="str">
        <f ca="1">IF(ISERROR($V203),"",OFFSET('Smelter Look-up'!$C$4,$V203-4,0)&amp;"")</f>
        <v>Rui Da Hung</v>
      </c>
      <c r="S203" s="181" t="str">
        <f t="shared" ca="1" si="29"/>
        <v>TW</v>
      </c>
      <c r="T203" s="181" t="str">
        <f ca="1">IF(B203="","",IF(ISERROR(MATCH($J203,SorP!$B$1:$B$6226,0)),"",INDIRECT("'SorP'!$A$"&amp;MATCH($S203&amp;$J203,SorP!C:C,0))))</f>
        <v>TW-TAO</v>
      </c>
      <c r="U203" s="201"/>
      <c r="V203" s="226">
        <f ca="1">IF(C203="",NA(),IF(OR(C203="Smelter not listed",C203="Smelter not yet identified"),MATCH($B203&amp;$D203,'Smelter Look-up'!$J:$J,0),MATCH($B203&amp;$C203,'Smelter Look-up'!$J:$J,0)))</f>
        <v>541</v>
      </c>
      <c r="X203" s="227">
        <f t="shared" ca="1" si="30"/>
        <v>0</v>
      </c>
      <c r="AB203" s="228" t="str">
        <f t="shared" ca="1" si="31"/>
        <v>TinRui Da Hung</v>
      </c>
    </row>
    <row r="204" spans="1:28" s="227" customFormat="1" ht="40.5">
      <c r="A204" s="181" t="s">
        <v>15862</v>
      </c>
      <c r="B204" s="182" t="s">
        <v>1120</v>
      </c>
      <c r="C204" s="186" t="s">
        <v>15881</v>
      </c>
      <c r="D204" s="230"/>
      <c r="E204" s="182" t="s">
        <v>1086</v>
      </c>
      <c r="F204" s="182" t="s">
        <v>15862</v>
      </c>
      <c r="G204" s="182" t="s">
        <v>13217</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f>VLOOKUP(A204,'[1]For Dropdown'!$A:$F,6,FALSE)</f>
        <v>0</v>
      </c>
      <c r="R204" s="182" t="str">
        <f ca="1">IF(ISERROR($V204),"",OFFSET('Smelter Look-up'!$C$4,$V204-4,0)&amp;"")</f>
        <v/>
      </c>
      <c r="S204" s="181" t="str">
        <f t="shared" ca="1" si="29"/>
        <v>BR</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si="30"/>
        <v>0</v>
      </c>
      <c r="AB204" s="228" t="str">
        <f t="shared" si="31"/>
        <v>TinSoft Metais Ltda.</v>
      </c>
    </row>
    <row r="205" spans="1:28" s="227" customFormat="1" ht="27">
      <c r="A205" s="181" t="s">
        <v>779</v>
      </c>
      <c r="B205" s="182" t="str">
        <f ca="1">IF(LEN(A205)=0,"",INDEX('Smelter Look-up'!$A:$A,MATCH($A205,'Smelter Look-up'!$E:$E,0)))</f>
        <v>Tin</v>
      </c>
      <c r="C205" s="186" t="str">
        <f ca="1">IF(LEN(A205)=0,"",INDEX('Smelter Look-up'!$C:$C,MATCH($A205,'Smelter Look-up'!$E:$E,0)))</f>
        <v>Thaisarco</v>
      </c>
      <c r="D205" s="230"/>
      <c r="E205" s="182" t="str">
        <f ca="1">IF(ISERROR($V205),"",OFFSET('Smelter Look-up'!$D$4,$V205-4,0)&amp;"")</f>
        <v>THAILAND</v>
      </c>
      <c r="F205" s="182" t="str">
        <f ca="1">IF(ISERROR($V205),"",OFFSET('Smelter Look-up'!$E$4,$V205-4,0))</f>
        <v>CID001898</v>
      </c>
      <c r="G205" s="182" t="str">
        <f ca="1">IF(C205=$X$4,IF(ISERROR($V205),"Enter smelter details","RMI"),IF(ISERROR($V205),"",OFFSET('Smelter Look-up'!$F$4,$V205-4,0)))</f>
        <v>RMI</v>
      </c>
      <c r="H205" s="183">
        <f ca="1">IF(ISERROR($V205),"",OFFSET('Smelter Look-up'!$G$4,$V205-4,0))</f>
        <v>0</v>
      </c>
      <c r="I205" s="184" t="str">
        <f ca="1">IF(ISERROR($V205),"",OFFSET('Smelter Look-up'!$H$4,$V205-4,0))</f>
        <v>Amphur Muang</v>
      </c>
      <c r="J205" s="184" t="str">
        <f ca="1">IF(ISERROR($V205),"",OFFSET('Smelter Look-up'!$I$4,$V205-4,0))</f>
        <v>Phuket</v>
      </c>
      <c r="K205" s="224"/>
      <c r="L205" s="224"/>
      <c r="M205" s="224"/>
      <c r="N205" s="224"/>
      <c r="O205" s="224"/>
      <c r="P205" s="185"/>
      <c r="Q205" s="225">
        <f>VLOOKUP(A205,'[1]For Dropdown'!$A:$F,6,FALSE)</f>
        <v>0</v>
      </c>
      <c r="R205" s="182" t="str">
        <f ca="1">IF(ISERROR($V205),"",OFFSET('Smelter Look-up'!$C$4,$V205-4,0)&amp;"")</f>
        <v>Thaisarco</v>
      </c>
      <c r="S205" s="181" t="str">
        <f t="shared" ca="1" si="29"/>
        <v>TH</v>
      </c>
      <c r="T205" s="181" t="str">
        <f ca="1">IF(B205="","",IF(ISERROR(MATCH($J205,SorP!$B$1:$B$6226,0)),"",INDIRECT("'SorP'!$A$"&amp;MATCH($S205&amp;$J205,SorP!C:C,0))))</f>
        <v>TH-83</v>
      </c>
      <c r="U205" s="201"/>
      <c r="V205" s="226">
        <f ca="1">IF(C205="",NA(),IF(OR(C205="Smelter not listed",C205="Smelter not yet identified"),MATCH($B205&amp;$D205,'Smelter Look-up'!$J:$J,0),MATCH($B205&amp;$C205,'Smelter Look-up'!$J:$J,0)))</f>
        <v>547</v>
      </c>
      <c r="X205" s="227">
        <f t="shared" ca="1" si="30"/>
        <v>0</v>
      </c>
      <c r="AB205" s="228" t="str">
        <f t="shared" ca="1" si="31"/>
        <v>TinThaisarco</v>
      </c>
    </row>
    <row r="206" spans="1:28" s="227" customFormat="1" ht="81">
      <c r="A206" s="181" t="s">
        <v>780</v>
      </c>
      <c r="B206" s="182" t="str">
        <f ca="1">IF(LEN(A206)=0,"",INDEX('Smelter Look-up'!$A:$A,MATCH($A206,'Smelter Look-up'!$E:$E,0)))</f>
        <v>Tin</v>
      </c>
      <c r="C206" s="186" t="str">
        <f ca="1">IF(LEN(A206)=0,"",INDEX('Smelter Look-up'!$C:$C,MATCH($A206,'Smelter Look-up'!$E:$E,0)))</f>
        <v>White Solder Metalurgia e Mineracao Ltda.</v>
      </c>
      <c r="D206" s="230"/>
      <c r="E206" s="182" t="str">
        <f ca="1">IF(ISERROR($V206),"",OFFSET('Smelter Look-up'!$D$4,$V206-4,0)&amp;"")</f>
        <v>BRAZIL</v>
      </c>
      <c r="F206" s="182" t="str">
        <f ca="1">IF(ISERROR($V206),"",OFFSET('Smelter Look-up'!$E$4,$V206-4,0))</f>
        <v>CID002036</v>
      </c>
      <c r="G206" s="182" t="str">
        <f ca="1">IF(C206=$X$4,IF(ISERROR($V206),"Enter smelter details","RMI"),IF(ISERROR($V206),"",OFFSET('Smelter Look-up'!$F$4,$V206-4,0)))</f>
        <v>RMI</v>
      </c>
      <c r="H206" s="183">
        <f ca="1">IF(ISERROR($V206),"",OFFSET('Smelter Look-up'!$G$4,$V206-4,0))</f>
        <v>0</v>
      </c>
      <c r="I206" s="184" t="str">
        <f ca="1">IF(ISERROR($V206),"",OFFSET('Smelter Look-up'!$H$4,$V206-4,0))</f>
        <v>Ariquemes</v>
      </c>
      <c r="J206" s="184" t="str">
        <f ca="1">IF(ISERROR($V206),"",OFFSET('Smelter Look-up'!$I$4,$V206-4,0))</f>
        <v>Rondônia</v>
      </c>
      <c r="K206" s="224"/>
      <c r="L206" s="224"/>
      <c r="M206" s="224"/>
      <c r="N206" s="224"/>
      <c r="O206" s="224"/>
      <c r="P206" s="185"/>
      <c r="Q206" s="225">
        <f>VLOOKUP(A206,'[1]For Dropdown'!$A:$F,6,FALSE)</f>
        <v>0</v>
      </c>
      <c r="R206" s="182" t="str">
        <f ca="1">IF(ISERROR($V206),"",OFFSET('Smelter Look-up'!$C$4,$V206-4,0)&amp;"")</f>
        <v>White Solder Metalurgia e Mineracao Ltda.</v>
      </c>
      <c r="S206" s="181" t="str">
        <f t="shared" ca="1" si="29"/>
        <v>BR</v>
      </c>
      <c r="T206" s="181" t="str">
        <f ca="1">IF(B206="","",IF(ISERROR(MATCH($J206,SorP!$B$1:$B$6226,0)),"",INDIRECT("'SorP'!$A$"&amp;MATCH($S206&amp;$J206,SorP!C:C,0))))</f>
        <v>BR-RO</v>
      </c>
      <c r="U206" s="201"/>
      <c r="V206" s="226">
        <f ca="1">IF(C206="",NA(),IF(OR(C206="Smelter not listed",C206="Smelter not yet identified"),MATCH($B206&amp;$D206,'Smelter Look-up'!$J:$J,0),MATCH($B206&amp;$C206,'Smelter Look-up'!$J:$J,0)))</f>
        <v>556</v>
      </c>
      <c r="X206" s="227">
        <f t="shared" ca="1" si="30"/>
        <v>0</v>
      </c>
      <c r="AB206" s="228" t="str">
        <f t="shared" ca="1" si="31"/>
        <v>TinWhite Solder Metalurgia e Mineracao Ltda.</v>
      </c>
    </row>
    <row r="207" spans="1:28" s="227" customFormat="1" ht="94.5">
      <c r="A207" s="181" t="s">
        <v>781</v>
      </c>
      <c r="B207" s="182" t="str">
        <f ca="1">IF(LEN(A207)=0,"",INDEX('Smelter Look-up'!$A:$A,MATCH($A207,'Smelter Look-up'!$E:$E,0)))</f>
        <v>Tin</v>
      </c>
      <c r="C207" s="186" t="str">
        <f ca="1">IF(LEN(A207)=0,"",INDEX('Smelter Look-up'!$C:$C,MATCH($A207,'Smelter Look-up'!$E:$E,0)))</f>
        <v>Yunnan Chengfeng Non-ferrous Metals Co., Ltd.</v>
      </c>
      <c r="D207" s="230"/>
      <c r="E207" s="182" t="str">
        <f ca="1">IF(ISERROR($V207),"",OFFSET('Smelter Look-up'!$D$4,$V207-4,0)&amp;"")</f>
        <v>CHINA</v>
      </c>
      <c r="F207" s="182" t="str">
        <f ca="1">IF(ISERROR($V207),"",OFFSET('Smelter Look-up'!$E$4,$V207-4,0))</f>
        <v>CID002158</v>
      </c>
      <c r="G207" s="182" t="str">
        <f ca="1">IF(C207=$X$4,IF(ISERROR($V207),"Enter smelter details","RMI"),IF(ISERROR($V207),"",OFFSET('Smelter Look-up'!$F$4,$V207-4,0)))</f>
        <v>RMI</v>
      </c>
      <c r="H207" s="183">
        <f ca="1">IF(ISERROR($V207),"",OFFSET('Smelter Look-up'!$G$4,$V207-4,0))</f>
        <v>0</v>
      </c>
      <c r="I207" s="184" t="str">
        <f ca="1">IF(ISERROR($V207),"",OFFSET('Smelter Look-up'!$H$4,$V207-4,0))</f>
        <v>Gejiu</v>
      </c>
      <c r="J207" s="184" t="str">
        <f ca="1">IF(ISERROR($V207),"",OFFSET('Smelter Look-up'!$I$4,$V207-4,0))</f>
        <v>Yunnan Sheng</v>
      </c>
      <c r="K207" s="224"/>
      <c r="L207" s="224"/>
      <c r="M207" s="224"/>
      <c r="N207" s="224"/>
      <c r="O207" s="224"/>
      <c r="P207" s="185"/>
      <c r="Q207" s="225">
        <f>VLOOKUP(A207,'[1]For Dropdown'!$A:$F,6,FALSE)</f>
        <v>0</v>
      </c>
      <c r="R207" s="182" t="str">
        <f ca="1">IF(ISERROR($V207),"",OFFSET('Smelter Look-up'!$C$4,$V207-4,0)&amp;"")</f>
        <v>Yunnan Chengfeng Non-ferrous Metals Co., Ltd.</v>
      </c>
      <c r="S207" s="181" t="str">
        <f t="shared" ca="1" si="29"/>
        <v>CN</v>
      </c>
      <c r="T207" s="181" t="str">
        <f ca="1">IF(B207="","",IF(ISERROR(MATCH($J207,SorP!$B$1:$B$6226,0)),"",INDIRECT("'SorP'!$A$"&amp;MATCH($S207&amp;$J207,SorP!C:C,0))))</f>
        <v>CN-YN</v>
      </c>
      <c r="U207" s="201"/>
      <c r="V207" s="226">
        <f ca="1">IF(C207="",NA(),IF(OR(C207="Smelter not listed",C207="Smelter not yet identified"),MATCH($B207&amp;$D207,'Smelter Look-up'!$J:$J,0),MATCH($B207&amp;$C207,'Smelter Look-up'!$J:$J,0)))</f>
        <v>565</v>
      </c>
      <c r="X207" s="227">
        <f t="shared" ca="1" si="30"/>
        <v>0</v>
      </c>
      <c r="AB207" s="228" t="str">
        <f t="shared" ca="1" si="31"/>
        <v>TinYunnan Chengfeng Non-ferrous Metals Co., Ltd.</v>
      </c>
    </row>
    <row r="208" spans="1:28" s="227" customFormat="1" ht="94.5">
      <c r="A208" s="181" t="s">
        <v>782</v>
      </c>
      <c r="B208" s="182" t="str">
        <f ca="1">IF(LEN(A208)=0,"",INDEX('Smelter Look-up'!$A:$A,MATCH($A208,'Smelter Look-up'!$E:$E,0)))</f>
        <v>Tin</v>
      </c>
      <c r="C208" s="186" t="str">
        <f ca="1">IF(LEN(A208)=0,"",INDEX('Smelter Look-up'!$C:$C,MATCH($A208,'Smelter Look-up'!$E:$E,0)))</f>
        <v>Tin Smelting Branch of Yunnan Tin Co., Ltd.</v>
      </c>
      <c r="D208" s="230"/>
      <c r="E208" s="182" t="str">
        <f ca="1">IF(ISERROR($V208),"",OFFSET('Smelter Look-up'!$D$4,$V208-4,0)&amp;"")</f>
        <v>CHINA</v>
      </c>
      <c r="F208" s="182" t="str">
        <f ca="1">IF(ISERROR($V208),"",OFFSET('Smelter Look-up'!$E$4,$V208-4,0))</f>
        <v>CID002180</v>
      </c>
      <c r="G208" s="182" t="str">
        <f ca="1">IF(C208=$X$4,IF(ISERROR($V208),"Enter smelter details","RMI"),IF(ISERROR($V208),"",OFFSET('Smelter Look-up'!$F$4,$V208-4,0)))</f>
        <v>RMI</v>
      </c>
      <c r="H208" s="183">
        <f ca="1">IF(ISERROR($V208),"",OFFSET('Smelter Look-up'!$G$4,$V208-4,0))</f>
        <v>0</v>
      </c>
      <c r="I208" s="184" t="str">
        <f ca="1">IF(ISERROR($V208),"",OFFSET('Smelter Look-up'!$H$4,$V208-4,0))</f>
        <v>Gejiu</v>
      </c>
      <c r="J208" s="184" t="str">
        <f ca="1">IF(ISERROR($V208),"",OFFSET('Smelter Look-up'!$I$4,$V208-4,0))</f>
        <v>Yunnan Sheng</v>
      </c>
      <c r="K208" s="224"/>
      <c r="L208" s="224"/>
      <c r="M208" s="224"/>
      <c r="N208" s="224"/>
      <c r="O208" s="224"/>
      <c r="P208" s="185"/>
      <c r="Q208" s="225">
        <f>VLOOKUP(A208,'[1]For Dropdown'!$A:$F,6,FALSE)</f>
        <v>0</v>
      </c>
      <c r="R208" s="182" t="str">
        <f ca="1">IF(ISERROR($V208),"",OFFSET('Smelter Look-up'!$C$4,$V208-4,0)&amp;"")</f>
        <v>Tin Smelting Branch of Yunnan Tin Co., Ltd.</v>
      </c>
      <c r="S208" s="181" t="str">
        <f t="shared" ca="1" si="29"/>
        <v>CN</v>
      </c>
      <c r="T208" s="181" t="str">
        <f ca="1">IF(B208="","",IF(ISERROR(MATCH($J208,SorP!$B$1:$B$6226,0)),"",INDIRECT("'SorP'!$A$"&amp;MATCH($S208&amp;$J208,SorP!C:C,0))))</f>
        <v>CN-YN</v>
      </c>
      <c r="U208" s="201"/>
      <c r="V208" s="226">
        <f ca="1">IF(C208="",NA(),IF(OR(C208="Smelter not listed",C208="Smelter not yet identified"),MATCH($B208&amp;$D208,'Smelter Look-up'!$J:$J,0),MATCH($B208&amp;$C208,'Smelter Look-up'!$J:$J,0)))</f>
        <v>550</v>
      </c>
      <c r="X208" s="227">
        <f t="shared" ca="1" si="30"/>
        <v>0</v>
      </c>
      <c r="AB208" s="228" t="str">
        <f t="shared" ca="1" si="31"/>
        <v>TinTin Smelting Branch of Yunnan Tin Co., Ltd.</v>
      </c>
    </row>
    <row r="209" spans="1:28" s="227" customFormat="1" ht="67.5">
      <c r="A209" s="181" t="s">
        <v>1392</v>
      </c>
      <c r="B209" s="182" t="str">
        <f ca="1">IF(LEN(A209)=0,"",INDEX('Smelter Look-up'!$A:$A,MATCH($A209,'Smelter Look-up'!$E:$E,0)))</f>
        <v>Tin</v>
      </c>
      <c r="C209" s="186" t="str">
        <f ca="1">IF(LEN(A209)=0,"",INDEX('Smelter Look-up'!$C:$C,MATCH($A209,'Smelter Look-up'!$E:$E,0)))</f>
        <v>PT ATD Makmur Mandiri Jaya</v>
      </c>
      <c r="D209" s="230"/>
      <c r="E209" s="182" t="str">
        <f ca="1">IF(ISERROR($V209),"",OFFSET('Smelter Look-up'!$D$4,$V209-4,0)&amp;"")</f>
        <v>INDONESIA</v>
      </c>
      <c r="F209" s="182" t="str">
        <f ca="1">IF(ISERROR($V209),"",OFFSET('Smelter Look-up'!$E$4,$V209-4,0))</f>
        <v>CID002503</v>
      </c>
      <c r="G209" s="182" t="str">
        <f ca="1">IF(C209=$X$4,IF(ISERROR($V209),"Enter smelter details","RMI"),IF(ISERROR($V209),"",OFFSET('Smelter Look-up'!$F$4,$V209-4,0)))</f>
        <v>RMI</v>
      </c>
      <c r="H209" s="183">
        <f ca="1">IF(ISERROR($V209),"",OFFSET('Smelter Look-up'!$G$4,$V209-4,0))</f>
        <v>0</v>
      </c>
      <c r="I209" s="184" t="str">
        <f ca="1">IF(ISERROR($V209),"",OFFSET('Smelter Look-up'!$H$4,$V209-4,0))</f>
        <v>Sungailiat</v>
      </c>
      <c r="J209" s="184" t="str">
        <f ca="1">IF(ISERROR($V209),"",OFFSET('Smelter Look-up'!$I$4,$V209-4,0))</f>
        <v>Kepulauan Bangka Belitung</v>
      </c>
      <c r="K209" s="224"/>
      <c r="L209" s="224"/>
      <c r="M209" s="224"/>
      <c r="N209" s="224"/>
      <c r="O209" s="224"/>
      <c r="P209" s="185"/>
      <c r="Q209" s="225" t="str">
        <f>VLOOKUP(A209,'[1]For Dropdown'!$A:$F,6,FALSE)</f>
        <v>Not Eligible Smelters</v>
      </c>
      <c r="R209" s="182" t="str">
        <f ca="1">IF(ISERROR($V209),"",OFFSET('Smelter Look-up'!$C$4,$V209-4,0)&amp;"")</f>
        <v>PT ATD Makmur Mandiri Jaya</v>
      </c>
      <c r="S209" s="181" t="str">
        <f t="shared" ca="1" si="29"/>
        <v>ID</v>
      </c>
      <c r="T209" s="181" t="str">
        <f ca="1">IF(B209="","",IF(ISERROR(MATCH($J209,SorP!$B$1:$B$6226,0)),"",INDIRECT("'SorP'!$A$"&amp;MATCH($S209&amp;$J209,SorP!C:C,0))))</f>
        <v>ID-BB</v>
      </c>
      <c r="U209" s="201"/>
      <c r="V209" s="226">
        <f ca="1">IF(C209="",NA(),IF(OR(C209="Smelter not listed",C209="Smelter not yet identified"),MATCH($B209&amp;$D209,'Smelter Look-up'!$J:$J,0),MATCH($B209&amp;$C209,'Smelter Look-up'!$J:$J,0)))</f>
        <v>505</v>
      </c>
      <c r="X209" s="227">
        <f t="shared" ca="1" si="30"/>
        <v>0</v>
      </c>
      <c r="AB209" s="228" t="str">
        <f t="shared" ca="1" si="31"/>
        <v>TinPT ATD Makmur Mandiri Jaya</v>
      </c>
    </row>
    <row r="210" spans="1:28" s="227" customFormat="1" ht="54">
      <c r="A210" s="181" t="s">
        <v>15448</v>
      </c>
      <c r="B210" s="182" t="str">
        <f ca="1">IF(LEN(A210)=0,"",INDEX('Smelter Look-up'!$A:$A,MATCH($A210,'Smelter Look-up'!$E:$E,0)))</f>
        <v>Tin</v>
      </c>
      <c r="C210" s="186" t="str">
        <f ca="1">IF(LEN(A210)=0,"",INDEX('Smelter Look-up'!$C:$C,MATCH($A210,'Smelter Look-up'!$E:$E,0)))</f>
        <v>PT Cipta Persada Mulia</v>
      </c>
      <c r="D210" s="230"/>
      <c r="E210" s="182" t="str">
        <f ca="1">IF(ISERROR($V210),"",OFFSET('Smelter Look-up'!$D$4,$V210-4,0)&amp;"")</f>
        <v>INDONESIA</v>
      </c>
      <c r="F210" s="182" t="str">
        <f ca="1">IF(ISERROR($V210),"",OFFSET('Smelter Look-up'!$E$4,$V210-4,0))</f>
        <v>CID002696</v>
      </c>
      <c r="G210" s="182" t="str">
        <f ca="1">IF(C210=$X$4,IF(ISERROR($V210),"Enter smelter details","RMI"),IF(ISERROR($V210),"",OFFSET('Smelter Look-up'!$F$4,$V210-4,0)))</f>
        <v>RMI</v>
      </c>
      <c r="H210" s="183">
        <f ca="1">IF(ISERROR($V210),"",OFFSET('Smelter Look-up'!$G$4,$V210-4,0))</f>
        <v>0</v>
      </c>
      <c r="I210" s="184" t="str">
        <f ca="1">IF(ISERROR($V210),"",OFFSET('Smelter Look-up'!$H$4,$V210-4,0))</f>
        <v>Batam</v>
      </c>
      <c r="J210" s="184" t="str">
        <f ca="1">IF(ISERROR($V210),"",OFFSET('Smelter Look-up'!$I$4,$V210-4,0))</f>
        <v>Kepulauan Riau</v>
      </c>
      <c r="K210" s="224"/>
      <c r="L210" s="224"/>
      <c r="M210" s="224"/>
      <c r="N210" s="224"/>
      <c r="O210" s="224"/>
      <c r="P210" s="185"/>
      <c r="Q210" s="225" t="str">
        <f>VLOOKUP(A210,'[1]For Dropdown'!$A:$F,6,FALSE)</f>
        <v>Not Eligible Smelters</v>
      </c>
      <c r="R210" s="182" t="str">
        <f ca="1">IF(ISERROR($V210),"",OFFSET('Smelter Look-up'!$C$4,$V210-4,0)&amp;"")</f>
        <v>PT Cipta Persada Mulia</v>
      </c>
      <c r="S210" s="181" t="str">
        <f t="shared" ca="1" si="29"/>
        <v>ID</v>
      </c>
      <c r="T210" s="181" t="str">
        <f ca="1">IF(B210="","",IF(ISERROR(MATCH($J210,SorP!$B$1:$B$6226,0)),"",INDIRECT("'SorP'!$A$"&amp;MATCH($S210&amp;$J210,SorP!C:C,0))))</f>
        <v>ID-KR</v>
      </c>
      <c r="U210" s="201"/>
      <c r="V210" s="226">
        <f ca="1">IF(C210="",NA(),IF(OR(C210="Smelter not listed",C210="Smelter not yet identified"),MATCH($B210&amp;$D210,'Smelter Look-up'!$J:$J,0),MATCH($B210&amp;$C210,'Smelter Look-up'!$J:$J,0)))</f>
        <v>513</v>
      </c>
      <c r="X210" s="227">
        <f t="shared" ca="1" si="30"/>
        <v>0</v>
      </c>
      <c r="AB210" s="228" t="str">
        <f t="shared" ca="1" si="31"/>
        <v>TinPT Cipta Persada Mulia</v>
      </c>
    </row>
    <row r="211" spans="1:28" s="227" customFormat="1" ht="40.5">
      <c r="A211" s="181" t="s">
        <v>1801</v>
      </c>
      <c r="B211" s="182" t="str">
        <f ca="1">IF(LEN(A211)=0,"",INDEX('Smelter Look-up'!$A:$A,MATCH($A211,'Smelter Look-up'!$E:$E,0)))</f>
        <v>Tin</v>
      </c>
      <c r="C211" s="186" t="str">
        <f ca="1">IF(LEN(A211)=0,"",INDEX('Smelter Look-up'!$C:$C,MATCH($A211,'Smelter Look-up'!$E:$E,0)))</f>
        <v>Aurubis Beerse</v>
      </c>
      <c r="D211" s="230"/>
      <c r="E211" s="182" t="str">
        <f ca="1">IF(ISERROR($V211),"",OFFSET('Smelter Look-up'!$D$4,$V211-4,0)&amp;"")</f>
        <v>BELGIUM</v>
      </c>
      <c r="F211" s="182" t="str">
        <f ca="1">IF(ISERROR($V211),"",OFFSET('Smelter Look-up'!$E$4,$V211-4,0))</f>
        <v>CID002773</v>
      </c>
      <c r="G211" s="182" t="str">
        <f ca="1">IF(C211=$X$4,IF(ISERROR($V211),"Enter smelter details","RMI"),IF(ISERROR($V211),"",OFFSET('Smelter Look-up'!$F$4,$V211-4,0)))</f>
        <v>RMI</v>
      </c>
      <c r="H211" s="183">
        <f ca="1">IF(ISERROR($V211),"",OFFSET('Smelter Look-up'!$G$4,$V211-4,0))</f>
        <v>0</v>
      </c>
      <c r="I211" s="184" t="str">
        <f ca="1">IF(ISERROR($V211),"",OFFSET('Smelter Look-up'!$H$4,$V211-4,0))</f>
        <v>Beerse</v>
      </c>
      <c r="J211" s="184" t="str">
        <f ca="1">IF(ISERROR($V211),"",OFFSET('Smelter Look-up'!$I$4,$V211-4,0))</f>
        <v>Antwerpen</v>
      </c>
      <c r="K211" s="224"/>
      <c r="L211" s="224"/>
      <c r="M211" s="224"/>
      <c r="N211" s="224"/>
      <c r="O211" s="224"/>
      <c r="P211" s="185"/>
      <c r="Q211" s="225">
        <f>VLOOKUP(A211,'[1]For Dropdown'!$A:$F,6,FALSE)</f>
        <v>0</v>
      </c>
      <c r="R211" s="182" t="str">
        <f ca="1">IF(ISERROR($V211),"",OFFSET('Smelter Look-up'!$C$4,$V211-4,0)&amp;"")</f>
        <v>Aurubis Beerse</v>
      </c>
      <c r="S211" s="181" t="str">
        <f t="shared" ca="1" si="29"/>
        <v>BE</v>
      </c>
      <c r="T211" s="181" t="str">
        <f ca="1">IF(B211="","",IF(ISERROR(MATCH($J211,SorP!$B$1:$B$6226,0)),"",INDIRECT("'SorP'!$A$"&amp;MATCH($S211&amp;$J211,SorP!C:C,0))))</f>
        <v>BE-VAN</v>
      </c>
      <c r="U211" s="201"/>
      <c r="V211" s="226">
        <f ca="1">IF(C211="",NA(),IF(OR(C211="Smelter not listed",C211="Smelter not yet identified"),MATCH($B211&amp;$D211,'Smelter Look-up'!$J:$J,0),MATCH($B211&amp;$C211,'Smelter Look-up'!$J:$J,0)))</f>
        <v>405</v>
      </c>
      <c r="X211" s="227">
        <f t="shared" ca="1" si="30"/>
        <v>0</v>
      </c>
      <c r="AB211" s="228" t="str">
        <f t="shared" ca="1" si="31"/>
        <v>TinAurubis Beerse</v>
      </c>
    </row>
    <row r="212" spans="1:28" s="227" customFormat="1" ht="54">
      <c r="A212" s="181" t="s">
        <v>15078</v>
      </c>
      <c r="B212" s="182" t="str">
        <f ca="1">IF(LEN(A212)=0,"",INDEX('Smelter Look-up'!$A:$A,MATCH($A212,'Smelter Look-up'!$E:$E,0)))</f>
        <v>Tin</v>
      </c>
      <c r="C212" s="186" t="str">
        <f ca="1">IF(LEN(A212)=0,"",INDEX('Smelter Look-up'!$C:$C,MATCH($A212,'Smelter Look-up'!$E:$E,0)))</f>
        <v>PT Menara Cipta Mulia</v>
      </c>
      <c r="D212" s="230"/>
      <c r="E212" s="182" t="str">
        <f ca="1">IF(ISERROR($V212),"",OFFSET('Smelter Look-up'!$D$4,$V212-4,0)&amp;"")</f>
        <v>INDONESIA</v>
      </c>
      <c r="F212" s="182" t="str">
        <f ca="1">IF(ISERROR($V212),"",OFFSET('Smelter Look-up'!$E$4,$V212-4,0))</f>
        <v>CID002835</v>
      </c>
      <c r="G212" s="182" t="str">
        <f ca="1">IF(C212=$X$4,IF(ISERROR($V212),"Enter smelter details","RMI"),IF(ISERROR($V212),"",OFFSET('Smelter Look-up'!$F$4,$V212-4,0)))</f>
        <v>RMI</v>
      </c>
      <c r="H212" s="183">
        <f ca="1">IF(ISERROR($V212),"",OFFSET('Smelter Look-up'!$G$4,$V212-4,0))</f>
        <v>0</v>
      </c>
      <c r="I212" s="184" t="str">
        <f ca="1">IF(ISERROR($V212),"",OFFSET('Smelter Look-up'!$H$4,$V212-4,0))</f>
        <v>Mentawak</v>
      </c>
      <c r="J212" s="184" t="str">
        <f ca="1">IF(ISERROR($V212),"",OFFSET('Smelter Look-up'!$I$4,$V212-4,0))</f>
        <v>Kepulauan Bangka Belitung</v>
      </c>
      <c r="K212" s="224"/>
      <c r="L212" s="224"/>
      <c r="M212" s="224"/>
      <c r="N212" s="224"/>
      <c r="O212" s="224"/>
      <c r="P212" s="185"/>
      <c r="Q212" s="225" t="str">
        <f>VLOOKUP(A212,'[1]For Dropdown'!$A:$F,6,FALSE)</f>
        <v>Not Eligible Smelters</v>
      </c>
      <c r="R212" s="182" t="str">
        <f ca="1">IF(ISERROR($V212),"",OFFSET('Smelter Look-up'!$C$4,$V212-4,0)&amp;"")</f>
        <v>PT Menara Cipta Mulia</v>
      </c>
      <c r="S212" s="181" t="str">
        <f t="shared" ca="1" si="29"/>
        <v>ID</v>
      </c>
      <c r="T212" s="181" t="str">
        <f ca="1">IF(B212="","",IF(ISERROR(MATCH($J212,SorP!$B$1:$B$6226,0)),"",INDIRECT("'SorP'!$A$"&amp;MATCH($S212&amp;$J212,SorP!C:C,0))))</f>
        <v>ID-BB</v>
      </c>
      <c r="U212" s="201"/>
      <c r="V212" s="226">
        <f ca="1">IF(C212="",NA(),IF(OR(C212="Smelter not listed",C212="Smelter not yet identified"),MATCH($B212&amp;$D212,'Smelter Look-up'!$J:$J,0),MATCH($B212&amp;$C212,'Smelter Look-up'!$J:$J,0)))</f>
        <v>516</v>
      </c>
      <c r="X212" s="227">
        <f t="shared" ca="1" si="30"/>
        <v>0</v>
      </c>
      <c r="AB212" s="228" t="str">
        <f t="shared" ca="1" si="31"/>
        <v>TinPT Menara Cipta Mulia</v>
      </c>
    </row>
    <row r="213" spans="1:28" s="227" customFormat="1" ht="94.5">
      <c r="A213" s="181" t="s">
        <v>2512</v>
      </c>
      <c r="B213" s="182" t="str">
        <f ca="1">IF(LEN(A213)=0,"",INDEX('Smelter Look-up'!$A:$A,MATCH($A213,'Smelter Look-up'!$E:$E,0)))</f>
        <v>Tin</v>
      </c>
      <c r="C213" s="186" t="str">
        <f ca="1">IF(LEN(A213)=0,"",INDEX('Smelter Look-up'!$C:$C,MATCH($A213,'Smelter Look-up'!$E:$E,0)))</f>
        <v>Guangdong Hanhe Non-Ferrous Metal Co., Ltd.</v>
      </c>
      <c r="D213" s="230"/>
      <c r="E213" s="182" t="str">
        <f ca="1">IF(ISERROR($V213),"",OFFSET('Smelter Look-up'!$D$4,$V213-4,0)&amp;"")</f>
        <v>CHINA</v>
      </c>
      <c r="F213" s="182" t="str">
        <f ca="1">IF(ISERROR($V213),"",OFFSET('Smelter Look-up'!$E$4,$V213-4,0))</f>
        <v>CID003116</v>
      </c>
      <c r="G213" s="182" t="str">
        <f ca="1">IF(C213=$X$4,IF(ISERROR($V213),"Enter smelter details","RMI"),IF(ISERROR($V213),"",OFFSET('Smelter Look-up'!$F$4,$V213-4,0)))</f>
        <v>RMI</v>
      </c>
      <c r="H213" s="183">
        <f ca="1">IF(ISERROR($V213),"",OFFSET('Smelter Look-up'!$G$4,$V213-4,0))</f>
        <v>0</v>
      </c>
      <c r="I213" s="184" t="str">
        <f ca="1">IF(ISERROR($V213),"",OFFSET('Smelter Look-up'!$H$4,$V213-4,0))</f>
        <v>Chaozhou</v>
      </c>
      <c r="J213" s="184" t="str">
        <f ca="1">IF(ISERROR($V213),"",OFFSET('Smelter Look-up'!$I$4,$V213-4,0))</f>
        <v>Guangdong Sheng</v>
      </c>
      <c r="K213" s="224"/>
      <c r="L213" s="224"/>
      <c r="M213" s="224"/>
      <c r="N213" s="224"/>
      <c r="O213" s="224"/>
      <c r="P213" s="185"/>
      <c r="Q213" s="225">
        <f>VLOOKUP(A213,'[1]For Dropdown'!$A:$F,6,FALSE)</f>
        <v>0</v>
      </c>
      <c r="R213" s="182" t="str">
        <f ca="1">IF(ISERROR($V213),"",OFFSET('Smelter Look-up'!$C$4,$V213-4,0)&amp;"")</f>
        <v>Guangdong Hanhe Non-Ferrous Metal Co., Ltd.</v>
      </c>
      <c r="S213" s="181" t="str">
        <f t="shared" ca="1" si="29"/>
        <v>CN</v>
      </c>
      <c r="T213" s="181" t="str">
        <f ca="1">IF(B213="","",IF(ISERROR(MATCH($J213,SorP!$B$1:$B$6226,0)),"",INDIRECT("'SorP'!$A$"&amp;MATCH($S213&amp;$J213,SorP!C:C,0))))</f>
        <v>CN-GD</v>
      </c>
      <c r="U213" s="201"/>
      <c r="V213" s="226">
        <f ca="1">IF(C213="",NA(),IF(OR(C213="Smelter not listed",C213="Smelter not yet identified"),MATCH($B213&amp;$D213,'Smelter Look-up'!$J:$J,0),MATCH($B213&amp;$C213,'Smelter Look-up'!$J:$J,0)))</f>
        <v>455</v>
      </c>
      <c r="X213" s="227">
        <f t="shared" ca="1" si="30"/>
        <v>0</v>
      </c>
      <c r="AB213" s="228" t="str">
        <f t="shared" ca="1" si="31"/>
        <v>TinGuangdong Hanhe Non-Ferrous Metal Co., Ltd.</v>
      </c>
    </row>
    <row r="214" spans="1:28" s="227" customFormat="1" ht="54">
      <c r="A214" s="181" t="s">
        <v>14001</v>
      </c>
      <c r="B214" s="182" t="str">
        <f ca="1">IF(LEN(A214)=0,"",INDEX('Smelter Look-up'!$A:$A,MATCH($A214,'Smelter Look-up'!$E:$E,0)))</f>
        <v>Tin</v>
      </c>
      <c r="C214" s="186" t="str">
        <f ca="1">IF(LEN(A214)=0,"",INDEX('Smelter Look-up'!$C:$C,MATCH($A214,'Smelter Look-up'!$E:$E,0)))</f>
        <v>PT Bangka Serumpun</v>
      </c>
      <c r="D214" s="230"/>
      <c r="E214" s="182" t="str">
        <f ca="1">IF(ISERROR($V214),"",OFFSET('Smelter Look-up'!$D$4,$V214-4,0)&amp;"")</f>
        <v>INDONESIA</v>
      </c>
      <c r="F214" s="182" t="str">
        <f ca="1">IF(ISERROR($V214),"",OFFSET('Smelter Look-up'!$E$4,$V214-4,0))</f>
        <v>CID003205</v>
      </c>
      <c r="G214" s="182" t="str">
        <f ca="1">IF(C214=$X$4,IF(ISERROR($V214),"Enter smelter details","RMI"),IF(ISERROR($V214),"",OFFSET('Smelter Look-up'!$F$4,$V214-4,0)))</f>
        <v>RMI</v>
      </c>
      <c r="H214" s="183">
        <f ca="1">IF(ISERROR($V214),"",OFFSET('Smelter Look-up'!$G$4,$V214-4,0))</f>
        <v>0</v>
      </c>
      <c r="I214" s="184" t="str">
        <f ca="1">IF(ISERROR($V214),"",OFFSET('Smelter Look-up'!$H$4,$V214-4,0))</f>
        <v>Pangkalpinang</v>
      </c>
      <c r="J214" s="184" t="str">
        <f ca="1">IF(ISERROR($V214),"",OFFSET('Smelter Look-up'!$I$4,$V214-4,0))</f>
        <v>Kepulauan Bangka Belitung</v>
      </c>
      <c r="K214" s="224"/>
      <c r="L214" s="224"/>
      <c r="M214" s="224"/>
      <c r="N214" s="224"/>
      <c r="O214" s="224"/>
      <c r="P214" s="185"/>
      <c r="Q214" s="225" t="str">
        <f>VLOOKUP(A214,'[1]For Dropdown'!$A:$F,6,FALSE)</f>
        <v>Not Eligible Smelters</v>
      </c>
      <c r="R214" s="182" t="str">
        <f ca="1">IF(ISERROR($V214),"",OFFSET('Smelter Look-up'!$C$4,$V214-4,0)&amp;"")</f>
        <v>PT Bangka Serumpun</v>
      </c>
      <c r="S214" s="181" t="str">
        <f t="shared" ca="1" si="29"/>
        <v>ID</v>
      </c>
      <c r="T214" s="181" t="str">
        <f ca="1">IF(B214="","",IF(ISERROR(MATCH($J214,SorP!$B$1:$B$6226,0)),"",INDIRECT("'SorP'!$A$"&amp;MATCH($S214&amp;$J214,SorP!C:C,0))))</f>
        <v>ID-BB</v>
      </c>
      <c r="U214" s="201"/>
      <c r="V214" s="226">
        <f ca="1">IF(C214="",NA(),IF(OR(C214="Smelter not listed",C214="Smelter not yet identified"),MATCH($B214&amp;$D214,'Smelter Look-up'!$J:$J,0),MATCH($B214&amp;$C214,'Smelter Look-up'!$J:$J,0)))</f>
        <v>509</v>
      </c>
      <c r="X214" s="227">
        <f t="shared" ca="1" si="30"/>
        <v>0</v>
      </c>
      <c r="AB214" s="228" t="str">
        <f t="shared" ca="1" si="31"/>
        <v>TinPT Bangka Serumpun</v>
      </c>
    </row>
    <row r="215" spans="1:28" s="227" customFormat="1" ht="54">
      <c r="A215" s="181" t="s">
        <v>13161</v>
      </c>
      <c r="B215" s="182" t="str">
        <f ca="1">IF(LEN(A215)=0,"",INDEX('Smelter Look-up'!$A:$A,MATCH($A215,'Smelter Look-up'!$E:$E,0)))</f>
        <v>Tin</v>
      </c>
      <c r="C215" s="186" t="str">
        <f ca="1">IF(LEN(A215)=0,"",INDEX('Smelter Look-up'!$C:$C,MATCH($A215,'Smelter Look-up'!$E:$E,0)))</f>
        <v>Tin Technology &amp; Refining</v>
      </c>
      <c r="D215" s="230"/>
      <c r="E215" s="182" t="str">
        <f ca="1">IF(ISERROR($V215),"",OFFSET('Smelter Look-up'!$D$4,$V215-4,0)&amp;"")</f>
        <v>UNITED STATES OF AMERICA</v>
      </c>
      <c r="F215" s="182" t="str">
        <f ca="1">IF(ISERROR($V215),"",OFFSET('Smelter Look-up'!$E$4,$V215-4,0))</f>
        <v>CID003325</v>
      </c>
      <c r="G215" s="182" t="str">
        <f ca="1">IF(C215=$X$4,IF(ISERROR($V215),"Enter smelter details","RMI"),IF(ISERROR($V215),"",OFFSET('Smelter Look-up'!$F$4,$V215-4,0)))</f>
        <v>RMI</v>
      </c>
      <c r="H215" s="183">
        <f ca="1">IF(ISERROR($V215),"",OFFSET('Smelter Look-up'!$G$4,$V215-4,0))</f>
        <v>0</v>
      </c>
      <c r="I215" s="184" t="str">
        <f ca="1">IF(ISERROR($V215),"",OFFSET('Smelter Look-up'!$H$4,$V215-4,0))</f>
        <v>West Chester</v>
      </c>
      <c r="J215" s="184" t="str">
        <f ca="1">IF(ISERROR($V215),"",OFFSET('Smelter Look-up'!$I$4,$V215-4,0))</f>
        <v>Pennsylvania</v>
      </c>
      <c r="K215" s="224"/>
      <c r="L215" s="224"/>
      <c r="M215" s="224"/>
      <c r="N215" s="224"/>
      <c r="O215" s="224"/>
      <c r="P215" s="185"/>
      <c r="Q215" s="225">
        <f>VLOOKUP(A215,'[1]For Dropdown'!$A:$F,6,FALSE)</f>
        <v>0</v>
      </c>
      <c r="R215" s="182" t="str">
        <f ca="1">IF(ISERROR($V215),"",OFFSET('Smelter Look-up'!$C$4,$V215-4,0)&amp;"")</f>
        <v>Tin Technology &amp; Refining</v>
      </c>
      <c r="S215" s="181" t="str">
        <f t="shared" ca="1" si="29"/>
        <v>US</v>
      </c>
      <c r="T215" s="181" t="str">
        <f ca="1">IF(B215="","",IF(ISERROR(MATCH($J215,SorP!$B$1:$B$6226,0)),"",INDIRECT("'SorP'!$A$"&amp;MATCH($S215&amp;$J215,SorP!C:C,0))))</f>
        <v>US-PA</v>
      </c>
      <c r="U215" s="201"/>
      <c r="V215" s="226">
        <f ca="1">IF(C215="",NA(),IF(OR(C215="Smelter not listed",C215="Smelter not yet identified"),MATCH($B215&amp;$D215,'Smelter Look-up'!$J:$J,0),MATCH($B215&amp;$C215,'Smelter Look-up'!$J:$J,0)))</f>
        <v>551</v>
      </c>
      <c r="X215" s="227">
        <f t="shared" ca="1" si="30"/>
        <v>0</v>
      </c>
      <c r="AB215" s="228" t="str">
        <f t="shared" ca="1" si="31"/>
        <v>TinTin Technology &amp; Refining</v>
      </c>
    </row>
    <row r="216" spans="1:28" s="227" customFormat="1" ht="67.5">
      <c r="A216" s="181" t="s">
        <v>15815</v>
      </c>
      <c r="B216" s="182" t="str">
        <f ca="1">IF(LEN(A216)=0,"",INDEX('Smelter Look-up'!$A:$A,MATCH($A216,'Smelter Look-up'!$E:$E,0)))</f>
        <v>Tin</v>
      </c>
      <c r="C216" s="186" t="str">
        <f ca="1">IF(LEN(A216)=0,"",INDEX('Smelter Look-up'!$C:$C,MATCH($A216,'Smelter Look-up'!$E:$E,0)))</f>
        <v>Ma'anshan Weitai Tin Co., Ltd.</v>
      </c>
      <c r="D216" s="230"/>
      <c r="E216" s="182" t="str">
        <f ca="1">IF(ISERROR($V216),"",OFFSET('Smelter Look-up'!$D$4,$V216-4,0)&amp;"")</f>
        <v>CHINA</v>
      </c>
      <c r="F216" s="182" t="str">
        <f ca="1">IF(ISERROR($V216),"",OFFSET('Smelter Look-up'!$E$4,$V216-4,0))</f>
        <v>CID003379</v>
      </c>
      <c r="G216" s="182" t="str">
        <f ca="1">IF(C216=$X$4,IF(ISERROR($V216),"Enter smelter details","RMI"),IF(ISERROR($V216),"",OFFSET('Smelter Look-up'!$F$4,$V216-4,0)))</f>
        <v>RMI</v>
      </c>
      <c r="H216" s="183">
        <f ca="1">IF(ISERROR($V216),"",OFFSET('Smelter Look-up'!$G$4,$V216-4,0))</f>
        <v>0</v>
      </c>
      <c r="I216" s="184" t="str">
        <f ca="1">IF(ISERROR($V216),"",OFFSET('Smelter Look-up'!$H$4,$V216-4,0))</f>
        <v>Maanshan</v>
      </c>
      <c r="J216" s="184" t="str">
        <f ca="1">IF(ISERROR($V216),"",OFFSET('Smelter Look-up'!$I$4,$V216-4,0))</f>
        <v>Anhui Sheng</v>
      </c>
      <c r="K216" s="224"/>
      <c r="L216" s="224"/>
      <c r="M216" s="224"/>
      <c r="N216" s="224"/>
      <c r="O216" s="224"/>
      <c r="P216" s="185"/>
      <c r="Q216" s="225" t="str">
        <f>VLOOKUP(A216,'[1]For Dropdown'!$A:$F,6,FALSE)</f>
        <v>Non Conformant</v>
      </c>
      <c r="R216" s="182" t="str">
        <f ca="1">IF(ISERROR($V216),"",OFFSET('Smelter Look-up'!$C$4,$V216-4,0)&amp;"")</f>
        <v>Ma'anshan Weitai Tin Co., Ltd.</v>
      </c>
      <c r="S216" s="181" t="str">
        <f t="shared" ca="1" si="29"/>
        <v>CN</v>
      </c>
      <c r="T216" s="181" t="str">
        <f ca="1">IF(B216="","",IF(ISERROR(MATCH($J216,SorP!$B$1:$B$6226,0)),"",INDIRECT("'SorP'!$A$"&amp;MATCH($S216&amp;$J216,SorP!C:C,0))))</f>
        <v>CN-AH</v>
      </c>
      <c r="U216" s="201"/>
      <c r="V216" s="226">
        <f ca="1">IF(C216="",NA(),IF(OR(C216="Smelter not listed",C216="Smelter not yet identified"),MATCH($B216&amp;$D216,'Smelter Look-up'!$J:$J,0),MATCH($B216&amp;$C216,'Smelter Look-up'!$J:$J,0)))</f>
        <v>472</v>
      </c>
      <c r="X216" s="227">
        <f t="shared" ca="1" si="30"/>
        <v>0</v>
      </c>
      <c r="AB216" s="228" t="str">
        <f t="shared" ca="1" si="31"/>
        <v>TinMa'anshan Weitai Tin Co., Ltd.</v>
      </c>
    </row>
    <row r="217" spans="1:28" s="227" customFormat="1" ht="54">
      <c r="A217" s="181" t="s">
        <v>15082</v>
      </c>
      <c r="B217" s="182" t="str">
        <f ca="1">IF(LEN(A217)=0,"",INDEX('Smelter Look-up'!$A:$A,MATCH($A217,'Smelter Look-up'!$E:$E,0)))</f>
        <v>Tin</v>
      </c>
      <c r="C217" s="186" t="str">
        <f ca="1">IF(LEN(A217)=0,"",INDEX('Smelter Look-up'!$C:$C,MATCH($A217,'Smelter Look-up'!$E:$E,0)))</f>
        <v>PT Rajawali Rimba Perkasa</v>
      </c>
      <c r="D217" s="230"/>
      <c r="E217" s="182" t="str">
        <f ca="1">IF(ISERROR($V217),"",OFFSET('Smelter Look-up'!$D$4,$V217-4,0)&amp;"")</f>
        <v>INDONESIA</v>
      </c>
      <c r="F217" s="182" t="str">
        <f ca="1">IF(ISERROR($V217),"",OFFSET('Smelter Look-up'!$E$4,$V217-4,0))</f>
        <v>CID003381</v>
      </c>
      <c r="G217" s="182" t="str">
        <f ca="1">IF(C217=$X$4,IF(ISERROR($V217),"Enter smelter details","RMI"),IF(ISERROR($V217),"",OFFSET('Smelter Look-up'!$F$4,$V217-4,0)))</f>
        <v>RMI</v>
      </c>
      <c r="H217" s="183">
        <f ca="1">IF(ISERROR($V217),"",OFFSET('Smelter Look-up'!$G$4,$V217-4,0))</f>
        <v>0</v>
      </c>
      <c r="I217" s="184" t="str">
        <f ca="1">IF(ISERROR($V217),"",OFFSET('Smelter Look-up'!$H$4,$V217-4,0))</f>
        <v>Tukak Sadai</v>
      </c>
      <c r="J217" s="184" t="str">
        <f ca="1">IF(ISERROR($V217),"",OFFSET('Smelter Look-up'!$I$4,$V217-4,0))</f>
        <v>Kepulauan Bangka Belitung</v>
      </c>
      <c r="K217" s="224"/>
      <c r="L217" s="224"/>
      <c r="M217" s="224"/>
      <c r="N217" s="224"/>
      <c r="O217" s="224"/>
      <c r="P217" s="185"/>
      <c r="Q217" s="225" t="str">
        <f>VLOOKUP(A217,'[1]For Dropdown'!$A:$F,6,FALSE)</f>
        <v>Not Eligible Smelters</v>
      </c>
      <c r="R217" s="182" t="str">
        <f ca="1">IF(ISERROR($V217),"",OFFSET('Smelter Look-up'!$C$4,$V217-4,0)&amp;"")</f>
        <v>PT Rajawali Rimba Perkasa</v>
      </c>
      <c r="S217" s="181" t="str">
        <f t="shared" ca="1" si="29"/>
        <v>ID</v>
      </c>
      <c r="T217" s="181" t="str">
        <f ca="1">IF(B217="","",IF(ISERROR(MATCH($J217,SorP!$B$1:$B$6226,0)),"",INDIRECT("'SorP'!$A$"&amp;MATCH($S217&amp;$J217,SorP!C:C,0))))</f>
        <v>ID-BB</v>
      </c>
      <c r="U217" s="201"/>
      <c r="V217" s="226">
        <f ca="1">IF(C217="",NA(),IF(OR(C217="Smelter not listed",C217="Smelter not yet identified"),MATCH($B217&amp;$D217,'Smelter Look-up'!$J:$J,0),MATCH($B217&amp;$C217,'Smelter Look-up'!$J:$J,0)))</f>
        <v>524</v>
      </c>
      <c r="X217" s="227">
        <f t="shared" ca="1" si="30"/>
        <v>0</v>
      </c>
      <c r="AB217" s="228" t="str">
        <f t="shared" ca="1" si="31"/>
        <v>TinPT Rajawali Rimba Perkasa</v>
      </c>
    </row>
    <row r="218" spans="1:28" s="227" customFormat="1" ht="40.5">
      <c r="A218" s="181" t="s">
        <v>13840</v>
      </c>
      <c r="B218" s="182" t="str">
        <f ca="1">IF(LEN(A218)=0,"",INDEX('Smelter Look-up'!$A:$A,MATCH($A218,'Smelter Look-up'!$E:$E,0)))</f>
        <v>Tin</v>
      </c>
      <c r="C218" s="186" t="str">
        <f ca="1">IF(LEN(A218)=0,"",INDEX('Smelter Look-up'!$C:$C,MATCH($A218,'Smelter Look-up'!$E:$E,0)))</f>
        <v>Luna Smelter, Ltd.</v>
      </c>
      <c r="D218" s="230"/>
      <c r="E218" s="182" t="str">
        <f ca="1">IF(ISERROR($V218),"",OFFSET('Smelter Look-up'!$D$4,$V218-4,0)&amp;"")</f>
        <v>RWANDA</v>
      </c>
      <c r="F218" s="182" t="str">
        <f ca="1">IF(ISERROR($V218),"",OFFSET('Smelter Look-up'!$E$4,$V218-4,0))</f>
        <v>CID003387</v>
      </c>
      <c r="G218" s="182" t="str">
        <f ca="1">IF(C218=$X$4,IF(ISERROR($V218),"Enter smelter details","RMI"),IF(ISERROR($V218),"",OFFSET('Smelter Look-up'!$F$4,$V218-4,0)))</f>
        <v>RMI</v>
      </c>
      <c r="H218" s="183">
        <f ca="1">IF(ISERROR($V218),"",OFFSET('Smelter Look-up'!$G$4,$V218-4,0))</f>
        <v>0</v>
      </c>
      <c r="I218" s="184" t="str">
        <f ca="1">IF(ISERROR($V218),"",OFFSET('Smelter Look-up'!$H$4,$V218-4,0))</f>
        <v>Kigali</v>
      </c>
      <c r="J218" s="184" t="str">
        <f ca="1">IF(ISERROR($V218),"",OFFSET('Smelter Look-up'!$I$4,$V218-4,0))</f>
        <v>City of Kigali</v>
      </c>
      <c r="K218" s="224"/>
      <c r="L218" s="224"/>
      <c r="M218" s="224"/>
      <c r="N218" s="224"/>
      <c r="O218" s="224"/>
      <c r="P218" s="185"/>
      <c r="Q218" s="225">
        <f>VLOOKUP(A218,'[1]For Dropdown'!$A:$F,6,FALSE)</f>
        <v>0</v>
      </c>
      <c r="R218" s="182" t="str">
        <f ca="1">IF(ISERROR($V218),"",OFFSET('Smelter Look-up'!$C$4,$V218-4,0)&amp;"")</f>
        <v>Luna Smelter, Ltd.</v>
      </c>
      <c r="S218" s="181" t="str">
        <f t="shared" ca="1" si="29"/>
        <v>RW</v>
      </c>
      <c r="T218" s="181" t="str">
        <f ca="1">IF(B218="","",IF(ISERROR(MATCH($J218,SorP!$B$1:$B$6226,0)),"",INDIRECT("'SorP'!$A$"&amp;MATCH($S218&amp;$J218,SorP!C:C,0))))</f>
        <v>RW-01</v>
      </c>
      <c r="U218" s="201"/>
      <c r="V218" s="226">
        <f ca="1">IF(C218="",NA(),IF(OR(C218="Smelter not listed",C218="Smelter not yet identified"),MATCH($B218&amp;$D218,'Smelter Look-up'!$J:$J,0),MATCH($B218&amp;$C218,'Smelter Look-up'!$J:$J,0)))</f>
        <v>471</v>
      </c>
      <c r="X218" s="227">
        <f t="shared" ca="1" si="30"/>
        <v>0</v>
      </c>
      <c r="AB218" s="228" t="str">
        <f t="shared" ca="1" si="31"/>
        <v>TinLuna Smelter, Ltd.</v>
      </c>
    </row>
    <row r="219" spans="1:28" s="227" customFormat="1" ht="40.5">
      <c r="A219" s="181" t="s">
        <v>759</v>
      </c>
      <c r="B219" s="182" t="str">
        <f ca="1">IF(LEN(A219)=0,"",INDEX('Smelter Look-up'!$A:$A,MATCH($A219,'Smelter Look-up'!$E:$E,0)))</f>
        <v>Tin</v>
      </c>
      <c r="C219" s="186" t="str">
        <f ca="1">IF(LEN(A219)=0,"",INDEX('Smelter Look-up'!$C:$C,MATCH($A219,'Smelter Look-up'!$E:$E,0)))</f>
        <v>EM Vinto</v>
      </c>
      <c r="D219" s="230"/>
      <c r="E219" s="182" t="str">
        <f ca="1">IF(ISERROR($V219),"",OFFSET('Smelter Look-up'!$D$4,$V219-4,0)&amp;"")</f>
        <v>BOLIVIA (PLURINATIONAL STATE OF)</v>
      </c>
      <c r="F219" s="182" t="str">
        <f ca="1">IF(ISERROR($V219),"",OFFSET('Smelter Look-up'!$E$4,$V219-4,0))</f>
        <v>CID000438</v>
      </c>
      <c r="G219" s="182" t="str">
        <f ca="1">IF(C219=$X$4,IF(ISERROR($V219),"Enter smelter details","RMI"),IF(ISERROR($V219),"",OFFSET('Smelter Look-up'!$F$4,$V219-4,0)))</f>
        <v>RMI</v>
      </c>
      <c r="H219" s="183">
        <f ca="1">IF(ISERROR($V219),"",OFFSET('Smelter Look-up'!$G$4,$V219-4,0))</f>
        <v>0</v>
      </c>
      <c r="I219" s="184" t="str">
        <f ca="1">IF(ISERROR($V219),"",OFFSET('Smelter Look-up'!$H$4,$V219-4,0))</f>
        <v>Oruro</v>
      </c>
      <c r="J219" s="184" t="str">
        <f ca="1">IF(ISERROR($V219),"",OFFSET('Smelter Look-up'!$I$4,$V219-4,0))</f>
        <v>Oruro</v>
      </c>
      <c r="K219" s="224"/>
      <c r="L219" s="224"/>
      <c r="M219" s="224"/>
      <c r="N219" s="224"/>
      <c r="O219" s="224"/>
      <c r="P219" s="185"/>
      <c r="Q219" s="225">
        <f>VLOOKUP(A219,'[1]For Dropdown'!$A:$F,6,FALSE)</f>
        <v>0</v>
      </c>
      <c r="R219" s="182" t="str">
        <f ca="1">IF(ISERROR($V219),"",OFFSET('Smelter Look-up'!$C$4,$V219-4,0)&amp;"")</f>
        <v>EM Vinto</v>
      </c>
      <c r="S219" s="181" t="str">
        <f t="shared" ca="1" si="29"/>
        <v>BO</v>
      </c>
      <c r="T219" s="181" t="str">
        <f ca="1">IF(B219="","",IF(ISERROR(MATCH($J219,SorP!$B$1:$B$6226,0)),"",INDIRECT("'SorP'!$A$"&amp;MATCH($S219&amp;$J219,SorP!C:C,0))))</f>
        <v>BO-O</v>
      </c>
      <c r="U219" s="201"/>
      <c r="V219" s="226">
        <f ca="1">IF(C219="",NA(),IF(OR(C219="Smelter not listed",C219="Smelter not yet identified"),MATCH($B219&amp;$D219,'Smelter Look-up'!$J:$J,0),MATCH($B219&amp;$C219,'Smelter Look-up'!$J:$J,0)))</f>
        <v>433</v>
      </c>
      <c r="X219" s="227">
        <f t="shared" ca="1" si="30"/>
        <v>0</v>
      </c>
      <c r="AB219" s="228" t="str">
        <f t="shared" ca="1" si="31"/>
        <v>TinEM Vinto</v>
      </c>
    </row>
    <row r="220" spans="1:28" s="227" customFormat="1" ht="27">
      <c r="A220" s="181" t="s">
        <v>761</v>
      </c>
      <c r="B220" s="182" t="str">
        <f ca="1">IF(LEN(A220)=0,"",INDEX('Smelter Look-up'!$A:$A,MATCH($A220,'Smelter Look-up'!$E:$E,0)))</f>
        <v>Tin</v>
      </c>
      <c r="C220" s="186" t="str">
        <f ca="1">IF(LEN(A220)=0,"",INDEX('Smelter Look-up'!$C:$C,MATCH($A220,'Smelter Look-up'!$E:$E,0)))</f>
        <v>Fenix Metals</v>
      </c>
      <c r="D220" s="230"/>
      <c r="E220" s="182" t="str">
        <f ca="1">IF(ISERROR($V220),"",OFFSET('Smelter Look-up'!$D$4,$V220-4,0)&amp;"")</f>
        <v>POLAND</v>
      </c>
      <c r="F220" s="182" t="str">
        <f ca="1">IF(ISERROR($V220),"",OFFSET('Smelter Look-up'!$E$4,$V220-4,0))</f>
        <v>CID000468</v>
      </c>
      <c r="G220" s="182" t="str">
        <f ca="1">IF(C220=$X$4,IF(ISERROR($V220),"Enter smelter details","RMI"),IF(ISERROR($V220),"",OFFSET('Smelter Look-up'!$F$4,$V220-4,0)))</f>
        <v>RMI</v>
      </c>
      <c r="H220" s="183">
        <f ca="1">IF(ISERROR($V220),"",OFFSET('Smelter Look-up'!$G$4,$V220-4,0))</f>
        <v>0</v>
      </c>
      <c r="I220" s="184" t="str">
        <f ca="1">IF(ISERROR($V220),"",OFFSET('Smelter Look-up'!$H$4,$V220-4,0))</f>
        <v>Chmielów</v>
      </c>
      <c r="J220" s="184" t="str">
        <f ca="1">IF(ISERROR($V220),"",OFFSET('Smelter Look-up'!$I$4,$V220-4,0))</f>
        <v>Podkarpackie</v>
      </c>
      <c r="K220" s="224"/>
      <c r="L220" s="224"/>
      <c r="M220" s="224"/>
      <c r="N220" s="224"/>
      <c r="O220" s="224"/>
      <c r="P220" s="185"/>
      <c r="Q220" s="225">
        <f>VLOOKUP(A220,'[1]For Dropdown'!$A:$F,6,FALSE)</f>
        <v>0</v>
      </c>
      <c r="R220" s="182" t="str">
        <f ca="1">IF(ISERROR($V220),"",OFFSET('Smelter Look-up'!$C$4,$V220-4,0)&amp;"")</f>
        <v>Fenix Metals</v>
      </c>
      <c r="S220" s="181" t="str">
        <f t="shared" ca="1" si="29"/>
        <v>PL</v>
      </c>
      <c r="T220" s="181" t="str">
        <f ca="1">IF(B220="","",IF(ISERROR(MATCH($J220,SorP!$B$1:$B$6226,0)),"",INDIRECT("'SorP'!$A$"&amp;MATCH($S220&amp;$J220,SorP!C:C,0))))</f>
        <v>PL-18</v>
      </c>
      <c r="U220" s="201"/>
      <c r="V220" s="226">
        <f ca="1">IF(C220="",NA(),IF(OR(C220="Smelter not listed",C220="Smelter not yet identified"),MATCH($B220&amp;$D220,'Smelter Look-up'!$J:$J,0),MATCH($B220&amp;$C220,'Smelter Look-up'!$J:$J,0)))</f>
        <v>442</v>
      </c>
      <c r="X220" s="227">
        <f t="shared" ca="1" si="30"/>
        <v>0</v>
      </c>
      <c r="AB220" s="228" t="str">
        <f t="shared" ca="1" si="31"/>
        <v>TinFenix Metals</v>
      </c>
    </row>
    <row r="221" spans="1:28" s="227" customFormat="1" ht="94.5">
      <c r="A221" s="181" t="s">
        <v>762</v>
      </c>
      <c r="B221" s="182" t="str">
        <f ca="1">IF(LEN(A221)=0,"",INDEX('Smelter Look-up'!$A:$A,MATCH($A221,'Smelter Look-up'!$E:$E,0)))</f>
        <v>Tin</v>
      </c>
      <c r="C221" s="186" t="str">
        <f ca="1">IF(LEN(A221)=0,"",INDEX('Smelter Look-up'!$C:$C,MATCH($A221,'Smelter Look-up'!$E:$E,0)))</f>
        <v>Gejiu Non-Ferrous Metal Processing Co., Ltd.</v>
      </c>
      <c r="D221" s="230"/>
      <c r="E221" s="182" t="str">
        <f ca="1">IF(ISERROR($V221),"",OFFSET('Smelter Look-up'!$D$4,$V221-4,0)&amp;"")</f>
        <v>CHINA</v>
      </c>
      <c r="F221" s="182" t="str">
        <f ca="1">IF(ISERROR($V221),"",OFFSET('Smelter Look-up'!$E$4,$V221-4,0))</f>
        <v>CID000538</v>
      </c>
      <c r="G221" s="182" t="str">
        <f ca="1">IF(C221=$X$4,IF(ISERROR($V221),"Enter smelter details","RMI"),IF(ISERROR($V221),"",OFFSET('Smelter Look-up'!$F$4,$V221-4,0)))</f>
        <v>RMI</v>
      </c>
      <c r="H221" s="183">
        <f ca="1">IF(ISERROR($V221),"",OFFSET('Smelter Look-up'!$G$4,$V221-4,0))</f>
        <v>0</v>
      </c>
      <c r="I221" s="184" t="str">
        <f ca="1">IF(ISERROR($V221),"",OFFSET('Smelter Look-up'!$H$4,$V221-4,0))</f>
        <v>Gejiu</v>
      </c>
      <c r="J221" s="184" t="str">
        <f ca="1">IF(ISERROR($V221),"",OFFSET('Smelter Look-up'!$I$4,$V221-4,0))</f>
        <v>Yunnan Sheng</v>
      </c>
      <c r="K221" s="224"/>
      <c r="L221" s="224"/>
      <c r="M221" s="224"/>
      <c r="N221" s="224"/>
      <c r="O221" s="224"/>
      <c r="P221" s="185"/>
      <c r="Q221" s="225">
        <f>VLOOKUP(A221,'[1]For Dropdown'!$A:$F,6,FALSE)</f>
        <v>0</v>
      </c>
      <c r="R221" s="182" t="str">
        <f ca="1">IF(ISERROR($V221),"",OFFSET('Smelter Look-up'!$C$4,$V221-4,0)&amp;"")</f>
        <v>Gejiu Non-Ferrous Metal Processing Co., Ltd.</v>
      </c>
      <c r="S221" s="181" t="str">
        <f t="shared" ca="1" si="29"/>
        <v>CN</v>
      </c>
      <c r="T221" s="181" t="str">
        <f ca="1">IF(B221="","",IF(ISERROR(MATCH($J221,SorP!$B$1:$B$6226,0)),"",INDIRECT("'SorP'!$A$"&amp;MATCH($S221&amp;$J221,SorP!C:C,0))))</f>
        <v>CN-YN</v>
      </c>
      <c r="U221" s="201"/>
      <c r="V221" s="226">
        <f ca="1">IF(C221="",NA(),IF(OR(C221="Smelter not listed",C221="Smelter not yet identified"),MATCH($B221&amp;$D221,'Smelter Look-up'!$J:$J,0),MATCH($B221&amp;$C221,'Smelter Look-up'!$J:$J,0)))</f>
        <v>448</v>
      </c>
      <c r="X221" s="227">
        <f t="shared" ca="1" si="30"/>
        <v>0</v>
      </c>
      <c r="AB221" s="228" t="str">
        <f t="shared" ca="1" si="31"/>
        <v>TinGejiu Non-Ferrous Metal Processing Co., Ltd.</v>
      </c>
    </row>
    <row r="222" spans="1:28" s="227" customFormat="1" ht="94.5">
      <c r="A222" s="181" t="s">
        <v>763</v>
      </c>
      <c r="B222" s="182" t="str">
        <f ca="1">IF(LEN(A222)=0,"",INDEX('Smelter Look-up'!$A:$A,MATCH($A222,'Smelter Look-up'!$E:$E,0)))</f>
        <v>Tin</v>
      </c>
      <c r="C222" s="186" t="str">
        <f ca="1">IF(LEN(A222)=0,"",INDEX('Smelter Look-up'!$C:$C,MATCH($A222,'Smelter Look-up'!$E:$E,0)))</f>
        <v>Gejiu Zili Mining And Metallurgy Co., Ltd.</v>
      </c>
      <c r="D222" s="230"/>
      <c r="E222" s="182" t="str">
        <f ca="1">IF(ISERROR($V222),"",OFFSET('Smelter Look-up'!$D$4,$V222-4,0)&amp;"")</f>
        <v>CHINA</v>
      </c>
      <c r="F222" s="182" t="str">
        <f ca="1">IF(ISERROR($V222),"",OFFSET('Smelter Look-up'!$E$4,$V222-4,0))</f>
        <v>CID000555</v>
      </c>
      <c r="G222" s="182" t="str">
        <f ca="1">IF(C222=$X$4,IF(ISERROR($V222),"Enter smelter details","RMI"),IF(ISERROR($V222),"",OFFSET('Smelter Look-up'!$F$4,$V222-4,0)))</f>
        <v>RMI</v>
      </c>
      <c r="H222" s="183">
        <f ca="1">IF(ISERROR($V222),"",OFFSET('Smelter Look-up'!$G$4,$V222-4,0))</f>
        <v>0</v>
      </c>
      <c r="I222" s="184" t="str">
        <f ca="1">IF(ISERROR($V222),"",OFFSET('Smelter Look-up'!$H$4,$V222-4,0))</f>
        <v>Gejiu</v>
      </c>
      <c r="J222" s="184" t="str">
        <f ca="1">IF(ISERROR($V222),"",OFFSET('Smelter Look-up'!$I$4,$V222-4,0))</f>
        <v>Yunnan Sheng</v>
      </c>
      <c r="K222" s="224"/>
      <c r="L222" s="224"/>
      <c r="M222" s="224"/>
      <c r="N222" s="224"/>
      <c r="O222" s="224"/>
      <c r="P222" s="185"/>
      <c r="Q222" s="225" t="str">
        <f>VLOOKUP(A222,'[1]For Dropdown'!$A:$F,6,FALSE)</f>
        <v>Non Conformant</v>
      </c>
      <c r="R222" s="182" t="str">
        <f ca="1">IF(ISERROR($V222),"",OFFSET('Smelter Look-up'!$C$4,$V222-4,0)&amp;"")</f>
        <v>Gejiu Zili Mining And Metallurgy Co., Ltd.</v>
      </c>
      <c r="S222" s="181" t="str">
        <f t="shared" ca="1" si="29"/>
        <v>CN</v>
      </c>
      <c r="T222" s="181" t="str">
        <f ca="1">IF(B222="","",IF(ISERROR(MATCH($J222,SorP!$B$1:$B$6226,0)),"",INDIRECT("'SorP'!$A$"&amp;MATCH($S222&amp;$J222,SorP!C:C,0))))</f>
        <v>CN-YN</v>
      </c>
      <c r="U222" s="201"/>
      <c r="V222" s="226">
        <f ca="1">IF(C222="",NA(),IF(OR(C222="Smelter not listed",C222="Smelter not yet identified"),MATCH($B222&amp;$D222,'Smelter Look-up'!$J:$J,0),MATCH($B222&amp;$C222,'Smelter Look-up'!$J:$J,0)))</f>
        <v>451</v>
      </c>
      <c r="X222" s="227">
        <f t="shared" ca="1" si="30"/>
        <v>0</v>
      </c>
      <c r="AB222" s="228" t="str">
        <f t="shared" ca="1" si="31"/>
        <v>TinGejiu Zili Mining And Metallurgy Co., Ltd.</v>
      </c>
    </row>
    <row r="223" spans="1:28" s="227" customFormat="1" ht="54">
      <c r="A223" s="181" t="s">
        <v>765</v>
      </c>
      <c r="B223" s="182" t="str">
        <f ca="1">IF(LEN(A223)=0,"",INDEX('Smelter Look-up'!$A:$A,MATCH($A223,'Smelter Look-up'!$E:$E,0)))</f>
        <v>Tin</v>
      </c>
      <c r="C223" s="186" t="str">
        <f ca="1">IF(LEN(A223)=0,"",INDEX('Smelter Look-up'!$C:$C,MATCH($A223,'Smelter Look-up'!$E:$E,0)))</f>
        <v>China Tin Group Co., Ltd.</v>
      </c>
      <c r="D223" s="230"/>
      <c r="E223" s="182" t="str">
        <f ca="1">IF(ISERROR($V223),"",OFFSET('Smelter Look-up'!$D$4,$V223-4,0)&amp;"")</f>
        <v>CHINA</v>
      </c>
      <c r="F223" s="182" t="str">
        <f ca="1">IF(ISERROR($V223),"",OFFSET('Smelter Look-up'!$E$4,$V223-4,0))</f>
        <v>CID001070</v>
      </c>
      <c r="G223" s="182" t="str">
        <f ca="1">IF(C223=$X$4,IF(ISERROR($V223),"Enter smelter details","RMI"),IF(ISERROR($V223),"",OFFSET('Smelter Look-up'!$F$4,$V223-4,0)))</f>
        <v>RMI</v>
      </c>
      <c r="H223" s="183">
        <f ca="1">IF(ISERROR($V223),"",OFFSET('Smelter Look-up'!$G$4,$V223-4,0))</f>
        <v>0</v>
      </c>
      <c r="I223" s="184" t="str">
        <f ca="1">IF(ISERROR($V223),"",OFFSET('Smelter Look-up'!$H$4,$V223-4,0))</f>
        <v>Laibin</v>
      </c>
      <c r="J223" s="184" t="str">
        <f ca="1">IF(ISERROR($V223),"",OFFSET('Smelter Look-up'!$I$4,$V223-4,0))</f>
        <v>Guangxi Zhuangzu Zizhiqu</v>
      </c>
      <c r="K223" s="224"/>
      <c r="L223" s="224"/>
      <c r="M223" s="224"/>
      <c r="N223" s="224"/>
      <c r="O223" s="224"/>
      <c r="P223" s="185"/>
      <c r="Q223" s="225">
        <f>VLOOKUP(A223,'[1]For Dropdown'!$A:$F,6,FALSE)</f>
        <v>0</v>
      </c>
      <c r="R223" s="182" t="str">
        <f ca="1">IF(ISERROR($V223),"",OFFSET('Smelter Look-up'!$C$4,$V223-4,0)&amp;"")</f>
        <v>China Tin Group Co., Ltd.</v>
      </c>
      <c r="S223" s="181" t="str">
        <f t="shared" ca="1" si="29"/>
        <v>CN</v>
      </c>
      <c r="T223" s="181" t="str">
        <f ca="1">IF(B223="","",IF(ISERROR(MATCH($J223,SorP!$B$1:$B$6226,0)),"",INDIRECT("'SorP'!$A$"&amp;MATCH($S223&amp;$J223,SorP!C:C,0))))</f>
        <v>CN-GX</v>
      </c>
      <c r="U223" s="201"/>
      <c r="V223" s="226">
        <f ca="1">IF(C223="",NA(),IF(OR(C223="Smelter not listed",C223="Smelter not yet identified"),MATCH($B223&amp;$D223,'Smelter Look-up'!$J:$J,0),MATCH($B223&amp;$C223,'Smelter Look-up'!$J:$J,0)))</f>
        <v>414</v>
      </c>
      <c r="X223" s="227">
        <f t="shared" ca="1" si="30"/>
        <v>0</v>
      </c>
      <c r="AB223" s="228" t="str">
        <f t="shared" ca="1" si="31"/>
        <v>TinChina Tin Group Co., Ltd.</v>
      </c>
    </row>
    <row r="224" spans="1:28" s="227" customFormat="1" ht="81">
      <c r="A224" s="181" t="s">
        <v>766</v>
      </c>
      <c r="B224" s="182" t="str">
        <f ca="1">IF(LEN(A224)=0,"",INDEX('Smelter Look-up'!$A:$A,MATCH($A224,'Smelter Look-up'!$E:$E,0)))</f>
        <v>Tin</v>
      </c>
      <c r="C224" s="186" t="str">
        <f ca="1">IF(LEN(A224)=0,"",INDEX('Smelter Look-up'!$C:$C,MATCH($A224,'Smelter Look-up'!$E:$E,0)))</f>
        <v>Malaysia Smelting Corporation (MSC)</v>
      </c>
      <c r="D224" s="230"/>
      <c r="E224" s="182" t="str">
        <f ca="1">IF(ISERROR($V224),"",OFFSET('Smelter Look-up'!$D$4,$V224-4,0)&amp;"")</f>
        <v>MALAYSIA</v>
      </c>
      <c r="F224" s="182" t="str">
        <f ca="1">IF(ISERROR($V224),"",OFFSET('Smelter Look-up'!$E$4,$V224-4,0))</f>
        <v>CID001105</v>
      </c>
      <c r="G224" s="182" t="str">
        <f ca="1">IF(C224=$X$4,IF(ISERROR($V224),"Enter smelter details","RMI"),IF(ISERROR($V224),"",OFFSET('Smelter Look-up'!$F$4,$V224-4,0)))</f>
        <v>RMI</v>
      </c>
      <c r="H224" s="183">
        <f ca="1">IF(ISERROR($V224),"",OFFSET('Smelter Look-up'!$G$4,$V224-4,0))</f>
        <v>0</v>
      </c>
      <c r="I224" s="184" t="str">
        <f ca="1">IF(ISERROR($V224),"",OFFSET('Smelter Look-up'!$H$4,$V224-4,0))</f>
        <v>Butterworth</v>
      </c>
      <c r="J224" s="184" t="str">
        <f ca="1">IF(ISERROR($V224),"",OFFSET('Smelter Look-up'!$I$4,$V224-4,0))</f>
        <v>Pulau Pinang</v>
      </c>
      <c r="K224" s="224"/>
      <c r="L224" s="224"/>
      <c r="M224" s="224"/>
      <c r="N224" s="224"/>
      <c r="O224" s="224"/>
      <c r="P224" s="185"/>
      <c r="Q224" s="225">
        <f>VLOOKUP(A224,'[1]For Dropdown'!$A:$F,6,FALSE)</f>
        <v>0</v>
      </c>
      <c r="R224" s="182" t="str">
        <f ca="1">IF(ISERROR($V224),"",OFFSET('Smelter Look-up'!$C$4,$V224-4,0)&amp;"")</f>
        <v>Malaysia Smelting Corporation (MSC)</v>
      </c>
      <c r="S224" s="181" t="str">
        <f t="shared" ca="1" si="29"/>
        <v>MY</v>
      </c>
      <c r="T224" s="181" t="str">
        <f ca="1">IF(B224="","",IF(ISERROR(MATCH($J224,SorP!$B$1:$B$6226,0)),"",INDIRECT("'SorP'!$A$"&amp;MATCH($S224&amp;$J224,SorP!C:C,0))))</f>
        <v>MY-07</v>
      </c>
      <c r="U224" s="201"/>
      <c r="V224" s="226">
        <f ca="1">IF(C224="",NA(),IF(OR(C224="Smelter not listed",C224="Smelter not yet identified"),MATCH($B224&amp;$D224,'Smelter Look-up'!$J:$J,0),MATCH($B224&amp;$C224,'Smelter Look-up'!$J:$J,0)))</f>
        <v>474</v>
      </c>
      <c r="X224" s="227">
        <f t="shared" ca="1" si="30"/>
        <v>0</v>
      </c>
      <c r="AB224" s="228" t="str">
        <f t="shared" ca="1" si="31"/>
        <v>TinMalaysia Smelting Corporation (MSC)</v>
      </c>
    </row>
    <row r="225" spans="1:28" s="227" customFormat="1" ht="54">
      <c r="A225" s="181" t="s">
        <v>1767</v>
      </c>
      <c r="B225" s="182" t="str">
        <f ca="1">IF(LEN(A225)=0,"",INDEX('Smelter Look-up'!$A:$A,MATCH($A225,'Smelter Look-up'!$E:$E,0)))</f>
        <v>Tin</v>
      </c>
      <c r="C225" s="186" t="str">
        <f ca="1">IF(LEN(A225)=0,"",INDEX('Smelter Look-up'!$C:$C,MATCH($A225,'Smelter Look-up'!$E:$E,0)))</f>
        <v>Metallic Resources, Inc.</v>
      </c>
      <c r="D225" s="230"/>
      <c r="E225" s="182" t="str">
        <f ca="1">IF(ISERROR($V225),"",OFFSET('Smelter Look-up'!$D$4,$V225-4,0)&amp;"")</f>
        <v>UNITED STATES OF AMERICA</v>
      </c>
      <c r="F225" s="182" t="str">
        <f ca="1">IF(ISERROR($V225),"",OFFSET('Smelter Look-up'!$E$4,$V225-4,0))</f>
        <v>CID001142</v>
      </c>
      <c r="G225" s="182" t="str">
        <f ca="1">IF(C225=$X$4,IF(ISERROR($V225),"Enter smelter details","RMI"),IF(ISERROR($V225),"",OFFSET('Smelter Look-up'!$F$4,$V225-4,0)))</f>
        <v>RMI</v>
      </c>
      <c r="H225" s="183">
        <f ca="1">IF(ISERROR($V225),"",OFFSET('Smelter Look-up'!$G$4,$V225-4,0))</f>
        <v>0</v>
      </c>
      <c r="I225" s="184" t="str">
        <f ca="1">IF(ISERROR($V225),"",OFFSET('Smelter Look-up'!$H$4,$V225-4,0))</f>
        <v>Twinsburg</v>
      </c>
      <c r="J225" s="184" t="str">
        <f ca="1">IF(ISERROR($V225),"",OFFSET('Smelter Look-up'!$I$4,$V225-4,0))</f>
        <v>Ohio</v>
      </c>
      <c r="K225" s="224"/>
      <c r="L225" s="224"/>
      <c r="M225" s="224"/>
      <c r="N225" s="224"/>
      <c r="O225" s="224"/>
      <c r="P225" s="185"/>
      <c r="Q225" s="225">
        <f>VLOOKUP(A225,'[1]For Dropdown'!$A:$F,6,FALSE)</f>
        <v>0</v>
      </c>
      <c r="R225" s="182" t="str">
        <f ca="1">IF(ISERROR($V225),"",OFFSET('Smelter Look-up'!$C$4,$V225-4,0)&amp;"")</f>
        <v>Metallic Resources, Inc.</v>
      </c>
      <c r="S225" s="181" t="str">
        <f t="shared" ca="1" si="29"/>
        <v>US</v>
      </c>
      <c r="T225" s="181" t="str">
        <f ca="1">IF(B225="","",IF(ISERROR(MATCH($J225,SorP!$B$1:$B$6226,0)),"",INDIRECT("'SorP'!$A$"&amp;MATCH($S225&amp;$J225,SorP!C:C,0))))</f>
        <v>US-OH</v>
      </c>
      <c r="U225" s="201"/>
      <c r="V225" s="226">
        <f ca="1">IF(C225="",NA(),IF(OR(C225="Smelter not listed",C225="Smelter not yet identified"),MATCH($B225&amp;$D225,'Smelter Look-up'!$J:$J,0),MATCH($B225&amp;$C225,'Smelter Look-up'!$J:$J,0)))</f>
        <v>479</v>
      </c>
      <c r="X225" s="227">
        <f t="shared" ca="1" si="30"/>
        <v>0</v>
      </c>
      <c r="AB225" s="228" t="str">
        <f t="shared" ca="1" si="31"/>
        <v>TinMetallic Resources, Inc.</v>
      </c>
    </row>
    <row r="226" spans="1:28" s="227" customFormat="1" ht="54">
      <c r="A226" s="181" t="s">
        <v>767</v>
      </c>
      <c r="B226" s="182" t="str">
        <f ca="1">IF(LEN(A226)=0,"",INDEX('Smelter Look-up'!$A:$A,MATCH($A226,'Smelter Look-up'!$E:$E,0)))</f>
        <v>Tin</v>
      </c>
      <c r="C226" s="186" t="str">
        <f ca="1">IF(LEN(A226)=0,"",INDEX('Smelter Look-up'!$C:$C,MATCH($A226,'Smelter Look-up'!$E:$E,0)))</f>
        <v>Mineracao Taboca S.A.</v>
      </c>
      <c r="D226" s="230"/>
      <c r="E226" s="182" t="str">
        <f ca="1">IF(ISERROR($V226),"",OFFSET('Smelter Look-up'!$D$4,$V226-4,0)&amp;"")</f>
        <v>BRAZIL</v>
      </c>
      <c r="F226" s="182" t="str">
        <f ca="1">IF(ISERROR($V226),"",OFFSET('Smelter Look-up'!$E$4,$V226-4,0))</f>
        <v>CID001173</v>
      </c>
      <c r="G226" s="182" t="str">
        <f ca="1">IF(C226=$X$4,IF(ISERROR($V226),"Enter smelter details","RMI"),IF(ISERROR($V226),"",OFFSET('Smelter Look-up'!$F$4,$V226-4,0)))</f>
        <v>RMI</v>
      </c>
      <c r="H226" s="183">
        <f ca="1">IF(ISERROR($V226),"",OFFSET('Smelter Look-up'!$G$4,$V226-4,0))</f>
        <v>0</v>
      </c>
      <c r="I226" s="184" t="str">
        <f ca="1">IF(ISERROR($V226),"",OFFSET('Smelter Look-up'!$H$4,$V226-4,0))</f>
        <v>Bairro Guarapiranga</v>
      </c>
      <c r="J226" s="184" t="str">
        <f ca="1">IF(ISERROR($V226),"",OFFSET('Smelter Look-up'!$I$4,$V226-4,0))</f>
        <v>São Paulo</v>
      </c>
      <c r="K226" s="224"/>
      <c r="L226" s="224"/>
      <c r="M226" s="224"/>
      <c r="N226" s="224"/>
      <c r="O226" s="224"/>
      <c r="P226" s="185"/>
      <c r="Q226" s="225">
        <f>VLOOKUP(A226,'[1]For Dropdown'!$A:$F,6,FALSE)</f>
        <v>0</v>
      </c>
      <c r="R226" s="182" t="str">
        <f ca="1">IF(ISERROR($V226),"",OFFSET('Smelter Look-up'!$C$4,$V226-4,0)&amp;"")</f>
        <v>Mineracao Taboca S.A.</v>
      </c>
      <c r="S226" s="181" t="str">
        <f t="shared" ca="1" si="29"/>
        <v>BR</v>
      </c>
      <c r="T226" s="181" t="str">
        <f ca="1">IF(B226="","",IF(ISERROR(MATCH($J226,SorP!$B$1:$B$6226,0)),"",INDIRECT("'SorP'!$A$"&amp;MATCH($S226&amp;$J226,SorP!C:C,0))))</f>
        <v>BR-SP</v>
      </c>
      <c r="U226" s="201"/>
      <c r="V226" s="226">
        <f ca="1">IF(C226="",NA(),IF(OR(C226="Smelter not listed",C226="Smelter not yet identified"),MATCH($B226&amp;$D226,'Smelter Look-up'!$J:$J,0),MATCH($B226&amp;$C226,'Smelter Look-up'!$J:$J,0)))</f>
        <v>482</v>
      </c>
      <c r="X226" s="227">
        <f t="shared" ca="1" si="30"/>
        <v>0</v>
      </c>
      <c r="AB226" s="228" t="str">
        <f t="shared" ca="1" si="31"/>
        <v>TinMineracao Taboca S.A.</v>
      </c>
    </row>
    <row r="227" spans="1:28" s="227" customFormat="1" ht="27">
      <c r="A227" s="181" t="s">
        <v>768</v>
      </c>
      <c r="B227" s="182" t="str">
        <f ca="1">IF(LEN(A227)=0,"",INDEX('Smelter Look-up'!$A:$A,MATCH($A227,'Smelter Look-up'!$E:$E,0)))</f>
        <v>Tin</v>
      </c>
      <c r="C227" s="186" t="str">
        <f ca="1">IF(LEN(A227)=0,"",INDEX('Smelter Look-up'!$C:$C,MATCH($A227,'Smelter Look-up'!$E:$E,0)))</f>
        <v>Minsur</v>
      </c>
      <c r="D227" s="230"/>
      <c r="E227" s="182" t="str">
        <f ca="1">IF(ISERROR($V227),"",OFFSET('Smelter Look-up'!$D$4,$V227-4,0)&amp;"")</f>
        <v>PERU</v>
      </c>
      <c r="F227" s="182" t="str">
        <f ca="1">IF(ISERROR($V227),"",OFFSET('Smelter Look-up'!$E$4,$V227-4,0))</f>
        <v>CID001182</v>
      </c>
      <c r="G227" s="182" t="str">
        <f ca="1">IF(C227=$X$4,IF(ISERROR($V227),"Enter smelter details","RMI"),IF(ISERROR($V227),"",OFFSET('Smelter Look-up'!$F$4,$V227-4,0)))</f>
        <v>RMI</v>
      </c>
      <c r="H227" s="183">
        <f ca="1">IF(ISERROR($V227),"",OFFSET('Smelter Look-up'!$G$4,$V227-4,0))</f>
        <v>0</v>
      </c>
      <c r="I227" s="184" t="str">
        <f ca="1">IF(ISERROR($V227),"",OFFSET('Smelter Look-up'!$H$4,$V227-4,0))</f>
        <v>Paracas</v>
      </c>
      <c r="J227" s="184" t="str">
        <f ca="1">IF(ISERROR($V227),"",OFFSET('Smelter Look-up'!$I$4,$V227-4,0))</f>
        <v>Ika</v>
      </c>
      <c r="K227" s="224"/>
      <c r="L227" s="224"/>
      <c r="M227" s="224"/>
      <c r="N227" s="224"/>
      <c r="O227" s="224"/>
      <c r="P227" s="185"/>
      <c r="Q227" s="225">
        <f>VLOOKUP(A227,'[1]For Dropdown'!$A:$F,6,FALSE)</f>
        <v>0</v>
      </c>
      <c r="R227" s="182" t="str">
        <f ca="1">IF(ISERROR($V227),"",OFFSET('Smelter Look-up'!$C$4,$V227-4,0)&amp;"")</f>
        <v>Minsur</v>
      </c>
      <c r="S227" s="181" t="str">
        <f t="shared" ca="1" si="29"/>
        <v>PE</v>
      </c>
      <c r="T227" s="181" t="str">
        <f ca="1">IF(B227="","",IF(ISERROR(MATCH($J227,SorP!$B$1:$B$6226,0)),"",INDIRECT("'SorP'!$A$"&amp;MATCH($S227&amp;$J227,SorP!C:C,0))))</f>
        <v>PE-ICA</v>
      </c>
      <c r="U227" s="201"/>
      <c r="V227" s="226">
        <f ca="1">IF(C227="",NA(),IF(OR(C227="Smelter not listed",C227="Smelter not yet identified"),MATCH($B227&amp;$D227,'Smelter Look-up'!$J:$J,0),MATCH($B227&amp;$C227,'Smelter Look-up'!$J:$J,0)))</f>
        <v>487</v>
      </c>
      <c r="X227" s="227">
        <f t="shared" ca="1" si="30"/>
        <v>0</v>
      </c>
      <c r="AB227" s="228" t="str">
        <f t="shared" ca="1" si="31"/>
        <v>TinMinsur</v>
      </c>
    </row>
    <row r="228" spans="1:28" s="227" customFormat="1" ht="81">
      <c r="A228" s="181" t="s">
        <v>769</v>
      </c>
      <c r="B228" s="182" t="str">
        <f ca="1">IF(LEN(A228)=0,"",INDEX('Smelter Look-up'!$A:$A,MATCH($A228,'Smelter Look-up'!$E:$E,0)))</f>
        <v>Tin</v>
      </c>
      <c r="C228" s="186" t="str">
        <f ca="1">IF(LEN(A228)=0,"",INDEX('Smelter Look-up'!$C:$C,MATCH($A228,'Smelter Look-up'!$E:$E,0)))</f>
        <v>Mitsubishi Materials Corporation</v>
      </c>
      <c r="D228" s="230"/>
      <c r="E228" s="182" t="str">
        <f ca="1">IF(ISERROR($V228),"",OFFSET('Smelter Look-up'!$D$4,$V228-4,0)&amp;"")</f>
        <v>JAPAN</v>
      </c>
      <c r="F228" s="182" t="str">
        <f ca="1">IF(ISERROR($V228),"",OFFSET('Smelter Look-up'!$E$4,$V228-4,0))</f>
        <v>CID001191</v>
      </c>
      <c r="G228" s="182" t="str">
        <f ca="1">IF(C228=$X$4,IF(ISERROR($V228),"Enter smelter details","RMI"),IF(ISERROR($V228),"",OFFSET('Smelter Look-up'!$F$4,$V228-4,0)))</f>
        <v>RMI</v>
      </c>
      <c r="H228" s="183">
        <f ca="1">IF(ISERROR($V228),"",OFFSET('Smelter Look-up'!$G$4,$V228-4,0))</f>
        <v>0</v>
      </c>
      <c r="I228" s="184" t="str">
        <f ca="1">IF(ISERROR($V228),"",OFFSET('Smelter Look-up'!$H$4,$V228-4,0))</f>
        <v>Asago</v>
      </c>
      <c r="J228" s="184" t="str">
        <f ca="1">IF(ISERROR($V228),"",OFFSET('Smelter Look-up'!$I$4,$V228-4,0))</f>
        <v>Hyogo</v>
      </c>
      <c r="K228" s="224"/>
      <c r="L228" s="224"/>
      <c r="M228" s="224"/>
      <c r="N228" s="224"/>
      <c r="O228" s="224"/>
      <c r="P228" s="185"/>
      <c r="Q228" s="225">
        <f>VLOOKUP(A228,'[1]For Dropdown'!$A:$F,6,FALSE)</f>
        <v>0</v>
      </c>
      <c r="R228" s="182" t="str">
        <f ca="1">IF(ISERROR($V228),"",OFFSET('Smelter Look-up'!$C$4,$V228-4,0)&amp;"")</f>
        <v>Mitsubishi Materials Corporation</v>
      </c>
      <c r="S228" s="181" t="str">
        <f t="shared" ca="1" si="29"/>
        <v>JP</v>
      </c>
      <c r="T228" s="181" t="str">
        <f ca="1">IF(B228="","",IF(ISERROR(MATCH($J228,SorP!$B$1:$B$6226,0)),"",INDIRECT("'SorP'!$A$"&amp;MATCH($S228&amp;$J228,SorP!C:C,0))))</f>
        <v>JP-28</v>
      </c>
      <c r="U228" s="201"/>
      <c r="V228" s="226">
        <f ca="1">IF(C228="",NA(),IF(OR(C228="Smelter not listed",C228="Smelter not yet identified"),MATCH($B228&amp;$D228,'Smelter Look-up'!$J:$J,0),MATCH($B228&amp;$C228,'Smelter Look-up'!$J:$J,0)))</f>
        <v>488</v>
      </c>
      <c r="X228" s="227">
        <f t="shared" ca="1" si="30"/>
        <v>0</v>
      </c>
      <c r="AB228" s="228" t="str">
        <f t="shared" ca="1" si="31"/>
        <v>TinMitsubishi Materials Corporation</v>
      </c>
    </row>
    <row r="229" spans="1:28" s="227" customFormat="1" ht="67.5">
      <c r="A229" s="181" t="s">
        <v>1774</v>
      </c>
      <c r="B229" s="182" t="str">
        <f ca="1">IF(LEN(A229)=0,"",INDEX('Smelter Look-up'!$A:$A,MATCH($A229,'Smelter Look-up'!$E:$E,0)))</f>
        <v>Tin</v>
      </c>
      <c r="C229" s="186" t="str">
        <f ca="1">IF(LEN(A229)=0,"",INDEX('Smelter Look-up'!$C:$C,MATCH($A229,'Smelter Look-up'!$E:$E,0)))</f>
        <v>Jiangxi New Nanshan Technology Ltd.</v>
      </c>
      <c r="D229" s="230"/>
      <c r="E229" s="182" t="str">
        <f ca="1">IF(ISERROR($V229),"",OFFSET('Smelter Look-up'!$D$4,$V229-4,0)&amp;"")</f>
        <v>CHINA</v>
      </c>
      <c r="F229" s="182" t="str">
        <f ca="1">IF(ISERROR($V229),"",OFFSET('Smelter Look-up'!$E$4,$V229-4,0))</f>
        <v>CID001231</v>
      </c>
      <c r="G229" s="182" t="str">
        <f ca="1">IF(C229=$X$4,IF(ISERROR($V229),"Enter smelter details","RMI"),IF(ISERROR($V229),"",OFFSET('Smelter Look-up'!$F$4,$V229-4,0)))</f>
        <v>RMI</v>
      </c>
      <c r="H229" s="183">
        <f ca="1">IF(ISERROR($V229),"",OFFSET('Smelter Look-up'!$G$4,$V229-4,0))</f>
        <v>0</v>
      </c>
      <c r="I229" s="184" t="str">
        <f ca="1">IF(ISERROR($V229),"",OFFSET('Smelter Look-up'!$H$4,$V229-4,0))</f>
        <v>Ganzhou</v>
      </c>
      <c r="J229" s="184" t="str">
        <f ca="1">IF(ISERROR($V229),"",OFFSET('Smelter Look-up'!$I$4,$V229-4,0))</f>
        <v>Jiangxi Sheng</v>
      </c>
      <c r="K229" s="224"/>
      <c r="L229" s="224"/>
      <c r="M229" s="224"/>
      <c r="N229" s="224"/>
      <c r="O229" s="224"/>
      <c r="P229" s="185"/>
      <c r="Q229" s="225">
        <f>VLOOKUP(A229,'[1]For Dropdown'!$A:$F,6,FALSE)</f>
        <v>0</v>
      </c>
      <c r="R229" s="182" t="str">
        <f ca="1">IF(ISERROR($V229),"",OFFSET('Smelter Look-up'!$C$4,$V229-4,0)&amp;"")</f>
        <v>Jiangxi New Nanshan Technology Ltd.</v>
      </c>
      <c r="S229" s="181" t="str">
        <f t="shared" ca="1" si="29"/>
        <v>CN</v>
      </c>
      <c r="T229" s="181" t="str">
        <f ca="1">IF(B229="","",IF(ISERROR(MATCH($J229,SorP!$B$1:$B$6226,0)),"",INDIRECT("'SorP'!$A$"&amp;MATCH($S229&amp;$J229,SorP!C:C,0))))</f>
        <v>CN-JX</v>
      </c>
      <c r="U229" s="201"/>
      <c r="V229" s="226">
        <f ca="1">IF(C229="",NA(),IF(OR(C229="Smelter not listed",C229="Smelter not yet identified"),MATCH($B229&amp;$D229,'Smelter Look-up'!$J:$J,0),MATCH($B229&amp;$C229,'Smelter Look-up'!$J:$J,0)))</f>
        <v>464</v>
      </c>
      <c r="X229" s="227">
        <f t="shared" ca="1" si="30"/>
        <v>0</v>
      </c>
      <c r="AB229" s="228" t="str">
        <f t="shared" ca="1" si="31"/>
        <v>TinJiangxi New Nanshan Technology Ltd.</v>
      </c>
    </row>
    <row r="230" spans="1:28" s="227" customFormat="1" ht="54">
      <c r="A230" s="181" t="s">
        <v>772</v>
      </c>
      <c r="B230" s="182" t="str">
        <f ca="1">IF(LEN(A230)=0,"",INDEX('Smelter Look-up'!$A:$A,MATCH($A230,'Smelter Look-up'!$E:$E,0)))</f>
        <v>Tin</v>
      </c>
      <c r="C230" s="186" t="str">
        <f ca="1">IF(LEN(A230)=0,"",INDEX('Smelter Look-up'!$C:$C,MATCH($A230,'Smelter Look-up'!$E:$E,0)))</f>
        <v>Operaciones Metalurgicas S.A.</v>
      </c>
      <c r="D230" s="230"/>
      <c r="E230" s="182" t="str">
        <f ca="1">IF(ISERROR($V230),"",OFFSET('Smelter Look-up'!$D$4,$V230-4,0)&amp;"")</f>
        <v>BOLIVIA (PLURINATIONAL STATE OF)</v>
      </c>
      <c r="F230" s="182" t="str">
        <f ca="1">IF(ISERROR($V230),"",OFFSET('Smelter Look-up'!$E$4,$V230-4,0))</f>
        <v>CID001337</v>
      </c>
      <c r="G230" s="182" t="str">
        <f ca="1">IF(C230=$X$4,IF(ISERROR($V230),"Enter smelter details","RMI"),IF(ISERROR($V230),"",OFFSET('Smelter Look-up'!$F$4,$V230-4,0)))</f>
        <v>RMI</v>
      </c>
      <c r="H230" s="183">
        <f ca="1">IF(ISERROR($V230),"",OFFSET('Smelter Look-up'!$G$4,$V230-4,0))</f>
        <v>0</v>
      </c>
      <c r="I230" s="184" t="str">
        <f ca="1">IF(ISERROR($V230),"",OFFSET('Smelter Look-up'!$H$4,$V230-4,0))</f>
        <v>Oruro</v>
      </c>
      <c r="J230" s="184" t="str">
        <f ca="1">IF(ISERROR($V230),"",OFFSET('Smelter Look-up'!$I$4,$V230-4,0))</f>
        <v>Oruro</v>
      </c>
      <c r="K230" s="224"/>
      <c r="L230" s="224"/>
      <c r="M230" s="224"/>
      <c r="N230" s="224"/>
      <c r="O230" s="224"/>
      <c r="P230" s="185"/>
      <c r="Q230" s="225">
        <f>VLOOKUP(A230,'[1]For Dropdown'!$A:$F,6,FALSE)</f>
        <v>0</v>
      </c>
      <c r="R230" s="182" t="str">
        <f ca="1">IF(ISERROR($V230),"",OFFSET('Smelter Look-up'!$C$4,$V230-4,0)&amp;"")</f>
        <v>Operaciones Metalurgicas S.A.</v>
      </c>
      <c r="S230" s="181" t="str">
        <f t="shared" ref="S230:S260" ca="1" si="32">IF(B230="","",IF(ISERROR(MATCH($E230,CL,0)),"Unknown",INDIRECT("'C'!$A$"&amp;MATCH($E230,CL,0)+1)))</f>
        <v>BO</v>
      </c>
      <c r="T230" s="181" t="str">
        <f ca="1">IF(B230="","",IF(ISERROR(MATCH($J230,SorP!$B$1:$B$6226,0)),"",INDIRECT("'SorP'!$A$"&amp;MATCH($S230&amp;$J230,SorP!C:C,0))))</f>
        <v>BO-O</v>
      </c>
      <c r="U230" s="201"/>
      <c r="V230" s="226">
        <f ca="1">IF(C230="",NA(),IF(OR(C230="Smelter not listed",C230="Smelter not yet identified"),MATCH($B230&amp;$D230,'Smelter Look-up'!$J:$J,0),MATCH($B230&amp;$C230,'Smelter Look-up'!$J:$J,0)))</f>
        <v>499</v>
      </c>
      <c r="X230" s="227">
        <f t="shared" ref="X230:X260" ca="1" si="33">IF(AND(C230="Smelter not listed",OR(LEN(D230)=0,LEN(E230)=0)),1,0)</f>
        <v>0</v>
      </c>
      <c r="AB230" s="228" t="str">
        <f t="shared" ref="AB230:AB260" ca="1" si="34">B230&amp;C230</f>
        <v>TinOperaciones Metalurgicas S.A.</v>
      </c>
    </row>
    <row r="231" spans="1:28" s="227" customFormat="1" ht="67.5">
      <c r="A231" s="181" t="s">
        <v>773</v>
      </c>
      <c r="B231" s="182" t="str">
        <f ca="1">IF(LEN(A231)=0,"",INDEX('Smelter Look-up'!$A:$A,MATCH($A231,'Smelter Look-up'!$E:$E,0)))</f>
        <v>Tin</v>
      </c>
      <c r="C231" s="186" t="str">
        <f ca="1">IF(LEN(A231)=0,"",INDEX('Smelter Look-up'!$C:$C,MATCH($A231,'Smelter Look-up'!$E:$E,0)))</f>
        <v>PT Artha Cipta Langgeng</v>
      </c>
      <c r="D231" s="230"/>
      <c r="E231" s="182" t="str">
        <f ca="1">IF(ISERROR($V231),"",OFFSET('Smelter Look-up'!$D$4,$V231-4,0)&amp;"")</f>
        <v>INDONESIA</v>
      </c>
      <c r="F231" s="182" t="str">
        <f ca="1">IF(ISERROR($V231),"",OFFSET('Smelter Look-up'!$E$4,$V231-4,0))</f>
        <v>CID001399</v>
      </c>
      <c r="G231" s="182" t="str">
        <f ca="1">IF(C231=$X$4,IF(ISERROR($V231),"Enter smelter details","RMI"),IF(ISERROR($V231),"",OFFSET('Smelter Look-up'!$F$4,$V231-4,0)))</f>
        <v>RMI</v>
      </c>
      <c r="H231" s="183">
        <f ca="1">IF(ISERROR($V231),"",OFFSET('Smelter Look-up'!$G$4,$V231-4,0))</f>
        <v>0</v>
      </c>
      <c r="I231" s="184" t="str">
        <f ca="1">IF(ISERROR($V231),"",OFFSET('Smelter Look-up'!$H$4,$V231-4,0))</f>
        <v>Sungailiat</v>
      </c>
      <c r="J231" s="184" t="str">
        <f ca="1">IF(ISERROR($V231),"",OFFSET('Smelter Look-up'!$I$4,$V231-4,0))</f>
        <v>Kepulauan Bangka Belitung</v>
      </c>
      <c r="K231" s="224"/>
      <c r="L231" s="224"/>
      <c r="M231" s="224"/>
      <c r="N231" s="224"/>
      <c r="O231" s="224"/>
      <c r="P231" s="185"/>
      <c r="Q231" s="225" t="str">
        <f>VLOOKUP(A231,'[1]For Dropdown'!$A:$F,6,FALSE)</f>
        <v>Not Eligible Smelters</v>
      </c>
      <c r="R231" s="182" t="str">
        <f ca="1">IF(ISERROR($V231),"",OFFSET('Smelter Look-up'!$C$4,$V231-4,0)&amp;"")</f>
        <v>PT Artha Cipta Langgeng</v>
      </c>
      <c r="S231" s="181" t="str">
        <f t="shared" ca="1" si="32"/>
        <v>ID</v>
      </c>
      <c r="T231" s="181" t="str">
        <f ca="1">IF(B231="","",IF(ISERROR(MATCH($J231,SorP!$B$1:$B$6226,0)),"",INDIRECT("'SorP'!$A$"&amp;MATCH($S231&amp;$J231,SorP!C:C,0))))</f>
        <v>ID-BB</v>
      </c>
      <c r="U231" s="201"/>
      <c r="V231" s="226">
        <f ca="1">IF(C231="",NA(),IF(OR(C231="Smelter not listed",C231="Smelter not yet identified"),MATCH($B231&amp;$D231,'Smelter Look-up'!$J:$J,0),MATCH($B231&amp;$C231,'Smelter Look-up'!$J:$J,0)))</f>
        <v>504</v>
      </c>
      <c r="X231" s="227">
        <f t="shared" ca="1" si="33"/>
        <v>0</v>
      </c>
      <c r="AB231" s="228" t="str">
        <f t="shared" ca="1" si="34"/>
        <v>TinPT Artha Cipta Langgeng</v>
      </c>
    </row>
    <row r="232" spans="1:28" s="227" customFormat="1" ht="54">
      <c r="A232" s="181" t="s">
        <v>15443</v>
      </c>
      <c r="B232" s="182" t="str">
        <f ca="1">IF(LEN(A232)=0,"",INDEX('Smelter Look-up'!$A:$A,MATCH($A232,'Smelter Look-up'!$E:$E,0)))</f>
        <v>Tin</v>
      </c>
      <c r="C232" s="186" t="str">
        <f ca="1">IF(LEN(A232)=0,"",INDEX('Smelter Look-up'!$C:$C,MATCH($A232,'Smelter Look-up'!$E:$E,0)))</f>
        <v>PT Babel Inti Perkasa</v>
      </c>
      <c r="D232" s="230"/>
      <c r="E232" s="182" t="str">
        <f ca="1">IF(ISERROR($V232),"",OFFSET('Smelter Look-up'!$D$4,$V232-4,0)&amp;"")</f>
        <v>INDONESIA</v>
      </c>
      <c r="F232" s="182" t="str">
        <f ca="1">IF(ISERROR($V232),"",OFFSET('Smelter Look-up'!$E$4,$V232-4,0))</f>
        <v>CID001402</v>
      </c>
      <c r="G232" s="182" t="str">
        <f ca="1">IF(C232=$X$4,IF(ISERROR($V232),"Enter smelter details","RMI"),IF(ISERROR($V232),"",OFFSET('Smelter Look-up'!$F$4,$V232-4,0)))</f>
        <v>RMI</v>
      </c>
      <c r="H232" s="183">
        <f ca="1">IF(ISERROR($V232),"",OFFSET('Smelter Look-up'!$G$4,$V232-4,0))</f>
        <v>0</v>
      </c>
      <c r="I232" s="184" t="str">
        <f ca="1">IF(ISERROR($V232),"",OFFSET('Smelter Look-up'!$H$4,$V232-4,0))</f>
        <v>Lintang</v>
      </c>
      <c r="J232" s="184" t="str">
        <f ca="1">IF(ISERROR($V232),"",OFFSET('Smelter Look-up'!$I$4,$V232-4,0))</f>
        <v>Kepulauan Bangka Belitung</v>
      </c>
      <c r="K232" s="224"/>
      <c r="L232" s="224"/>
      <c r="M232" s="224"/>
      <c r="N232" s="224"/>
      <c r="O232" s="224"/>
      <c r="P232" s="185"/>
      <c r="Q232" s="225" t="str">
        <f>VLOOKUP(A232,'[1]For Dropdown'!$A:$F,6,FALSE)</f>
        <v>Not Eligible Smelters</v>
      </c>
      <c r="R232" s="182" t="str">
        <f ca="1">IF(ISERROR($V232),"",OFFSET('Smelter Look-up'!$C$4,$V232-4,0)&amp;"")</f>
        <v>PT Babel Inti Perkasa</v>
      </c>
      <c r="S232" s="181" t="str">
        <f t="shared" ca="1" si="32"/>
        <v>ID</v>
      </c>
      <c r="T232" s="181" t="str">
        <f ca="1">IF(B232="","",IF(ISERROR(MATCH($J232,SorP!$B$1:$B$6226,0)),"",INDIRECT("'SorP'!$A$"&amp;MATCH($S232&amp;$J232,SorP!C:C,0))))</f>
        <v>ID-BB</v>
      </c>
      <c r="U232" s="201"/>
      <c r="V232" s="226">
        <f ca="1">IF(C232="",NA(),IF(OR(C232="Smelter not listed",C232="Smelter not yet identified"),MATCH($B232&amp;$D232,'Smelter Look-up'!$J:$J,0),MATCH($B232&amp;$C232,'Smelter Look-up'!$J:$J,0)))</f>
        <v>506</v>
      </c>
      <c r="X232" s="227">
        <f t="shared" ca="1" si="33"/>
        <v>0</v>
      </c>
      <c r="AB232" s="228" t="str">
        <f t="shared" ca="1" si="34"/>
        <v>TinPT Babel Inti Perkasa</v>
      </c>
    </row>
    <row r="233" spans="1:28" s="227" customFormat="1" ht="67.5">
      <c r="A233" s="181" t="s">
        <v>15076</v>
      </c>
      <c r="B233" s="182" t="str">
        <f ca="1">IF(LEN(A233)=0,"",INDEX('Smelter Look-up'!$A:$A,MATCH($A233,'Smelter Look-up'!$E:$E,0)))</f>
        <v>Tin</v>
      </c>
      <c r="C233" s="186" t="str">
        <f ca="1">IF(LEN(A233)=0,"",INDEX('Smelter Look-up'!$C:$C,MATCH($A233,'Smelter Look-up'!$E:$E,0)))</f>
        <v>PT Babel Surya Alam Lestari</v>
      </c>
      <c r="D233" s="230"/>
      <c r="E233" s="182" t="str">
        <f ca="1">IF(ISERROR($V233),"",OFFSET('Smelter Look-up'!$D$4,$V233-4,0)&amp;"")</f>
        <v>INDONESIA</v>
      </c>
      <c r="F233" s="182" t="str">
        <f ca="1">IF(ISERROR($V233),"",OFFSET('Smelter Look-up'!$E$4,$V233-4,0))</f>
        <v>CID001406</v>
      </c>
      <c r="G233" s="182" t="str">
        <f ca="1">IF(C233=$X$4,IF(ISERROR($V233),"Enter smelter details","RMI"),IF(ISERROR($V233),"",OFFSET('Smelter Look-up'!$F$4,$V233-4,0)))</f>
        <v>RMI</v>
      </c>
      <c r="H233" s="183">
        <f ca="1">IF(ISERROR($V233),"",OFFSET('Smelter Look-up'!$G$4,$V233-4,0))</f>
        <v>0</v>
      </c>
      <c r="I233" s="184" t="str">
        <f ca="1">IF(ISERROR($V233),"",OFFSET('Smelter Look-up'!$H$4,$V233-4,0))</f>
        <v>Badau</v>
      </c>
      <c r="J233" s="184" t="str">
        <f ca="1">IF(ISERROR($V233),"",OFFSET('Smelter Look-up'!$I$4,$V233-4,0))</f>
        <v>Kepulauan Bangka Belitung</v>
      </c>
      <c r="K233" s="224"/>
      <c r="L233" s="224"/>
      <c r="M233" s="224"/>
      <c r="N233" s="224"/>
      <c r="O233" s="224"/>
      <c r="P233" s="185"/>
      <c r="Q233" s="225" t="str">
        <f>VLOOKUP(A233,'[1]For Dropdown'!$A:$F,6,FALSE)</f>
        <v>Not Eligible Smelters</v>
      </c>
      <c r="R233" s="182" t="str">
        <f ca="1">IF(ISERROR($V233),"",OFFSET('Smelter Look-up'!$C$4,$V233-4,0)&amp;"")</f>
        <v>PT Babel Surya Alam Lestari</v>
      </c>
      <c r="S233" s="181" t="str">
        <f t="shared" ca="1" si="32"/>
        <v>ID</v>
      </c>
      <c r="T233" s="181" t="str">
        <f ca="1">IF(B233="","",IF(ISERROR(MATCH($J233,SorP!$B$1:$B$6226,0)),"",INDIRECT("'SorP'!$A$"&amp;MATCH($S233&amp;$J233,SorP!C:C,0))))</f>
        <v>ID-BB</v>
      </c>
      <c r="U233" s="201"/>
      <c r="V233" s="226">
        <f ca="1">IF(C233="",NA(),IF(OR(C233="Smelter not listed",C233="Smelter not yet identified"),MATCH($B233&amp;$D233,'Smelter Look-up'!$J:$J,0),MATCH($B233&amp;$C233,'Smelter Look-up'!$J:$J,0)))</f>
        <v>507</v>
      </c>
      <c r="X233" s="227">
        <f t="shared" ca="1" si="33"/>
        <v>0</v>
      </c>
      <c r="AB233" s="228" t="str">
        <f t="shared" ca="1" si="34"/>
        <v>TinPT Babel Surya Alam Lestari</v>
      </c>
    </row>
    <row r="234" spans="1:28" s="227" customFormat="1" ht="40.5">
      <c r="A234" s="181" t="s">
        <v>15435</v>
      </c>
      <c r="B234" s="182" t="str">
        <f ca="1">IF(LEN(A234)=0,"",INDEX('Smelter Look-up'!$A:$A,MATCH($A234,'Smelter Look-up'!$E:$E,0)))</f>
        <v>Tin</v>
      </c>
      <c r="C234" s="186" t="str">
        <f ca="1">IF(LEN(A234)=0,"",INDEX('Smelter Look-up'!$C:$C,MATCH($A234,'Smelter Look-up'!$E:$E,0)))</f>
        <v>PT Bukit Timah</v>
      </c>
      <c r="D234" s="230"/>
      <c r="E234" s="182" t="str">
        <f ca="1">IF(ISERROR($V234),"",OFFSET('Smelter Look-up'!$D$4,$V234-4,0)&amp;"")</f>
        <v>INDONESIA</v>
      </c>
      <c r="F234" s="182" t="str">
        <f ca="1">IF(ISERROR($V234),"",OFFSET('Smelter Look-up'!$E$4,$V234-4,0))</f>
        <v>CID001428</v>
      </c>
      <c r="G234" s="182" t="str">
        <f ca="1">IF(C234=$X$4,IF(ISERROR($V234),"Enter smelter details","RMI"),IF(ISERROR($V234),"",OFFSET('Smelter Look-up'!$F$4,$V234-4,0)))</f>
        <v>RMI</v>
      </c>
      <c r="H234" s="183">
        <f ca="1">IF(ISERROR($V234),"",OFFSET('Smelter Look-up'!$G$4,$V234-4,0))</f>
        <v>0</v>
      </c>
      <c r="I234" s="184" t="str">
        <f ca="1">IF(ISERROR($V234),"",OFFSET('Smelter Look-up'!$H$4,$V234-4,0))</f>
        <v>Pangkal Pinang</v>
      </c>
      <c r="J234" s="184" t="str">
        <f ca="1">IF(ISERROR($V234),"",OFFSET('Smelter Look-up'!$I$4,$V234-4,0))</f>
        <v>Kepulauan Bangka Belitung</v>
      </c>
      <c r="K234" s="224"/>
      <c r="L234" s="224"/>
      <c r="M234" s="224"/>
      <c r="N234" s="224"/>
      <c r="O234" s="224"/>
      <c r="P234" s="185"/>
      <c r="Q234" s="225" t="str">
        <f>VLOOKUP(A234,'[1]For Dropdown'!$A:$F,6,FALSE)</f>
        <v>Not Eligible Smelters</v>
      </c>
      <c r="R234" s="182" t="str">
        <f ca="1">IF(ISERROR($V234),"",OFFSET('Smelter Look-up'!$C$4,$V234-4,0)&amp;"")</f>
        <v>PT Bukit Timah</v>
      </c>
      <c r="S234" s="181" t="str">
        <f t="shared" ca="1" si="32"/>
        <v>ID</v>
      </c>
      <c r="T234" s="181" t="str">
        <f ca="1">IF(B234="","",IF(ISERROR(MATCH($J234,SorP!$B$1:$B$6226,0)),"",INDIRECT("'SorP'!$A$"&amp;MATCH($S234&amp;$J234,SorP!C:C,0))))</f>
        <v>ID-BB</v>
      </c>
      <c r="U234" s="201"/>
      <c r="V234" s="226">
        <f ca="1">IF(C234="",NA(),IF(OR(C234="Smelter not listed",C234="Smelter not yet identified"),MATCH($B234&amp;$D234,'Smelter Look-up'!$J:$J,0),MATCH($B234&amp;$C234,'Smelter Look-up'!$J:$J,0)))</f>
        <v>512</v>
      </c>
      <c r="X234" s="227">
        <f t="shared" ca="1" si="33"/>
        <v>0</v>
      </c>
      <c r="AB234" s="228" t="str">
        <f t="shared" ca="1" si="34"/>
        <v>TinPT Bukit Timah</v>
      </c>
    </row>
    <row r="235" spans="1:28" s="227" customFormat="1" ht="54">
      <c r="A235" s="181" t="s">
        <v>774</v>
      </c>
      <c r="B235" s="182" t="str">
        <f ca="1">IF(LEN(A235)=0,"",INDEX('Smelter Look-up'!$A:$A,MATCH($A235,'Smelter Look-up'!$E:$E,0)))</f>
        <v>Tin</v>
      </c>
      <c r="C235" s="186" t="str">
        <f ca="1">IF(LEN(A235)=0,"",INDEX('Smelter Look-up'!$C:$C,MATCH($A235,'Smelter Look-up'!$E:$E,0)))</f>
        <v>PT Mitra Stania Prima</v>
      </c>
      <c r="D235" s="230"/>
      <c r="E235" s="182" t="str">
        <f ca="1">IF(ISERROR($V235),"",OFFSET('Smelter Look-up'!$D$4,$V235-4,0)&amp;"")</f>
        <v>INDONESIA</v>
      </c>
      <c r="F235" s="182" t="str">
        <f ca="1">IF(ISERROR($V235),"",OFFSET('Smelter Look-up'!$E$4,$V235-4,0))</f>
        <v>CID001453</v>
      </c>
      <c r="G235" s="182" t="str">
        <f ca="1">IF(C235=$X$4,IF(ISERROR($V235),"Enter smelter details","RMI"),IF(ISERROR($V235),"",OFFSET('Smelter Look-up'!$F$4,$V235-4,0)))</f>
        <v>RMI</v>
      </c>
      <c r="H235" s="183">
        <f ca="1">IF(ISERROR($V235),"",OFFSET('Smelter Look-up'!$G$4,$V235-4,0))</f>
        <v>0</v>
      </c>
      <c r="I235" s="184" t="str">
        <f ca="1">IF(ISERROR($V235),"",OFFSET('Smelter Look-up'!$H$4,$V235-4,0))</f>
        <v>Sungailiat</v>
      </c>
      <c r="J235" s="184" t="str">
        <f ca="1">IF(ISERROR($V235),"",OFFSET('Smelter Look-up'!$I$4,$V235-4,0))</f>
        <v>Kepulauan Bangka Belitung</v>
      </c>
      <c r="K235" s="224"/>
      <c r="L235" s="224"/>
      <c r="M235" s="224"/>
      <c r="N235" s="224"/>
      <c r="O235" s="224"/>
      <c r="P235" s="185"/>
      <c r="Q235" s="225">
        <f>VLOOKUP(A235,'[1]For Dropdown'!$A:$F,6,FALSE)</f>
        <v>0</v>
      </c>
      <c r="R235" s="182" t="str">
        <f ca="1">IF(ISERROR($V235),"",OFFSET('Smelter Look-up'!$C$4,$V235-4,0)&amp;"")</f>
        <v>PT Mitra Stania Prima</v>
      </c>
      <c r="S235" s="181" t="str">
        <f t="shared" ca="1" si="32"/>
        <v>ID</v>
      </c>
      <c r="T235" s="181" t="str">
        <f ca="1">IF(B235="","",IF(ISERROR(MATCH($J235,SorP!$B$1:$B$6226,0)),"",INDIRECT("'SorP'!$A$"&amp;MATCH($S235&amp;$J235,SorP!C:C,0))))</f>
        <v>ID-BB</v>
      </c>
      <c r="U235" s="201"/>
      <c r="V235" s="226">
        <f ca="1">IF(C235="",NA(),IF(OR(C235="Smelter not listed",C235="Smelter not yet identified"),MATCH($B235&amp;$D235,'Smelter Look-up'!$J:$J,0),MATCH($B235&amp;$C235,'Smelter Look-up'!$J:$J,0)))</f>
        <v>518</v>
      </c>
      <c r="X235" s="227">
        <f t="shared" ca="1" si="33"/>
        <v>0</v>
      </c>
      <c r="AB235" s="228" t="str">
        <f t="shared" ca="1" si="34"/>
        <v>TinPT Mitra Stania Prima</v>
      </c>
    </row>
    <row r="236" spans="1:28" s="227" customFormat="1" ht="54">
      <c r="A236" s="181" t="s">
        <v>15080</v>
      </c>
      <c r="B236" s="182" t="str">
        <f ca="1">IF(LEN(A236)=0,"",INDEX('Smelter Look-up'!$A:$A,MATCH($A236,'Smelter Look-up'!$E:$E,0)))</f>
        <v>Tin</v>
      </c>
      <c r="C236" s="186" t="str">
        <f ca="1">IF(LEN(A236)=0,"",INDEX('Smelter Look-up'!$C:$C,MATCH($A236,'Smelter Look-up'!$E:$E,0)))</f>
        <v>PT Prima Timah Utama</v>
      </c>
      <c r="D236" s="230"/>
      <c r="E236" s="182" t="str">
        <f ca="1">IF(ISERROR($V236),"",OFFSET('Smelter Look-up'!$D$4,$V236-4,0)&amp;"")</f>
        <v>INDONESIA</v>
      </c>
      <c r="F236" s="182" t="str">
        <f ca="1">IF(ISERROR($V236),"",OFFSET('Smelter Look-up'!$E$4,$V236-4,0))</f>
        <v>CID001458</v>
      </c>
      <c r="G236" s="182" t="str">
        <f ca="1">IF(C236=$X$4,IF(ISERROR($V236),"Enter smelter details","RMI"),IF(ISERROR($V236),"",OFFSET('Smelter Look-up'!$F$4,$V236-4,0)))</f>
        <v>RMI</v>
      </c>
      <c r="H236" s="183">
        <f ca="1">IF(ISERROR($V236),"",OFFSET('Smelter Look-up'!$G$4,$V236-4,0))</f>
        <v>0</v>
      </c>
      <c r="I236" s="184" t="str">
        <f ca="1">IF(ISERROR($V236),"",OFFSET('Smelter Look-up'!$H$4,$V236-4,0))</f>
        <v>Pangkal Pinang</v>
      </c>
      <c r="J236" s="184" t="str">
        <f ca="1">IF(ISERROR($V236),"",OFFSET('Smelter Look-up'!$I$4,$V236-4,0))</f>
        <v>Kepulauan Bangka Belitung</v>
      </c>
      <c r="K236" s="224"/>
      <c r="L236" s="224"/>
      <c r="M236" s="224"/>
      <c r="N236" s="224"/>
      <c r="O236" s="224"/>
      <c r="P236" s="185"/>
      <c r="Q236" s="225" t="str">
        <f>VLOOKUP(A236,'[1]For Dropdown'!$A:$F,6,FALSE)</f>
        <v>Not Eligible Smelters</v>
      </c>
      <c r="R236" s="182" t="str">
        <f ca="1">IF(ISERROR($V236),"",OFFSET('Smelter Look-up'!$C$4,$V236-4,0)&amp;"")</f>
        <v>PT Prima Timah Utama</v>
      </c>
      <c r="S236" s="181" t="str">
        <f t="shared" ca="1" si="32"/>
        <v>ID</v>
      </c>
      <c r="T236" s="181" t="str">
        <f ca="1">IF(B236="","",IF(ISERROR(MATCH($J236,SorP!$B$1:$B$6226,0)),"",INDIRECT("'SorP'!$A$"&amp;MATCH($S236&amp;$J236,SorP!C:C,0))))</f>
        <v>ID-BB</v>
      </c>
      <c r="U236" s="201"/>
      <c r="V236" s="226">
        <f ca="1">IF(C236="",NA(),IF(OR(C236="Smelter not listed",C236="Smelter not yet identified"),MATCH($B236&amp;$D236,'Smelter Look-up'!$J:$J,0),MATCH($B236&amp;$C236,'Smelter Look-up'!$J:$J,0)))</f>
        <v>522</v>
      </c>
      <c r="X236" s="227">
        <f t="shared" ca="1" si="33"/>
        <v>0</v>
      </c>
      <c r="AB236" s="228" t="str">
        <f t="shared" ca="1" si="34"/>
        <v>TinPT Prima Timah Utama</v>
      </c>
    </row>
    <row r="237" spans="1:28" s="227" customFormat="1" ht="54">
      <c r="A237" s="181" t="s">
        <v>775</v>
      </c>
      <c r="B237" s="182" t="str">
        <f ca="1">IF(LEN(A237)=0,"",INDEX('Smelter Look-up'!$A:$A,MATCH($A237,'Smelter Look-up'!$E:$E,0)))</f>
        <v>Tin</v>
      </c>
      <c r="C237" s="186" t="str">
        <f ca="1">IF(LEN(A237)=0,"",INDEX('Smelter Look-up'!$C:$C,MATCH($A237,'Smelter Look-up'!$E:$E,0)))</f>
        <v>PT Refined Bangka Tin</v>
      </c>
      <c r="D237" s="230"/>
      <c r="E237" s="182" t="str">
        <f ca="1">IF(ISERROR($V237),"",OFFSET('Smelter Look-up'!$D$4,$V237-4,0)&amp;"")</f>
        <v>INDONESIA</v>
      </c>
      <c r="F237" s="182" t="str">
        <f ca="1">IF(ISERROR($V237),"",OFFSET('Smelter Look-up'!$E$4,$V237-4,0))</f>
        <v>CID001460</v>
      </c>
      <c r="G237" s="182" t="str">
        <f ca="1">IF(C237=$X$4,IF(ISERROR($V237),"Enter smelter details","RMI"),IF(ISERROR($V237),"",OFFSET('Smelter Look-up'!$F$4,$V237-4,0)))</f>
        <v>RMI</v>
      </c>
      <c r="H237" s="183">
        <f ca="1">IF(ISERROR($V237),"",OFFSET('Smelter Look-up'!$G$4,$V237-4,0))</f>
        <v>0</v>
      </c>
      <c r="I237" s="184" t="str">
        <f ca="1">IF(ISERROR($V237),"",OFFSET('Smelter Look-up'!$H$4,$V237-4,0))</f>
        <v>Sungailiat</v>
      </c>
      <c r="J237" s="184" t="str">
        <f ca="1">IF(ISERROR($V237),"",OFFSET('Smelter Look-up'!$I$4,$V237-4,0))</f>
        <v>Kepulauan Bangka Belitung</v>
      </c>
      <c r="K237" s="224"/>
      <c r="L237" s="224"/>
      <c r="M237" s="224"/>
      <c r="N237" s="224"/>
      <c r="O237" s="224"/>
      <c r="P237" s="185"/>
      <c r="Q237" s="225" t="str">
        <f>VLOOKUP(A237,'[1]For Dropdown'!$A:$F,6,FALSE)</f>
        <v>Not Eligible Smelters</v>
      </c>
      <c r="R237" s="182" t="str">
        <f ca="1">IF(ISERROR($V237),"",OFFSET('Smelter Look-up'!$C$4,$V237-4,0)&amp;"")</f>
        <v>PT Refined Bangka Tin</v>
      </c>
      <c r="S237" s="181" t="str">
        <f t="shared" ca="1" si="32"/>
        <v>ID</v>
      </c>
      <c r="T237" s="181" t="str">
        <f ca="1">IF(B237="","",IF(ISERROR(MATCH($J237,SorP!$B$1:$B$6226,0)),"",INDIRECT("'SorP'!$A$"&amp;MATCH($S237&amp;$J237,SorP!C:C,0))))</f>
        <v>ID-BB</v>
      </c>
      <c r="U237" s="201"/>
      <c r="V237" s="226">
        <f ca="1">IF(C237="",NA(),IF(OR(C237="Smelter not listed",C237="Smelter not yet identified"),MATCH($B237&amp;$D237,'Smelter Look-up'!$J:$J,0),MATCH($B237&amp;$C237,'Smelter Look-up'!$J:$J,0)))</f>
        <v>526</v>
      </c>
      <c r="X237" s="227">
        <f t="shared" ca="1" si="33"/>
        <v>0</v>
      </c>
      <c r="AB237" s="228" t="str">
        <f t="shared" ca="1" si="34"/>
        <v>TinPT Refined Bangka Tin</v>
      </c>
    </row>
    <row r="238" spans="1:28" s="227" customFormat="1" ht="54">
      <c r="A238" s="181" t="s">
        <v>15065</v>
      </c>
      <c r="B238" s="182" t="str">
        <f ca="1">IF(LEN(A238)=0,"",INDEX('Smelter Look-up'!$A:$A,MATCH($A238,'Smelter Look-up'!$E:$E,0)))</f>
        <v>Tin</v>
      </c>
      <c r="C238" s="186" t="str">
        <f ca="1">IF(LEN(A238)=0,"",INDEX('Smelter Look-up'!$C:$C,MATCH($A238,'Smelter Look-up'!$E:$E,0)))</f>
        <v>CV Venus Inti Perkasa</v>
      </c>
      <c r="D238" s="230"/>
      <c r="E238" s="182" t="str">
        <f ca="1">IF(ISERROR($V238),"",OFFSET('Smelter Look-up'!$D$4,$V238-4,0)&amp;"")</f>
        <v>INDONESIA</v>
      </c>
      <c r="F238" s="182" t="str">
        <f ca="1">IF(ISERROR($V238),"",OFFSET('Smelter Look-up'!$E$4,$V238-4,0))</f>
        <v>CID002455</v>
      </c>
      <c r="G238" s="182" t="str">
        <f ca="1">IF(C238=$X$4,IF(ISERROR($V238),"Enter smelter details","RMI"),IF(ISERROR($V238),"",OFFSET('Smelter Look-up'!$F$4,$V238-4,0)))</f>
        <v>RMI</v>
      </c>
      <c r="H238" s="183">
        <f ca="1">IF(ISERROR($V238),"",OFFSET('Smelter Look-up'!$G$4,$V238-4,0))</f>
        <v>0</v>
      </c>
      <c r="I238" s="184" t="str">
        <f ca="1">IF(ISERROR($V238),"",OFFSET('Smelter Look-up'!$H$4,$V238-4,0))</f>
        <v>Pangkal Pinang</v>
      </c>
      <c r="J238" s="184" t="str">
        <f ca="1">IF(ISERROR($V238),"",OFFSET('Smelter Look-up'!$I$4,$V238-4,0))</f>
        <v>Kepulauan Bangka Belitung</v>
      </c>
      <c r="K238" s="224"/>
      <c r="L238" s="224"/>
      <c r="M238" s="224"/>
      <c r="N238" s="224"/>
      <c r="O238" s="224"/>
      <c r="P238" s="185"/>
      <c r="Q238" s="225" t="str">
        <f>VLOOKUP(A238,'[1]For Dropdown'!$A:$F,6,FALSE)</f>
        <v>Not Eligible Smelters</v>
      </c>
      <c r="R238" s="182" t="str">
        <f ca="1">IF(ISERROR($V238),"",OFFSET('Smelter Look-up'!$C$4,$V238-4,0)&amp;"")</f>
        <v>CV Venus Inti Perkasa</v>
      </c>
      <c r="S238" s="181" t="str">
        <f t="shared" ca="1" si="32"/>
        <v>ID</v>
      </c>
      <c r="T238" s="181" t="str">
        <f ca="1">IF(B238="","",IF(ISERROR(MATCH($J238,SorP!$B$1:$B$6226,0)),"",INDIRECT("'SorP'!$A$"&amp;MATCH($S238&amp;$J238,SorP!C:C,0))))</f>
        <v>ID-BB</v>
      </c>
      <c r="U238" s="201"/>
      <c r="V238" s="226">
        <f ca="1">IF(C238="",NA(),IF(OR(C238="Smelter not listed",C238="Smelter not yet identified"),MATCH($B238&amp;$D238,'Smelter Look-up'!$J:$J,0),MATCH($B238&amp;$C238,'Smelter Look-up'!$J:$J,0)))</f>
        <v>427</v>
      </c>
      <c r="X238" s="227">
        <f t="shared" ca="1" si="33"/>
        <v>0</v>
      </c>
      <c r="AB238" s="228" t="str">
        <f t="shared" ca="1" si="34"/>
        <v>TinCV Venus Inti Perkasa</v>
      </c>
    </row>
    <row r="239" spans="1:28" s="227" customFormat="1" ht="27">
      <c r="A239" s="181" t="s">
        <v>758</v>
      </c>
      <c r="B239" s="182" t="str">
        <f ca="1">IF(LEN(A239)=0,"",INDEX('Smelter Look-up'!$A:$A,MATCH($A239,'Smelter Look-up'!$E:$E,0)))</f>
        <v>Tin</v>
      </c>
      <c r="C239" s="186" t="str">
        <f ca="1">IF(LEN(A239)=0,"",INDEX('Smelter Look-up'!$C:$C,MATCH($A239,'Smelter Look-up'!$E:$E,0)))</f>
        <v>Alpha</v>
      </c>
      <c r="D239" s="230"/>
      <c r="E239" s="182" t="str">
        <f ca="1">IF(ISERROR($V239),"",OFFSET('Smelter Look-up'!$D$4,$V239-4,0)&amp;"")</f>
        <v>UNITED STATES OF AMERICA</v>
      </c>
      <c r="F239" s="182" t="str">
        <f ca="1">IF(ISERROR($V239),"",OFFSET('Smelter Look-up'!$E$4,$V239-4,0))</f>
        <v>CID000292</v>
      </c>
      <c r="G239" s="182" t="str">
        <f ca="1">IF(C239=$X$4,IF(ISERROR($V239),"Enter smelter details","RMI"),IF(ISERROR($V239),"",OFFSET('Smelter Look-up'!$F$4,$V239-4,0)))</f>
        <v>RMI</v>
      </c>
      <c r="H239" s="183">
        <f ca="1">IF(ISERROR($V239),"",OFFSET('Smelter Look-up'!$G$4,$V239-4,0))</f>
        <v>0</v>
      </c>
      <c r="I239" s="184" t="str">
        <f ca="1">IF(ISERROR($V239),"",OFFSET('Smelter Look-up'!$H$4,$V239-4,0))</f>
        <v>Altoona</v>
      </c>
      <c r="J239" s="184" t="str">
        <f ca="1">IF(ISERROR($V239),"",OFFSET('Smelter Look-up'!$I$4,$V239-4,0))</f>
        <v>Pennsylvania</v>
      </c>
      <c r="K239" s="224"/>
      <c r="L239" s="224"/>
      <c r="M239" s="224"/>
      <c r="N239" s="224"/>
      <c r="O239" s="224"/>
      <c r="P239" s="185"/>
      <c r="Q239" s="225">
        <f>VLOOKUP(A239,'[1]For Dropdown'!$A:$F,6,FALSE)</f>
        <v>0</v>
      </c>
      <c r="R239" s="182" t="str">
        <f ca="1">IF(ISERROR($V239),"",OFFSET('Smelter Look-up'!$C$4,$V239-4,0)&amp;"")</f>
        <v>Alpha</v>
      </c>
      <c r="S239" s="181" t="str">
        <f t="shared" ca="1" si="32"/>
        <v>US</v>
      </c>
      <c r="T239" s="181" t="str">
        <f ca="1">IF(B239="","",IF(ISERROR(MATCH($J239,SorP!$B$1:$B$6226,0)),"",INDIRECT("'SorP'!$A$"&amp;MATCH($S239&amp;$J239,SorP!C:C,0))))</f>
        <v>US-PA</v>
      </c>
      <c r="U239" s="201"/>
      <c r="V239" s="226">
        <f ca="1">IF(C239="",NA(),IF(OR(C239="Smelter not listed",C239="Smelter not yet identified"),MATCH($B239&amp;$D239,'Smelter Look-up'!$J:$J,0),MATCH($B239&amp;$C239,'Smelter Look-up'!$J:$J,0)))</f>
        <v>400</v>
      </c>
      <c r="X239" s="227">
        <f t="shared" ca="1" si="33"/>
        <v>0</v>
      </c>
      <c r="AB239" s="228" t="str">
        <f t="shared" ca="1" si="34"/>
        <v>TinAlpha</v>
      </c>
    </row>
    <row r="240" spans="1:28" s="227" customFormat="1" ht="108">
      <c r="A240" s="181" t="s">
        <v>2261</v>
      </c>
      <c r="B240" s="182" t="str">
        <f ca="1">IF(LEN(A240)=0,"",INDEX('Smelter Look-up'!$A:$A,MATCH($A240,'Smelter Look-up'!$E:$E,0)))</f>
        <v>Tin</v>
      </c>
      <c r="C240" s="186" t="str">
        <f ca="1">IF(LEN(A240)=0,"",INDEX('Smelter Look-up'!$C:$C,MATCH($A240,'Smelter Look-up'!$E:$E,0)))</f>
        <v>Chenzhou Yunxiang Mining and Metallurgy Co., Ltd.</v>
      </c>
      <c r="D240" s="230"/>
      <c r="E240" s="182" t="str">
        <f ca="1">IF(ISERROR($V240),"",OFFSET('Smelter Look-up'!$D$4,$V240-4,0)&amp;"")</f>
        <v>CHINA</v>
      </c>
      <c r="F240" s="182" t="str">
        <f ca="1">IF(ISERROR($V240),"",OFFSET('Smelter Look-up'!$E$4,$V240-4,0))</f>
        <v>CID000228</v>
      </c>
      <c r="G240" s="182" t="str">
        <f ca="1">IF(C240=$X$4,IF(ISERROR($V240),"Enter smelter details","RMI"),IF(ISERROR($V240),"",OFFSET('Smelter Look-up'!$F$4,$V240-4,0)))</f>
        <v>RMI</v>
      </c>
      <c r="H240" s="183">
        <f ca="1">IF(ISERROR($V240),"",OFFSET('Smelter Look-up'!$G$4,$V240-4,0))</f>
        <v>0</v>
      </c>
      <c r="I240" s="184" t="str">
        <f ca="1">IF(ISERROR($V240),"",OFFSET('Smelter Look-up'!$H$4,$V240-4,0))</f>
        <v>Chenzhou</v>
      </c>
      <c r="J240" s="184" t="str">
        <f ca="1">IF(ISERROR($V240),"",OFFSET('Smelter Look-up'!$I$4,$V240-4,0))</f>
        <v>Hunan Sheng</v>
      </c>
      <c r="K240" s="224"/>
      <c r="L240" s="224"/>
      <c r="M240" s="224"/>
      <c r="N240" s="224"/>
      <c r="O240" s="224"/>
      <c r="P240" s="185"/>
      <c r="Q240" s="225">
        <f>VLOOKUP(A240,'[1]For Dropdown'!$A:$F,6,FALSE)</f>
        <v>0</v>
      </c>
      <c r="R240" s="182" t="str">
        <f ca="1">IF(ISERROR($V240),"",OFFSET('Smelter Look-up'!$C$4,$V240-4,0)&amp;"")</f>
        <v>Chenzhou Yunxiang Mining and Metallurgy Co., Ltd.</v>
      </c>
      <c r="S240" s="181" t="str">
        <f t="shared" ca="1" si="32"/>
        <v>CN</v>
      </c>
      <c r="T240" s="181" t="str">
        <f ca="1">IF(B240="","",IF(ISERROR(MATCH($J240,SorP!$B$1:$B$6226,0)),"",INDIRECT("'SorP'!$A$"&amp;MATCH($S240&amp;$J240,SorP!C:C,0))))</f>
        <v>CN-HN</v>
      </c>
      <c r="U240" s="201"/>
      <c r="V240" s="226">
        <f ca="1">IF(C240="",NA(),IF(OR(C240="Smelter not listed",C240="Smelter not yet identified"),MATCH($B240&amp;$D240,'Smelter Look-up'!$J:$J,0),MATCH($B240&amp;$C240,'Smelter Look-up'!$J:$J,0)))</f>
        <v>411</v>
      </c>
      <c r="X240" s="227">
        <f t="shared" ca="1" si="33"/>
        <v>0</v>
      </c>
      <c r="AB240" s="228" t="str">
        <f t="shared" ca="1" si="34"/>
        <v>TinChenzhou Yunxiang Mining and Metallurgy Co., Ltd.</v>
      </c>
    </row>
    <row r="241" spans="1:28" s="227" customFormat="1" ht="20">
      <c r="A241" s="181" t="s">
        <v>1398</v>
      </c>
      <c r="B241" s="182" t="str">
        <f ca="1">IF(LEN(A241)=0,"",INDEX('Smelter Look-up'!$A:$A,MATCH($A241,'Smelter Look-up'!$E:$E,0)))</f>
        <v>Tin</v>
      </c>
      <c r="C241" s="186" t="str">
        <f ca="1">IF(LEN(A241)=0,"",INDEX('Smelter Look-up'!$C:$C,MATCH($A241,'Smelter Look-up'!$E:$E,0)))</f>
        <v>Dowa</v>
      </c>
      <c r="D241" s="230"/>
      <c r="E241" s="182" t="str">
        <f ca="1">IF(ISERROR($V241),"",OFFSET('Smelter Look-up'!$D$4,$V241-4,0)&amp;"")</f>
        <v>JAPAN</v>
      </c>
      <c r="F241" s="182" t="str">
        <f ca="1">IF(ISERROR($V241),"",OFFSET('Smelter Look-up'!$E$4,$V241-4,0))</f>
        <v>CID000402</v>
      </c>
      <c r="G241" s="182" t="str">
        <f ca="1">IF(C241=$X$4,IF(ISERROR($V241),"Enter smelter details","RMI"),IF(ISERROR($V241),"",OFFSET('Smelter Look-up'!$F$4,$V241-4,0)))</f>
        <v>RMI</v>
      </c>
      <c r="H241" s="183">
        <f ca="1">IF(ISERROR($V241),"",OFFSET('Smelter Look-up'!$G$4,$V241-4,0))</f>
        <v>0</v>
      </c>
      <c r="I241" s="184" t="str">
        <f ca="1">IF(ISERROR($V241),"",OFFSET('Smelter Look-up'!$H$4,$V241-4,0))</f>
        <v>Kosaka</v>
      </c>
      <c r="J241" s="184" t="str">
        <f ca="1">IF(ISERROR($V241),"",OFFSET('Smelter Look-up'!$I$4,$V241-4,0))</f>
        <v>Akita</v>
      </c>
      <c r="K241" s="224"/>
      <c r="L241" s="224"/>
      <c r="M241" s="224"/>
      <c r="N241" s="224"/>
      <c r="O241" s="224"/>
      <c r="P241" s="185"/>
      <c r="Q241" s="225">
        <f>VLOOKUP(A241,'[1]For Dropdown'!$A:$F,6,FALSE)</f>
        <v>0</v>
      </c>
      <c r="R241" s="182" t="str">
        <f ca="1">IF(ISERROR($V241),"",OFFSET('Smelter Look-up'!$C$4,$V241-4,0)&amp;"")</f>
        <v>Dowa</v>
      </c>
      <c r="S241" s="181" t="str">
        <f t="shared" ca="1" si="32"/>
        <v>JP</v>
      </c>
      <c r="T241" s="181" t="str">
        <f ca="1">IF(B241="","",IF(ISERROR(MATCH($J241,SorP!$B$1:$B$6226,0)),"",INDIRECT("'SorP'!$A$"&amp;MATCH($S241&amp;$J241,SorP!C:C,0))))</f>
        <v>JP-05</v>
      </c>
      <c r="U241" s="201"/>
      <c r="V241" s="226">
        <f ca="1">IF(C241="",NA(),IF(OR(C241="Smelter not listed",C241="Smelter not yet identified"),MATCH($B241&amp;$D241,'Smelter Look-up'!$J:$J,0),MATCH($B241&amp;$C241,'Smelter Look-up'!$J:$J,0)))</f>
        <v>429</v>
      </c>
      <c r="X241" s="227">
        <f t="shared" ca="1" si="33"/>
        <v>0</v>
      </c>
      <c r="AB241" s="228" t="str">
        <f t="shared" ca="1" si="34"/>
        <v>TinDowa</v>
      </c>
    </row>
    <row r="242" spans="1:28" s="227" customFormat="1" ht="54">
      <c r="A242" s="181" t="s">
        <v>1314</v>
      </c>
      <c r="B242" s="182" t="str">
        <f ca="1">IF(LEN(A242)=0,"",INDEX('Smelter Look-up'!$A:$A,MATCH($A242,'Smelter Look-up'!$E:$E,0)))</f>
        <v>Tin</v>
      </c>
      <c r="C242" s="186" t="str">
        <f ca="1">IF(LEN(A242)=0,"",INDEX('Smelter Look-up'!$C:$C,MATCH($A242,'Smelter Look-up'!$E:$E,0)))</f>
        <v>Melt Metais e Ligas S.A.</v>
      </c>
      <c r="D242" s="230"/>
      <c r="E242" s="182" t="str">
        <f ca="1">IF(ISERROR($V242),"",OFFSET('Smelter Look-up'!$D$4,$V242-4,0)&amp;"")</f>
        <v>BRAZIL</v>
      </c>
      <c r="F242" s="182" t="str">
        <f ca="1">IF(ISERROR($V242),"",OFFSET('Smelter Look-up'!$E$4,$V242-4,0))</f>
        <v>CID002500</v>
      </c>
      <c r="G242" s="182" t="str">
        <f ca="1">IF(C242=$X$4,IF(ISERROR($V242),"Enter smelter details","RMI"),IF(ISERROR($V242),"",OFFSET('Smelter Look-up'!$F$4,$V242-4,0)))</f>
        <v>RMI</v>
      </c>
      <c r="H242" s="183">
        <f ca="1">IF(ISERROR($V242),"",OFFSET('Smelter Look-up'!$G$4,$V242-4,0))</f>
        <v>0</v>
      </c>
      <c r="I242" s="184" t="str">
        <f ca="1">IF(ISERROR($V242),"",OFFSET('Smelter Look-up'!$H$4,$V242-4,0))</f>
        <v>Ariquemes</v>
      </c>
      <c r="J242" s="184" t="str">
        <f ca="1">IF(ISERROR($V242),"",OFFSET('Smelter Look-up'!$I$4,$V242-4,0))</f>
        <v>Rondônia</v>
      </c>
      <c r="K242" s="224"/>
      <c r="L242" s="224"/>
      <c r="M242" s="224"/>
      <c r="N242" s="224"/>
      <c r="O242" s="224"/>
      <c r="P242" s="185"/>
      <c r="Q242" s="225" t="str">
        <f>VLOOKUP(A242,'[1]For Dropdown'!$A:$F,6,FALSE)</f>
        <v>Non Conformant</v>
      </c>
      <c r="R242" s="182" t="str">
        <f ca="1">IF(ISERROR($V242),"",OFFSET('Smelter Look-up'!$C$4,$V242-4,0)&amp;"")</f>
        <v>Melt Metais e Ligas S.A.</v>
      </c>
      <c r="S242" s="181" t="str">
        <f t="shared" ca="1" si="32"/>
        <v>BR</v>
      </c>
      <c r="T242" s="181" t="str">
        <f ca="1">IF(B242="","",IF(ISERROR(MATCH($J242,SorP!$B$1:$B$6226,0)),"",INDIRECT("'SorP'!$A$"&amp;MATCH($S242&amp;$J242,SorP!C:C,0))))</f>
        <v>BR-RO</v>
      </c>
      <c r="U242" s="201"/>
      <c r="V242" s="226">
        <f ca="1">IF(C242="",NA(),IF(OR(C242="Smelter not listed",C242="Smelter not yet identified"),MATCH($B242&amp;$D242,'Smelter Look-up'!$J:$J,0),MATCH($B242&amp;$C242,'Smelter Look-up'!$J:$J,0)))</f>
        <v>476</v>
      </c>
      <c r="X242" s="227">
        <f t="shared" ca="1" si="33"/>
        <v>0</v>
      </c>
      <c r="AB242" s="228" t="str">
        <f t="shared" ca="1" si="34"/>
        <v>TinMelt Metais e Ligas S.A.</v>
      </c>
    </row>
    <row r="243" spans="1:28" s="227" customFormat="1" ht="40.5">
      <c r="A243" s="181" t="s">
        <v>1803</v>
      </c>
      <c r="B243" s="182" t="str">
        <f ca="1">IF(LEN(A243)=0,"",INDEX('Smelter Look-up'!$A:$A,MATCH($A243,'Smelter Look-up'!$E:$E,0)))</f>
        <v>Tin</v>
      </c>
      <c r="C243" s="186" t="str">
        <f ca="1">IF(LEN(A243)=0,"",INDEX('Smelter Look-up'!$C:$C,MATCH($A243,'Smelter Look-up'!$E:$E,0)))</f>
        <v>Aurubis Berango</v>
      </c>
      <c r="D243" s="230"/>
      <c r="E243" s="182" t="str">
        <f ca="1">IF(ISERROR($V243),"",OFFSET('Smelter Look-up'!$D$4,$V243-4,0)&amp;"")</f>
        <v>SPAIN</v>
      </c>
      <c r="F243" s="182" t="str">
        <f ca="1">IF(ISERROR($V243),"",OFFSET('Smelter Look-up'!$E$4,$V243-4,0))</f>
        <v>CID002774</v>
      </c>
      <c r="G243" s="182" t="str">
        <f ca="1">IF(C243=$X$4,IF(ISERROR($V243),"Enter smelter details","RMI"),IF(ISERROR($V243),"",OFFSET('Smelter Look-up'!$F$4,$V243-4,0)))</f>
        <v>RMI</v>
      </c>
      <c r="H243" s="183">
        <f ca="1">IF(ISERROR($V243),"",OFFSET('Smelter Look-up'!$G$4,$V243-4,0))</f>
        <v>0</v>
      </c>
      <c r="I243" s="184" t="str">
        <f ca="1">IF(ISERROR($V243),"",OFFSET('Smelter Look-up'!$H$4,$V243-4,0))</f>
        <v>Berango</v>
      </c>
      <c r="J243" s="184" t="str">
        <f ca="1">IF(ISERROR($V243),"",OFFSET('Smelter Look-up'!$I$4,$V243-4,0))</f>
        <v>Bizkaia</v>
      </c>
      <c r="K243" s="224"/>
      <c r="L243" s="224"/>
      <c r="M243" s="224"/>
      <c r="N243" s="224"/>
      <c r="O243" s="224"/>
      <c r="P243" s="185"/>
      <c r="Q243" s="225">
        <f>VLOOKUP(A243,'[1]For Dropdown'!$A:$F,6,FALSE)</f>
        <v>0</v>
      </c>
      <c r="R243" s="182" t="str">
        <f ca="1">IF(ISERROR($V243),"",OFFSET('Smelter Look-up'!$C$4,$V243-4,0)&amp;"")</f>
        <v>Aurubis Berango</v>
      </c>
      <c r="S243" s="181" t="str">
        <f t="shared" ca="1" si="32"/>
        <v>ES</v>
      </c>
      <c r="T243" s="181" t="str">
        <f ca="1">IF(B243="","",IF(ISERROR(MATCH($J243,SorP!$B$1:$B$6226,0)),"",INDIRECT("'SorP'!$A$"&amp;MATCH($S243&amp;$J243,SorP!C:C,0))))</f>
        <v>ES-BI</v>
      </c>
      <c r="U243" s="201"/>
      <c r="V243" s="226">
        <f ca="1">IF(C243="",NA(),IF(OR(C243="Smelter not listed",C243="Smelter not yet identified"),MATCH($B243&amp;$D243,'Smelter Look-up'!$J:$J,0),MATCH($B243&amp;$C243,'Smelter Look-up'!$J:$J,0)))</f>
        <v>406</v>
      </c>
      <c r="X243" s="227">
        <f t="shared" ca="1" si="33"/>
        <v>0</v>
      </c>
      <c r="AB243" s="228" t="str">
        <f t="shared" ca="1" si="34"/>
        <v>TinAurubis Berango</v>
      </c>
    </row>
    <row r="244" spans="1:28" s="227" customFormat="1" ht="81">
      <c r="A244" s="181" t="s">
        <v>771</v>
      </c>
      <c r="B244" s="182" t="str">
        <f ca="1">IF(LEN(A244)=0,"",INDEX('Smelter Look-up'!$A:$A,MATCH($A244,'Smelter Look-up'!$E:$E,0)))</f>
        <v>Tin</v>
      </c>
      <c r="C244" s="186" t="str">
        <f ca="1">IF(LEN(A244)=0,"",INDEX('Smelter Look-up'!$C:$C,MATCH($A244,'Smelter Look-up'!$E:$E,0)))</f>
        <v>O.M. Manufacturing (Thailand) Co., Ltd.</v>
      </c>
      <c r="D244" s="230"/>
      <c r="E244" s="182" t="str">
        <f ca="1">IF(ISERROR($V244),"",OFFSET('Smelter Look-up'!$D$4,$V244-4,0)&amp;"")</f>
        <v>THAILAND</v>
      </c>
      <c r="F244" s="182" t="str">
        <f ca="1">IF(ISERROR($V244),"",OFFSET('Smelter Look-up'!$E$4,$V244-4,0))</f>
        <v>CID001314</v>
      </c>
      <c r="G244" s="182" t="str">
        <f ca="1">IF(C244=$X$4,IF(ISERROR($V244),"Enter smelter details","RMI"),IF(ISERROR($V244),"",OFFSET('Smelter Look-up'!$F$4,$V244-4,0)))</f>
        <v>RMI</v>
      </c>
      <c r="H244" s="183">
        <f ca="1">IF(ISERROR($V244),"",OFFSET('Smelter Look-up'!$G$4,$V244-4,0))</f>
        <v>0</v>
      </c>
      <c r="I244" s="184" t="str">
        <f ca="1">IF(ISERROR($V244),"",OFFSET('Smelter Look-up'!$H$4,$V244-4,0))</f>
        <v>Nongkham Sriracha</v>
      </c>
      <c r="J244" s="184" t="str">
        <f ca="1">IF(ISERROR($V244),"",OFFSET('Smelter Look-up'!$I$4,$V244-4,0))</f>
        <v>Chon Buri</v>
      </c>
      <c r="K244" s="224"/>
      <c r="L244" s="224"/>
      <c r="M244" s="224"/>
      <c r="N244" s="224"/>
      <c r="O244" s="224"/>
      <c r="P244" s="185"/>
      <c r="Q244" s="225">
        <f>VLOOKUP(A244,'[1]For Dropdown'!$A:$F,6,FALSE)</f>
        <v>0</v>
      </c>
      <c r="R244" s="182" t="str">
        <f ca="1">IF(ISERROR($V244),"",OFFSET('Smelter Look-up'!$C$4,$V244-4,0)&amp;"")</f>
        <v>O.M. Manufacturing (Thailand) Co., Ltd.</v>
      </c>
      <c r="S244" s="181" t="str">
        <f t="shared" ca="1" si="32"/>
        <v>TH</v>
      </c>
      <c r="T244" s="181" t="str">
        <f ca="1">IF(B244="","",IF(ISERROR(MATCH($J244,SorP!$B$1:$B$6226,0)),"",INDIRECT("'SorP'!$A$"&amp;MATCH($S244&amp;$J244,SorP!C:C,0))))</f>
        <v>TH-20</v>
      </c>
      <c r="U244" s="201"/>
      <c r="V244" s="226">
        <f ca="1">IF(C244="",NA(),IF(OR(C244="Smelter not listed",C244="Smelter not yet identified"),MATCH($B244&amp;$D244,'Smelter Look-up'!$J:$J,0),MATCH($B244&amp;$C244,'Smelter Look-up'!$J:$J,0)))</f>
        <v>496</v>
      </c>
      <c r="X244" s="227">
        <f t="shared" ca="1" si="33"/>
        <v>0</v>
      </c>
      <c r="AB244" s="228" t="str">
        <f t="shared" ca="1" si="34"/>
        <v>TinO.M. Manufacturing (Thailand) Co., Ltd.</v>
      </c>
    </row>
    <row r="245" spans="1:28" s="227" customFormat="1" ht="67.5">
      <c r="A245" s="181" t="s">
        <v>1390</v>
      </c>
      <c r="B245" s="182" t="str">
        <f ca="1">IF(LEN(A245)=0,"",INDEX('Smelter Look-up'!$A:$A,MATCH($A245,'Smelter Look-up'!$E:$E,0)))</f>
        <v>Tin</v>
      </c>
      <c r="C245" s="186" t="str">
        <f ca="1">IF(LEN(A245)=0,"",INDEX('Smelter Look-up'!$C:$C,MATCH($A245,'Smelter Look-up'!$E:$E,0)))</f>
        <v>O.M. Manufacturing Philippines, Inc.</v>
      </c>
      <c r="D245" s="230"/>
      <c r="E245" s="182" t="str">
        <f ca="1">IF(ISERROR($V245),"",OFFSET('Smelter Look-up'!$D$4,$V245-4,0)&amp;"")</f>
        <v>PHILIPPINES</v>
      </c>
      <c r="F245" s="182" t="str">
        <f ca="1">IF(ISERROR($V245),"",OFFSET('Smelter Look-up'!$E$4,$V245-4,0))</f>
        <v>CID002517</v>
      </c>
      <c r="G245" s="182" t="str">
        <f ca="1">IF(C245=$X$4,IF(ISERROR($V245),"Enter smelter details","RMI"),IF(ISERROR($V245),"",OFFSET('Smelter Look-up'!$F$4,$V245-4,0)))</f>
        <v>RMI</v>
      </c>
      <c r="H245" s="183">
        <f ca="1">IF(ISERROR($V245),"",OFFSET('Smelter Look-up'!$G$4,$V245-4,0))</f>
        <v>0</v>
      </c>
      <c r="I245" s="184" t="str">
        <f ca="1">IF(ISERROR($V245),"",OFFSET('Smelter Look-up'!$H$4,$V245-4,0))</f>
        <v>Rosario</v>
      </c>
      <c r="J245" s="184" t="str">
        <f ca="1">IF(ISERROR($V245),"",OFFSET('Smelter Look-up'!$I$4,$V245-4,0))</f>
        <v>Cavite</v>
      </c>
      <c r="K245" s="224"/>
      <c r="L245" s="224"/>
      <c r="M245" s="224"/>
      <c r="N245" s="224"/>
      <c r="O245" s="224"/>
      <c r="P245" s="185"/>
      <c r="Q245" s="225">
        <f>VLOOKUP(A245,'[1]For Dropdown'!$A:$F,6,FALSE)</f>
        <v>0</v>
      </c>
      <c r="R245" s="182" t="str">
        <f ca="1">IF(ISERROR($V245),"",OFFSET('Smelter Look-up'!$C$4,$V245-4,0)&amp;"")</f>
        <v>O.M. Manufacturing Philippines, Inc.</v>
      </c>
      <c r="S245" s="181" t="str">
        <f t="shared" ca="1" si="32"/>
        <v>PH</v>
      </c>
      <c r="T245" s="181" t="str">
        <f ca="1">IF(B245="","",IF(ISERROR(MATCH($J245,SorP!$B$1:$B$6226,0)),"",INDIRECT("'SorP'!$A$"&amp;MATCH($S245&amp;$J245,SorP!C:C,0))))</f>
        <v>PH-CAV</v>
      </c>
      <c r="U245" s="201"/>
      <c r="V245" s="226">
        <f ca="1">IF(C245="",NA(),IF(OR(C245="Smelter not listed",C245="Smelter not yet identified"),MATCH($B245&amp;$D245,'Smelter Look-up'!$J:$J,0),MATCH($B245&amp;$C245,'Smelter Look-up'!$J:$J,0)))</f>
        <v>497</v>
      </c>
      <c r="X245" s="227">
        <f t="shared" ca="1" si="33"/>
        <v>0</v>
      </c>
      <c r="AB245" s="228" t="str">
        <f t="shared" ca="1" si="34"/>
        <v>TinO.M. Manufacturing Philippines, Inc.</v>
      </c>
    </row>
    <row r="246" spans="1:28" s="227" customFormat="1" ht="67.5">
      <c r="A246" s="181" t="s">
        <v>15063</v>
      </c>
      <c r="B246" s="182" t="str">
        <f ca="1">IF(LEN(A246)=0,"",INDEX('Smelter Look-up'!$A:$A,MATCH($A246,'Smelter Look-up'!$E:$E,0)))</f>
        <v>Tin</v>
      </c>
      <c r="C246" s="186" t="str">
        <f ca="1">IF(LEN(A246)=0,"",INDEX('Smelter Look-up'!$C:$C,MATCH($A246,'Smelter Look-up'!$E:$E,0)))</f>
        <v>PT Aries Kencana Sejahtera</v>
      </c>
      <c r="D246" s="230"/>
      <c r="E246" s="182" t="str">
        <f ca="1">IF(ISERROR($V246),"",OFFSET('Smelter Look-up'!$D$4,$V246-4,0)&amp;"")</f>
        <v>INDONESIA</v>
      </c>
      <c r="F246" s="182" t="str">
        <f ca="1">IF(ISERROR($V246),"",OFFSET('Smelter Look-up'!$E$4,$V246-4,0))</f>
        <v>CID000309</v>
      </c>
      <c r="G246" s="182" t="str">
        <f ca="1">IF(C246=$X$4,IF(ISERROR($V246),"Enter smelter details","RMI"),IF(ISERROR($V246),"",OFFSET('Smelter Look-up'!$F$4,$V246-4,0)))</f>
        <v>RMI</v>
      </c>
      <c r="H246" s="183">
        <f ca="1">IF(ISERROR($V246),"",OFFSET('Smelter Look-up'!$G$4,$V246-4,0))</f>
        <v>0</v>
      </c>
      <c r="I246" s="184" t="str">
        <f ca="1">IF(ISERROR($V246),"",OFFSET('Smelter Look-up'!$H$4,$V246-4,0))</f>
        <v>Pemali</v>
      </c>
      <c r="J246" s="184" t="str">
        <f ca="1">IF(ISERROR($V246),"",OFFSET('Smelter Look-up'!$I$4,$V246-4,0))</f>
        <v>Kepulauan Bangka Belitung</v>
      </c>
      <c r="K246" s="224"/>
      <c r="L246" s="224"/>
      <c r="M246" s="224"/>
      <c r="N246" s="224"/>
      <c r="O246" s="224"/>
      <c r="P246" s="185"/>
      <c r="Q246" s="225" t="str">
        <f>VLOOKUP(A246,'[1]For Dropdown'!$A:$F,6,FALSE)</f>
        <v>Not Eligible Smelters</v>
      </c>
      <c r="R246" s="182" t="str">
        <f ca="1">IF(ISERROR($V246),"",OFFSET('Smelter Look-up'!$C$4,$V246-4,0)&amp;"")</f>
        <v>PT Aries Kencana Sejahtera</v>
      </c>
      <c r="S246" s="181" t="str">
        <f t="shared" ca="1" si="32"/>
        <v>ID</v>
      </c>
      <c r="T246" s="181" t="str">
        <f ca="1">IF(B246="","",IF(ISERROR(MATCH($J246,SorP!$B$1:$B$6226,0)),"",INDIRECT("'SorP'!$A$"&amp;MATCH($S246&amp;$J246,SorP!C:C,0))))</f>
        <v>ID-BB</v>
      </c>
      <c r="U246" s="201"/>
      <c r="V246" s="226">
        <f ca="1">IF(C246="",NA(),IF(OR(C246="Smelter not listed",C246="Smelter not yet identified"),MATCH($B246&amp;$D246,'Smelter Look-up'!$J:$J,0),MATCH($B246&amp;$C246,'Smelter Look-up'!$J:$J,0)))</f>
        <v>503</v>
      </c>
      <c r="X246" s="227">
        <f t="shared" ca="1" si="33"/>
        <v>0</v>
      </c>
      <c r="AB246" s="228" t="str">
        <f t="shared" ca="1" si="34"/>
        <v>TinPT Aries Kencana Sejahtera</v>
      </c>
    </row>
    <row r="247" spans="1:28" s="227" customFormat="1" ht="40.5">
      <c r="A247" s="181" t="s">
        <v>15807</v>
      </c>
      <c r="B247" s="182" t="str">
        <f ca="1">IF(LEN(A247)=0,"",INDEX('Smelter Look-up'!$A:$A,MATCH($A247,'Smelter Look-up'!$E:$E,0)))</f>
        <v>Tin</v>
      </c>
      <c r="C247" s="186" t="str">
        <f ca="1">IF(LEN(A247)=0,"",INDEX('Smelter Look-up'!$C:$C,MATCH($A247,'Smelter Look-up'!$E:$E,0)))</f>
        <v>PT Rajehan Ariq</v>
      </c>
      <c r="D247" s="230"/>
      <c r="E247" s="182" t="str">
        <f ca="1">IF(ISERROR($V247),"",OFFSET('Smelter Look-up'!$D$4,$V247-4,0)&amp;"")</f>
        <v>INDONESIA</v>
      </c>
      <c r="F247" s="182" t="str">
        <f ca="1">IF(ISERROR($V247),"",OFFSET('Smelter Look-up'!$E$4,$V247-4,0))</f>
        <v>CID002593</v>
      </c>
      <c r="G247" s="182" t="str">
        <f ca="1">IF(C247=$X$4,IF(ISERROR($V247),"Enter smelter details","RMI"),IF(ISERROR($V247),"",OFFSET('Smelter Look-up'!$F$4,$V247-4,0)))</f>
        <v>RMI</v>
      </c>
      <c r="H247" s="183">
        <f ca="1">IF(ISERROR($V247),"",OFFSET('Smelter Look-up'!$G$4,$V247-4,0))</f>
        <v>0</v>
      </c>
      <c r="I247" s="184" t="str">
        <f ca="1">IF(ISERROR($V247),"",OFFSET('Smelter Look-up'!$H$4,$V247-4,0))</f>
        <v>Pangkal Pinang</v>
      </c>
      <c r="J247" s="184" t="str">
        <f ca="1">IF(ISERROR($V247),"",OFFSET('Smelter Look-up'!$I$4,$V247-4,0))</f>
        <v>Kepulauan Bangka Belitung</v>
      </c>
      <c r="K247" s="224"/>
      <c r="L247" s="224"/>
      <c r="M247" s="224"/>
      <c r="N247" s="224"/>
      <c r="O247" s="224"/>
      <c r="P247" s="185"/>
      <c r="Q247" s="225" t="str">
        <f>VLOOKUP(A247,'[1]For Dropdown'!$A:$F,6,FALSE)</f>
        <v>Not Eligible Smelters</v>
      </c>
      <c r="R247" s="182" t="str">
        <f ca="1">IF(ISERROR($V247),"",OFFSET('Smelter Look-up'!$C$4,$V247-4,0)&amp;"")</f>
        <v>PT Rajehan Ariq</v>
      </c>
      <c r="S247" s="181" t="str">
        <f t="shared" ca="1" si="32"/>
        <v>ID</v>
      </c>
      <c r="T247" s="181" t="str">
        <f ca="1">IF(B247="","",IF(ISERROR(MATCH($J247,SorP!$B$1:$B$6226,0)),"",INDIRECT("'SorP'!$A$"&amp;MATCH($S247&amp;$J247,SorP!C:C,0))))</f>
        <v>ID-BB</v>
      </c>
      <c r="U247" s="201"/>
      <c r="V247" s="226">
        <f ca="1">IF(C247="",NA(),IF(OR(C247="Smelter not listed",C247="Smelter not yet identified"),MATCH($B247&amp;$D247,'Smelter Look-up'!$J:$J,0),MATCH($B247&amp;$C247,'Smelter Look-up'!$J:$J,0)))</f>
        <v>525</v>
      </c>
      <c r="X247" s="227">
        <f t="shared" ca="1" si="33"/>
        <v>0</v>
      </c>
      <c r="AB247" s="228" t="str">
        <f t="shared" ca="1" si="34"/>
        <v>TinPT Rajehan Ariq</v>
      </c>
    </row>
    <row r="248" spans="1:28" s="227" customFormat="1" ht="27">
      <c r="A248" s="181" t="s">
        <v>15499</v>
      </c>
      <c r="B248" s="182" t="str">
        <f ca="1">IF(LEN(A248)=0,"",INDEX('Smelter Look-up'!$A:$A,MATCH($A248,'Smelter Look-up'!$E:$E,0)))</f>
        <v>Tin</v>
      </c>
      <c r="C248" s="186" t="str">
        <f ca="1">IF(LEN(A248)=0,"",INDEX('Smelter Look-up'!$C:$C,MATCH($A248,'Smelter Look-up'!$E:$E,0)))</f>
        <v>CV Ayi Jaya</v>
      </c>
      <c r="D248" s="230"/>
      <c r="E248" s="182" t="str">
        <f ca="1">IF(ISERROR($V248),"",OFFSET('Smelter Look-up'!$D$4,$V248-4,0)&amp;"")</f>
        <v>INDONESIA</v>
      </c>
      <c r="F248" s="182" t="str">
        <f ca="1">IF(ISERROR($V248),"",OFFSET('Smelter Look-up'!$E$4,$V248-4,0))</f>
        <v>CID002570</v>
      </c>
      <c r="G248" s="182" t="str">
        <f ca="1">IF(C248=$X$4,IF(ISERROR($V248),"Enter smelter details","RMI"),IF(ISERROR($V248),"",OFFSET('Smelter Look-up'!$F$4,$V248-4,0)))</f>
        <v>RMI</v>
      </c>
      <c r="H248" s="183">
        <f ca="1">IF(ISERROR($V248),"",OFFSET('Smelter Look-up'!$G$4,$V248-4,0))</f>
        <v>0</v>
      </c>
      <c r="I248" s="184" t="str">
        <f ca="1">IF(ISERROR($V248),"",OFFSET('Smelter Look-up'!$H$4,$V248-4,0))</f>
        <v>Sungailiat</v>
      </c>
      <c r="J248" s="184" t="str">
        <f ca="1">IF(ISERROR($V248),"",OFFSET('Smelter Look-up'!$I$4,$V248-4,0))</f>
        <v>Kepulauan Bangka Belitung</v>
      </c>
      <c r="K248" s="224"/>
      <c r="L248" s="224"/>
      <c r="M248" s="224"/>
      <c r="N248" s="224"/>
      <c r="O248" s="224"/>
      <c r="P248" s="185"/>
      <c r="Q248" s="225" t="str">
        <f>VLOOKUP(A248,'[1]For Dropdown'!$A:$F,6,FALSE)</f>
        <v>Not Eligible Smelters</v>
      </c>
      <c r="R248" s="182" t="str">
        <f ca="1">IF(ISERROR($V248),"",OFFSET('Smelter Look-up'!$C$4,$V248-4,0)&amp;"")</f>
        <v>CV Ayi Jaya</v>
      </c>
      <c r="S248" s="181" t="str">
        <f t="shared" ca="1" si="32"/>
        <v>ID</v>
      </c>
      <c r="T248" s="181" t="str">
        <f ca="1">IF(B248="","",IF(ISERROR(MATCH($J248,SorP!$B$1:$B$6226,0)),"",INDIRECT("'SorP'!$A$"&amp;MATCH($S248&amp;$J248,SorP!C:C,0))))</f>
        <v>ID-BB</v>
      </c>
      <c r="U248" s="201"/>
      <c r="V248" s="226">
        <f ca="1">IF(C248="",NA(),IF(OR(C248="Smelter not listed",C248="Smelter not yet identified"),MATCH($B248&amp;$D248,'Smelter Look-up'!$J:$J,0),MATCH($B248&amp;$C248,'Smelter Look-up'!$J:$J,0)))</f>
        <v>423</v>
      </c>
      <c r="X248" s="227">
        <f t="shared" ca="1" si="33"/>
        <v>0</v>
      </c>
      <c r="AB248" s="228" t="str">
        <f t="shared" ca="1" si="34"/>
        <v>TinCV Ayi Jaya</v>
      </c>
    </row>
    <row r="249" spans="1:28" s="227" customFormat="1" ht="67.5">
      <c r="A249" s="181" t="s">
        <v>15502</v>
      </c>
      <c r="B249" s="182" t="str">
        <f ca="1">IF(LEN(A249)=0,"",INDEX('Smelter Look-up'!$A:$A,MATCH($A249,'Smelter Look-up'!$E:$E,0)))</f>
        <v>Tin</v>
      </c>
      <c r="C249" s="186" t="str">
        <f ca="1">IF(LEN(A249)=0,"",INDEX('Smelter Look-up'!$C:$C,MATCH($A249,'Smelter Look-up'!$E:$E,0)))</f>
        <v>PT Premium Tin Indonesia</v>
      </c>
      <c r="D249" s="230"/>
      <c r="E249" s="182" t="str">
        <f ca="1">IF(ISERROR($V249),"",OFFSET('Smelter Look-up'!$D$4,$V249-4,0)&amp;"")</f>
        <v>INDONESIA</v>
      </c>
      <c r="F249" s="182" t="str">
        <f ca="1">IF(ISERROR($V249),"",OFFSET('Smelter Look-up'!$E$4,$V249-4,0))</f>
        <v>CID000313</v>
      </c>
      <c r="G249" s="182" t="str">
        <f ca="1">IF(C249=$X$4,IF(ISERROR($V249),"Enter smelter details","RMI"),IF(ISERROR($V249),"",OFFSET('Smelter Look-up'!$F$4,$V249-4,0)))</f>
        <v>RMI</v>
      </c>
      <c r="H249" s="183">
        <f ca="1">IF(ISERROR($V249),"",OFFSET('Smelter Look-up'!$G$4,$V249-4,0))</f>
        <v>0</v>
      </c>
      <c r="I249" s="184" t="str">
        <f ca="1">IF(ISERROR($V249),"",OFFSET('Smelter Look-up'!$H$4,$V249-4,0))</f>
        <v>Pangkalan Baru</v>
      </c>
      <c r="J249" s="184" t="str">
        <f ca="1">IF(ISERROR($V249),"",OFFSET('Smelter Look-up'!$I$4,$V249-4,0))</f>
        <v>Kepulauan Bangka Belitung</v>
      </c>
      <c r="K249" s="224"/>
      <c r="L249" s="224"/>
      <c r="M249" s="224"/>
      <c r="N249" s="224"/>
      <c r="O249" s="224"/>
      <c r="P249" s="185"/>
      <c r="Q249" s="225" t="str">
        <f>VLOOKUP(A249,'[1]For Dropdown'!$A:$F,6,FALSE)</f>
        <v>Not Eligible Smelters</v>
      </c>
      <c r="R249" s="182" t="str">
        <f ca="1">IF(ISERROR($V249),"",OFFSET('Smelter Look-up'!$C$4,$V249-4,0)&amp;"")</f>
        <v>PT Premium Tin Indonesia</v>
      </c>
      <c r="S249" s="181" t="str">
        <f t="shared" ca="1" si="32"/>
        <v>ID</v>
      </c>
      <c r="T249" s="181" t="str">
        <f ca="1">IF(B249="","",IF(ISERROR(MATCH($J249,SorP!$B$1:$B$6226,0)),"",INDIRECT("'SorP'!$A$"&amp;MATCH($S249&amp;$J249,SorP!C:C,0))))</f>
        <v>ID-BB</v>
      </c>
      <c r="U249" s="201"/>
      <c r="V249" s="226">
        <f ca="1">IF(C249="",NA(),IF(OR(C249="Smelter not listed",C249="Smelter not yet identified"),MATCH($B249&amp;$D249,'Smelter Look-up'!$J:$J,0),MATCH($B249&amp;$C249,'Smelter Look-up'!$J:$J,0)))</f>
        <v>521</v>
      </c>
      <c r="X249" s="227">
        <f t="shared" ca="1" si="33"/>
        <v>0</v>
      </c>
      <c r="AB249" s="228" t="str">
        <f t="shared" ca="1" si="34"/>
        <v>TinPT Premium Tin Indonesia</v>
      </c>
    </row>
    <row r="250" spans="1:28" s="227" customFormat="1" ht="67.5">
      <c r="A250" s="181" t="s">
        <v>15865</v>
      </c>
      <c r="B250" s="182" t="s">
        <v>1120</v>
      </c>
      <c r="C250" s="186" t="s">
        <v>15872</v>
      </c>
      <c r="D250" s="230"/>
      <c r="E250" s="182" t="s">
        <v>1091</v>
      </c>
      <c r="F250" s="182" t="s">
        <v>15865</v>
      </c>
      <c r="G250" s="182" t="s">
        <v>13217</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f>VLOOKUP(A250,'[1]For Dropdown'!$A:$F,6,FALSE)</f>
        <v>0</v>
      </c>
      <c r="R250" s="182" t="str">
        <f ca="1">IF(ISERROR($V250),"",OFFSET('Smelter Look-up'!$C$4,$V250-4,0)&amp;"")</f>
        <v/>
      </c>
      <c r="S250" s="181" t="str">
        <f t="shared" ca="1" si="32"/>
        <v>DE</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si="33"/>
        <v>0</v>
      </c>
      <c r="AB250" s="228" t="str">
        <f t="shared" si="34"/>
        <v>TinFeinhutte Halsbrucke GmbH</v>
      </c>
    </row>
    <row r="251" spans="1:28" s="227" customFormat="1" ht="54">
      <c r="A251" s="181" t="s">
        <v>15507</v>
      </c>
      <c r="B251" s="182" t="str">
        <f ca="1">IF(LEN(A251)=0,"",INDEX('Smelter Look-up'!$A:$A,MATCH($A251,'Smelter Look-up'!$E:$E,0)))</f>
        <v>Tin</v>
      </c>
      <c r="C251" s="186" t="str">
        <f ca="1">IF(LEN(A251)=0,"",INDEX('Smelter Look-up'!$C:$C,MATCH($A251,'Smelter Look-up'!$E:$E,0)))</f>
        <v>PT Bangka Prima Tin</v>
      </c>
      <c r="D251" s="230"/>
      <c r="E251" s="182" t="str">
        <f ca="1">IF(ISERROR($V251),"",OFFSET('Smelter Look-up'!$D$4,$V251-4,0)&amp;"")</f>
        <v>INDONESIA</v>
      </c>
      <c r="F251" s="182" t="str">
        <f ca="1">IF(ISERROR($V251),"",OFFSET('Smelter Look-up'!$E$4,$V251-4,0))</f>
        <v>CID002776</v>
      </c>
      <c r="G251" s="182" t="str">
        <f ca="1">IF(C251=$X$4,IF(ISERROR($V251),"Enter smelter details","RMI"),IF(ISERROR($V251),"",OFFSET('Smelter Look-up'!$F$4,$V251-4,0)))</f>
        <v>RMI</v>
      </c>
      <c r="H251" s="183">
        <f ca="1">IF(ISERROR($V251),"",OFFSET('Smelter Look-up'!$G$4,$V251-4,0))</f>
        <v>0</v>
      </c>
      <c r="I251" s="184" t="str">
        <f ca="1">IF(ISERROR($V251),"",OFFSET('Smelter Look-up'!$H$4,$V251-4,0))</f>
        <v>Air Mesu</v>
      </c>
      <c r="J251" s="184" t="str">
        <f ca="1">IF(ISERROR($V251),"",OFFSET('Smelter Look-up'!$I$4,$V251-4,0))</f>
        <v>Kepulauan Bangka Belitung</v>
      </c>
      <c r="K251" s="224"/>
      <c r="L251" s="224"/>
      <c r="M251" s="224"/>
      <c r="N251" s="224"/>
      <c r="O251" s="224"/>
      <c r="P251" s="185"/>
      <c r="Q251" s="225" t="str">
        <f>VLOOKUP(A251,'[1]For Dropdown'!$A:$F,6,FALSE)</f>
        <v>Not Eligible Smelters</v>
      </c>
      <c r="R251" s="182" t="str">
        <f ca="1">IF(ISERROR($V251),"",OFFSET('Smelter Look-up'!$C$4,$V251-4,0)&amp;"")</f>
        <v>PT Bangka Prima Tin</v>
      </c>
      <c r="S251" s="181" t="str">
        <f t="shared" ca="1" si="32"/>
        <v>ID</v>
      </c>
      <c r="T251" s="181" t="str">
        <f ca="1">IF(B251="","",IF(ISERROR(MATCH($J251,SorP!$B$1:$B$6226,0)),"",INDIRECT("'SorP'!$A$"&amp;MATCH($S251&amp;$J251,SorP!C:C,0))))</f>
        <v>ID-BB</v>
      </c>
      <c r="U251" s="201"/>
      <c r="V251" s="226">
        <f ca="1">IF(C251="",NA(),IF(OR(C251="Smelter not listed",C251="Smelter not yet identified"),MATCH($B251&amp;$D251,'Smelter Look-up'!$J:$J,0),MATCH($B251&amp;$C251,'Smelter Look-up'!$J:$J,0)))</f>
        <v>508</v>
      </c>
      <c r="X251" s="227">
        <f t="shared" ca="1" si="33"/>
        <v>0</v>
      </c>
      <c r="AB251" s="228" t="str">
        <f t="shared" ca="1" si="34"/>
        <v>TinPT Bangka Prima Tin</v>
      </c>
    </row>
    <row r="252" spans="1:28" s="227" customFormat="1" ht="54">
      <c r="A252" s="181" t="s">
        <v>15509</v>
      </c>
      <c r="B252" s="182" t="str">
        <f ca="1">IF(LEN(A252)=0,"",INDEX('Smelter Look-up'!$A:$A,MATCH($A252,'Smelter Look-up'!$E:$E,0)))</f>
        <v>Tin</v>
      </c>
      <c r="C252" s="186" t="str">
        <f ca="1">IF(LEN(A252)=0,"",INDEX('Smelter Look-up'!$C:$C,MATCH($A252,'Smelter Look-up'!$E:$E,0)))</f>
        <v>PT Bangka Tin Industry</v>
      </c>
      <c r="D252" s="230"/>
      <c r="E252" s="182" t="str">
        <f ca="1">IF(ISERROR($V252),"",OFFSET('Smelter Look-up'!$D$4,$V252-4,0)&amp;"")</f>
        <v>INDONESIA</v>
      </c>
      <c r="F252" s="182" t="str">
        <f ca="1">IF(ISERROR($V252),"",OFFSET('Smelter Look-up'!$E$4,$V252-4,0))</f>
        <v>CID001419</v>
      </c>
      <c r="G252" s="182" t="str">
        <f ca="1">IF(C252=$X$4,IF(ISERROR($V252),"Enter smelter details","RMI"),IF(ISERROR($V252),"",OFFSET('Smelter Look-up'!$F$4,$V252-4,0)))</f>
        <v>RMI</v>
      </c>
      <c r="H252" s="183">
        <f ca="1">IF(ISERROR($V252),"",OFFSET('Smelter Look-up'!$G$4,$V252-4,0))</f>
        <v>0</v>
      </c>
      <c r="I252" s="184" t="str">
        <f ca="1">IF(ISERROR($V252),"",OFFSET('Smelter Look-up'!$H$4,$V252-4,0))</f>
        <v>Kabupaten Bangka</v>
      </c>
      <c r="J252" s="184" t="str">
        <f ca="1">IF(ISERROR($V252),"",OFFSET('Smelter Look-up'!$I$4,$V252-4,0))</f>
        <v>Kepulauan Bangka Belitung</v>
      </c>
      <c r="K252" s="224"/>
      <c r="L252" s="224"/>
      <c r="M252" s="224"/>
      <c r="N252" s="224"/>
      <c r="O252" s="224"/>
      <c r="P252" s="185"/>
      <c r="Q252" s="225" t="str">
        <f>VLOOKUP(A252,'[1]For Dropdown'!$A:$F,6,FALSE)</f>
        <v>Not Eligible Smelters</v>
      </c>
      <c r="R252" s="182" t="str">
        <f ca="1">IF(ISERROR($V252),"",OFFSET('Smelter Look-up'!$C$4,$V252-4,0)&amp;"")</f>
        <v>PT Bangka Tin Industry</v>
      </c>
      <c r="S252" s="181" t="str">
        <f t="shared" ca="1" si="32"/>
        <v>ID</v>
      </c>
      <c r="T252" s="181" t="str">
        <f ca="1">IF(B252="","",IF(ISERROR(MATCH($J252,SorP!$B$1:$B$6226,0)),"",INDIRECT("'SorP'!$A$"&amp;MATCH($S252&amp;$J252,SorP!C:C,0))))</f>
        <v>ID-BB</v>
      </c>
      <c r="U252" s="201"/>
      <c r="V252" s="226">
        <f ca="1">IF(C252="",NA(),IF(OR(C252="Smelter not listed",C252="Smelter not yet identified"),MATCH($B252&amp;$D252,'Smelter Look-up'!$J:$J,0),MATCH($B252&amp;$C252,'Smelter Look-up'!$J:$J,0)))</f>
        <v>510</v>
      </c>
      <c r="X252" s="227">
        <f t="shared" ca="1" si="33"/>
        <v>0</v>
      </c>
      <c r="AB252" s="228" t="str">
        <f t="shared" ca="1" si="34"/>
        <v>TinPT Bangka Tin Industry</v>
      </c>
    </row>
    <row r="253" spans="1:28" s="227" customFormat="1" ht="27">
      <c r="A253" s="181" t="s">
        <v>2514</v>
      </c>
      <c r="B253" s="182" t="str">
        <f ca="1">IF(LEN(A253)=0,"",INDEX('Smelter Look-up'!$A:$A,MATCH($A253,'Smelter Look-up'!$E:$E,0)))</f>
        <v>Tin</v>
      </c>
      <c r="C253" s="186" t="str">
        <f ca="1">IF(LEN(A253)=0,"",INDEX('Smelter Look-up'!$C:$C,MATCH($A253,'Smelter Look-up'!$E:$E,0)))</f>
        <v>Super Ligas</v>
      </c>
      <c r="D253" s="230"/>
      <c r="E253" s="182" t="str">
        <f ca="1">IF(ISERROR($V253),"",OFFSET('Smelter Look-up'!$D$4,$V253-4,0)&amp;"")</f>
        <v>BRAZIL</v>
      </c>
      <c r="F253" s="182" t="str">
        <f ca="1">IF(ISERROR($V253),"",OFFSET('Smelter Look-up'!$E$4,$V253-4,0))</f>
        <v>CID002756</v>
      </c>
      <c r="G253" s="182" t="str">
        <f ca="1">IF(C253=$X$4,IF(ISERROR($V253),"Enter smelter details","RMI"),IF(ISERROR($V253),"",OFFSET('Smelter Look-up'!$F$4,$V253-4,0)))</f>
        <v>RMI</v>
      </c>
      <c r="H253" s="183">
        <f ca="1">IF(ISERROR($V253),"",OFFSET('Smelter Look-up'!$G$4,$V253-4,0))</f>
        <v>0</v>
      </c>
      <c r="I253" s="184" t="str">
        <f ca="1">IF(ISERROR($V253),"",OFFSET('Smelter Look-up'!$H$4,$V253-4,0))</f>
        <v>Piracicaba</v>
      </c>
      <c r="J253" s="184" t="str">
        <f ca="1">IF(ISERROR($V253),"",OFFSET('Smelter Look-up'!$I$4,$V253-4,0))</f>
        <v>São Paulo</v>
      </c>
      <c r="K253" s="224"/>
      <c r="L253" s="224"/>
      <c r="M253" s="224"/>
      <c r="N253" s="224"/>
      <c r="O253" s="224"/>
      <c r="P253" s="185"/>
      <c r="Q253" s="225">
        <f>VLOOKUP(A253,'[1]For Dropdown'!$A:$F,6,FALSE)</f>
        <v>0</v>
      </c>
      <c r="R253" s="182" t="str">
        <f ca="1">IF(ISERROR($V253),"",OFFSET('Smelter Look-up'!$C$4,$V253-4,0)&amp;"")</f>
        <v>Super Ligas</v>
      </c>
      <c r="S253" s="181" t="str">
        <f t="shared" ca="1" si="32"/>
        <v>BR</v>
      </c>
      <c r="T253" s="181" t="str">
        <f ca="1">IF(B253="","",IF(ISERROR(MATCH($J253,SorP!$B$1:$B$6226,0)),"",INDIRECT("'SorP'!$A$"&amp;MATCH($S253&amp;$J253,SorP!C:C,0))))</f>
        <v>BR-SP</v>
      </c>
      <c r="U253" s="201"/>
      <c r="V253" s="226">
        <f ca="1">IF(C253="",NA(),IF(OR(C253="Smelter not listed",C253="Smelter not yet identified"),MATCH($B253&amp;$D253,'Smelter Look-up'!$J:$J,0),MATCH($B253&amp;$C253,'Smelter Look-up'!$J:$J,0)))</f>
        <v>543</v>
      </c>
      <c r="X253" s="227">
        <f t="shared" ca="1" si="33"/>
        <v>0</v>
      </c>
      <c r="AB253" s="228" t="str">
        <f t="shared" ca="1" si="34"/>
        <v>TinSuper Ligas</v>
      </c>
    </row>
    <row r="254" spans="1:28" s="227" customFormat="1" ht="67.5">
      <c r="A254" s="181" t="s">
        <v>15458</v>
      </c>
      <c r="B254" s="182" t="str">
        <f ca="1">IF(LEN(A254)=0,"",INDEX('Smelter Look-up'!$A:$A,MATCH($A254,'Smelter Look-up'!$E:$E,0)))</f>
        <v>Tin</v>
      </c>
      <c r="C254" s="186" t="str">
        <f ca="1">IF(LEN(A254)=0,"",INDEX('Smelter Look-up'!$C:$C,MATCH($A254,'Smelter Look-up'!$E:$E,0)))</f>
        <v>PT Sukses Inti Makmur (SIM)</v>
      </c>
      <c r="D254" s="230"/>
      <c r="E254" s="182" t="str">
        <f ca="1">IF(ISERROR($V254),"",OFFSET('Smelter Look-up'!$D$4,$V254-4,0)&amp;"")</f>
        <v>INDONESIA</v>
      </c>
      <c r="F254" s="182" t="str">
        <f ca="1">IF(ISERROR($V254),"",OFFSET('Smelter Look-up'!$E$4,$V254-4,0))</f>
        <v>CID002816</v>
      </c>
      <c r="G254" s="182" t="str">
        <f ca="1">IF(C254=$X$4,IF(ISERROR($V254),"Enter smelter details","RMI"),IF(ISERROR($V254),"",OFFSET('Smelter Look-up'!$F$4,$V254-4,0)))</f>
        <v>RMI</v>
      </c>
      <c r="H254" s="183">
        <f ca="1">IF(ISERROR($V254),"",OFFSET('Smelter Look-up'!$G$4,$V254-4,0))</f>
        <v>0</v>
      </c>
      <c r="I254" s="184" t="str">
        <f ca="1">IF(ISERROR($V254),"",OFFSET('Smelter Look-up'!$H$4,$V254-4,0))</f>
        <v>Belitung</v>
      </c>
      <c r="J254" s="184" t="str">
        <f ca="1">IF(ISERROR($V254),"",OFFSET('Smelter Look-up'!$I$4,$V254-4,0))</f>
        <v>Kepulauan Bangka Belitung</v>
      </c>
      <c r="K254" s="224"/>
      <c r="L254" s="224"/>
      <c r="M254" s="224"/>
      <c r="N254" s="224"/>
      <c r="O254" s="224"/>
      <c r="P254" s="185"/>
      <c r="Q254" s="225" t="str">
        <f>VLOOKUP(A254,'[1]For Dropdown'!$A:$F,6,FALSE)</f>
        <v>Not Eligible Smelters</v>
      </c>
      <c r="R254" s="182" t="str">
        <f ca="1">IF(ISERROR($V254),"",OFFSET('Smelter Look-up'!$C$4,$V254-4,0)&amp;"")</f>
        <v>PT Sukses Inti Makmur (SIM)</v>
      </c>
      <c r="S254" s="181" t="str">
        <f t="shared" ca="1" si="32"/>
        <v>ID</v>
      </c>
      <c r="T254" s="181" t="str">
        <f ca="1">IF(B254="","",IF(ISERROR(MATCH($J254,SorP!$B$1:$B$6226,0)),"",INDIRECT("'SorP'!$A$"&amp;MATCH($S254&amp;$J254,SorP!C:C,0))))</f>
        <v>ID-BB</v>
      </c>
      <c r="U254" s="201"/>
      <c r="V254" s="226">
        <f ca="1">IF(C254="",NA(),IF(OR(C254="Smelter not listed",C254="Smelter not yet identified"),MATCH($B254&amp;$D254,'Smelter Look-up'!$J:$J,0),MATCH($B254&amp;$C254,'Smelter Look-up'!$J:$J,0)))</f>
        <v>529</v>
      </c>
      <c r="X254" s="227">
        <f t="shared" ca="1" si="33"/>
        <v>0</v>
      </c>
      <c r="AB254" s="228" t="str">
        <f t="shared" ca="1" si="34"/>
        <v>TinPT Sukses Inti Makmur (SIM)</v>
      </c>
    </row>
    <row r="255" spans="1:28" s="227" customFormat="1" ht="67.5">
      <c r="A255" s="181" t="s">
        <v>15811</v>
      </c>
      <c r="B255" s="182" t="str">
        <f ca="1">IF(LEN(A255)=0,"",INDEX('Smelter Look-up'!$A:$A,MATCH($A255,'Smelter Look-up'!$E:$E,0)))</f>
        <v>Tin</v>
      </c>
      <c r="C255" s="186" t="str">
        <f ca="1">IF(LEN(A255)=0,"",INDEX('Smelter Look-up'!$C:$C,MATCH($A255,'Smelter Look-up'!$E:$E,0)))</f>
        <v>HuiChang Hill Tin Industry Co., Ltd.</v>
      </c>
      <c r="D255" s="230"/>
      <c r="E255" s="182" t="str">
        <f ca="1">IF(ISERROR($V255),"",OFFSET('Smelter Look-up'!$D$4,$V255-4,0)&amp;"")</f>
        <v>CHINA</v>
      </c>
      <c r="F255" s="182" t="str">
        <f ca="1">IF(ISERROR($V255),"",OFFSET('Smelter Look-up'!$E$4,$V255-4,0))</f>
        <v>CID002844</v>
      </c>
      <c r="G255" s="182" t="str">
        <f ca="1">IF(C255=$X$4,IF(ISERROR($V255),"Enter smelter details","RMI"),IF(ISERROR($V255),"",OFFSET('Smelter Look-up'!$F$4,$V255-4,0)))</f>
        <v>RMI</v>
      </c>
      <c r="H255" s="183">
        <f ca="1">IF(ISERROR($V255),"",OFFSET('Smelter Look-up'!$G$4,$V255-4,0))</f>
        <v>0</v>
      </c>
      <c r="I255" s="184" t="str">
        <f ca="1">IF(ISERROR($V255),"",OFFSET('Smelter Look-up'!$H$4,$V255-4,0))</f>
        <v>Ganzhou</v>
      </c>
      <c r="J255" s="184" t="str">
        <f ca="1">IF(ISERROR($V255),"",OFFSET('Smelter Look-up'!$I$4,$V255-4,0))</f>
        <v>Jiangxi Sheng</v>
      </c>
      <c r="K255" s="224"/>
      <c r="L255" s="224"/>
      <c r="M255" s="224"/>
      <c r="N255" s="224"/>
      <c r="O255" s="224"/>
      <c r="P255" s="185"/>
      <c r="Q255" s="225">
        <f>VLOOKUP(A255,'[1]For Dropdown'!$A:$F,6,FALSE)</f>
        <v>0</v>
      </c>
      <c r="R255" s="182" t="str">
        <f ca="1">IF(ISERROR($V255),"",OFFSET('Smelter Look-up'!$C$4,$V255-4,0)&amp;"")</f>
        <v>HuiChang Hill Tin Industry Co., Ltd.</v>
      </c>
      <c r="S255" s="181" t="str">
        <f t="shared" ca="1" si="32"/>
        <v>CN</v>
      </c>
      <c r="T255" s="181" t="str">
        <f ca="1">IF(B255="","",IF(ISERROR(MATCH($J255,SorP!$B$1:$B$6226,0)),"",INDIRECT("'SorP'!$A$"&amp;MATCH($S255&amp;$J255,SorP!C:C,0))))</f>
        <v>CN-JX</v>
      </c>
      <c r="U255" s="201"/>
      <c r="V255" s="226">
        <f ca="1">IF(C255="",NA(),IF(OR(C255="Smelter not listed",C255="Smelter not yet identified"),MATCH($B255&amp;$D255,'Smelter Look-up'!$J:$J,0),MATCH($B255&amp;$C255,'Smelter Look-up'!$J:$J,0)))</f>
        <v>458</v>
      </c>
      <c r="X255" s="227">
        <f t="shared" ca="1" si="33"/>
        <v>0</v>
      </c>
      <c r="AB255" s="228" t="str">
        <f t="shared" ca="1" si="34"/>
        <v>TinHuiChang Hill Tin Industry Co., Ltd.</v>
      </c>
    </row>
    <row r="256" spans="1:28" s="227" customFormat="1" ht="81">
      <c r="A256" s="181" t="s">
        <v>12908</v>
      </c>
      <c r="B256" s="182" t="str">
        <f ca="1">IF(LEN(A256)=0,"",INDEX('Smelter Look-up'!$A:$A,MATCH($A256,'Smelter Look-up'!$E:$E,0)))</f>
        <v>Tin</v>
      </c>
      <c r="C256" s="186" t="str">
        <f ca="1">IF(LEN(A256)=0,"",INDEX('Smelter Look-up'!$C:$C,MATCH($A256,'Smelter Look-up'!$E:$E,0)))</f>
        <v>Chifeng Dajingzi Tin Industry Co., Ltd.</v>
      </c>
      <c r="D256" s="230"/>
      <c r="E256" s="182" t="str">
        <f ca="1">IF(ISERROR($V256),"",OFFSET('Smelter Look-up'!$D$4,$V256-4,0)&amp;"")</f>
        <v>CHINA</v>
      </c>
      <c r="F256" s="182" t="str">
        <f ca="1">IF(ISERROR($V256),"",OFFSET('Smelter Look-up'!$E$4,$V256-4,0))</f>
        <v>CID003190</v>
      </c>
      <c r="G256" s="182" t="str">
        <f ca="1">IF(C256=$X$4,IF(ISERROR($V256),"Enter smelter details","RMI"),IF(ISERROR($V256),"",OFFSET('Smelter Look-up'!$F$4,$V256-4,0)))</f>
        <v>RMI</v>
      </c>
      <c r="H256" s="183">
        <f ca="1">IF(ISERROR($V256),"",OFFSET('Smelter Look-up'!$G$4,$V256-4,0))</f>
        <v>0</v>
      </c>
      <c r="I256" s="184" t="str">
        <f ca="1">IF(ISERROR($V256),"",OFFSET('Smelter Look-up'!$H$4,$V256-4,0))</f>
        <v>Chifeng</v>
      </c>
      <c r="J256" s="184" t="str">
        <f ca="1">IF(ISERROR($V256),"",OFFSET('Smelter Look-up'!$I$4,$V256-4,0))</f>
        <v>Nei Mongol Zizhiqu</v>
      </c>
      <c r="K256" s="224"/>
      <c r="L256" s="224"/>
      <c r="M256" s="224"/>
      <c r="N256" s="224"/>
      <c r="O256" s="224"/>
      <c r="P256" s="185"/>
      <c r="Q256" s="225">
        <f>VLOOKUP(A256,'[1]For Dropdown'!$A:$F,6,FALSE)</f>
        <v>0</v>
      </c>
      <c r="R256" s="182" t="str">
        <f ca="1">IF(ISERROR($V256),"",OFFSET('Smelter Look-up'!$C$4,$V256-4,0)&amp;"")</f>
        <v>Chifeng Dajingzi Tin Industry Co., Ltd.</v>
      </c>
      <c r="S256" s="181" t="str">
        <f t="shared" ca="1" si="32"/>
        <v>CN</v>
      </c>
      <c r="T256" s="181" t="str">
        <f ca="1">IF(B256="","",IF(ISERROR(MATCH($J256,SorP!$B$1:$B$6226,0)),"",INDIRECT("'SorP'!$A$"&amp;MATCH($S256&amp;$J256,SorP!C:C,0))))</f>
        <v>CN-NM</v>
      </c>
      <c r="U256" s="201"/>
      <c r="V256" s="226">
        <f ca="1">IF(C256="",NA(),IF(OR(C256="Smelter not listed",C256="Smelter not yet identified"),MATCH($B256&amp;$D256,'Smelter Look-up'!$J:$J,0),MATCH($B256&amp;$C256,'Smelter Look-up'!$J:$J,0)))</f>
        <v>412</v>
      </c>
      <c r="X256" s="227">
        <f t="shared" ca="1" si="33"/>
        <v>0</v>
      </c>
      <c r="AB256" s="228" t="str">
        <f t="shared" ca="1" si="34"/>
        <v>TinChifeng Dajingzi Tin Industry Co., Ltd.</v>
      </c>
    </row>
    <row r="257" spans="1:28" s="227" customFormat="1" ht="54">
      <c r="A257" s="181" t="s">
        <v>15086</v>
      </c>
      <c r="B257" s="182" t="str">
        <f ca="1">IF(LEN(A257)=0,"",INDEX('Smelter Look-up'!$A:$A,MATCH($A257,'Smelter Look-up'!$E:$E,0)))</f>
        <v>Tin</v>
      </c>
      <c r="C257" s="186" t="str">
        <f ca="1">IF(LEN(A257)=0,"",INDEX('Smelter Look-up'!$C:$C,MATCH($A257,'Smelter Look-up'!$E:$E,0)))</f>
        <v>PT Timah Nusantara</v>
      </c>
      <c r="D257" s="230"/>
      <c r="E257" s="182" t="str">
        <f ca="1">IF(ISERROR($V257),"",OFFSET('Smelter Look-up'!$D$4,$V257-4,0)&amp;"")</f>
        <v>INDONESIA</v>
      </c>
      <c r="F257" s="182" t="str">
        <f ca="1">IF(ISERROR($V257),"",OFFSET('Smelter Look-up'!$E$4,$V257-4,0))</f>
        <v>CID001486</v>
      </c>
      <c r="G257" s="182" t="str">
        <f ca="1">IF(C257=$X$4,IF(ISERROR($V257),"Enter smelter details","RMI"),IF(ISERROR($V257),"",OFFSET('Smelter Look-up'!$F$4,$V257-4,0)))</f>
        <v>RMI</v>
      </c>
      <c r="H257" s="183">
        <f ca="1">IF(ISERROR($V257),"",OFFSET('Smelter Look-up'!$G$4,$V257-4,0))</f>
        <v>0</v>
      </c>
      <c r="I257" s="184" t="str">
        <f ca="1">IF(ISERROR($V257),"",OFFSET('Smelter Look-up'!$H$4,$V257-4,0))</f>
        <v>Tempilang</v>
      </c>
      <c r="J257" s="184" t="str">
        <f ca="1">IF(ISERROR($V257),"",OFFSET('Smelter Look-up'!$I$4,$V257-4,0))</f>
        <v>Kepulauan Bangka Belitung</v>
      </c>
      <c r="K257" s="224"/>
      <c r="L257" s="224"/>
      <c r="M257" s="224"/>
      <c r="N257" s="224"/>
      <c r="O257" s="224"/>
      <c r="P257" s="185"/>
      <c r="Q257" s="225" t="str">
        <f>VLOOKUP(A257,'[1]For Dropdown'!$A:$F,6,FALSE)</f>
        <v>Not Eligible Smelters</v>
      </c>
      <c r="R257" s="182" t="str">
        <f ca="1">IF(ISERROR($V257),"",OFFSET('Smelter Look-up'!$C$4,$V257-4,0)&amp;"")</f>
        <v>PT Timah Nusantara</v>
      </c>
      <c r="S257" s="181" t="str">
        <f t="shared" ca="1" si="32"/>
        <v>ID</v>
      </c>
      <c r="T257" s="181" t="str">
        <f ca="1">IF(B257="","",IF(ISERROR(MATCH($J257,SorP!$B$1:$B$6226,0)),"",INDIRECT("'SorP'!$A$"&amp;MATCH($S257&amp;$J257,SorP!C:C,0))))</f>
        <v>ID-BB</v>
      </c>
      <c r="U257" s="201"/>
      <c r="V257" s="226">
        <f ca="1">IF(C257="",NA(),IF(OR(C257="Smelter not listed",C257="Smelter not yet identified"),MATCH($B257&amp;$D257,'Smelter Look-up'!$J:$J,0),MATCH($B257&amp;$C257,'Smelter Look-up'!$J:$J,0)))</f>
        <v>531</v>
      </c>
      <c r="X257" s="227">
        <f t="shared" ca="1" si="33"/>
        <v>0</v>
      </c>
      <c r="AB257" s="228" t="str">
        <f t="shared" ca="1" si="34"/>
        <v>TinPT Timah Nusantara</v>
      </c>
    </row>
    <row r="258" spans="1:28" s="227" customFormat="1" ht="81">
      <c r="A258" s="181" t="s">
        <v>136</v>
      </c>
      <c r="B258" s="182" t="str">
        <f ca="1">IF(LEN(A258)=0,"",INDEX('Smelter Look-up'!$A:$A,MATCH($A258,'Smelter Look-up'!$E:$E,0)))</f>
        <v>Tin</v>
      </c>
      <c r="C258" s="186" t="str">
        <f ca="1">IF(LEN(A258)=0,"",INDEX('Smelter Look-up'!$C:$C,MATCH($A258,'Smelter Look-up'!$E:$E,0)))</f>
        <v>Magnu's Minerais Metais e Ligas Ltda.</v>
      </c>
      <c r="D258" s="230"/>
      <c r="E258" s="182" t="str">
        <f ca="1">IF(ISERROR($V258),"",OFFSET('Smelter Look-up'!$D$4,$V258-4,0)&amp;"")</f>
        <v>BRAZIL</v>
      </c>
      <c r="F258" s="182" t="str">
        <f ca="1">IF(ISERROR($V258),"",OFFSET('Smelter Look-up'!$E$4,$V258-4,0))</f>
        <v>CID002468</v>
      </c>
      <c r="G258" s="182" t="str">
        <f ca="1">IF(C258=$X$4,IF(ISERROR($V258),"Enter smelter details","RMI"),IF(ISERROR($V258),"",OFFSET('Smelter Look-up'!$F$4,$V258-4,0)))</f>
        <v>RMI</v>
      </c>
      <c r="H258" s="183">
        <f ca="1">IF(ISERROR($V258),"",OFFSET('Smelter Look-up'!$G$4,$V258-4,0))</f>
        <v>0</v>
      </c>
      <c r="I258" s="184" t="str">
        <f ca="1">IF(ISERROR($V258),"",OFFSET('Smelter Look-up'!$H$4,$V258-4,0))</f>
        <v>São João del Rei</v>
      </c>
      <c r="J258" s="184" t="str">
        <f ca="1">IF(ISERROR($V258),"",OFFSET('Smelter Look-up'!$I$4,$V258-4,0))</f>
        <v>Minas Gerais</v>
      </c>
      <c r="K258" s="224"/>
      <c r="L258" s="224"/>
      <c r="M258" s="224"/>
      <c r="N258" s="224"/>
      <c r="O258" s="224"/>
      <c r="P258" s="185"/>
      <c r="Q258" s="225">
        <f>VLOOKUP(A258,'[1]For Dropdown'!$A:$F,6,FALSE)</f>
        <v>0</v>
      </c>
      <c r="R258" s="182" t="str">
        <f ca="1">IF(ISERROR($V258),"",OFFSET('Smelter Look-up'!$C$4,$V258-4,0)&amp;"")</f>
        <v>Magnu's Minerais Metais e Ligas Ltda.</v>
      </c>
      <c r="S258" s="181" t="str">
        <f t="shared" ca="1" si="32"/>
        <v>BR</v>
      </c>
      <c r="T258" s="181" t="str">
        <f ca="1">IF(B258="","",IF(ISERROR(MATCH($J258,SorP!$B$1:$B$6226,0)),"",INDIRECT("'SorP'!$A$"&amp;MATCH($S258&amp;$J258,SorP!C:C,0))))</f>
        <v>BR-MG</v>
      </c>
      <c r="U258" s="201"/>
      <c r="V258" s="226">
        <f ca="1">IF(C258="",NA(),IF(OR(C258="Smelter not listed",C258="Smelter not yet identified"),MATCH($B258&amp;$D258,'Smelter Look-up'!$J:$J,0),MATCH($B258&amp;$C258,'Smelter Look-up'!$J:$J,0)))</f>
        <v>473</v>
      </c>
      <c r="X258" s="227">
        <f t="shared" ca="1" si="33"/>
        <v>0</v>
      </c>
      <c r="AB258" s="228" t="str">
        <f t="shared" ca="1" si="34"/>
        <v>TinMagnu's Minerais Metais e Ligas Ltda.</v>
      </c>
    </row>
    <row r="259" spans="1:28" s="227" customFormat="1" ht="81">
      <c r="A259" s="181" t="s">
        <v>1800</v>
      </c>
      <c r="B259" s="182" t="str">
        <f ca="1">IF(LEN(A259)=0,"",INDEX('Smelter Look-up'!$A:$A,MATCH($A259,'Smelter Look-up'!$E:$E,0)))</f>
        <v>Tin</v>
      </c>
      <c r="C259" s="186" t="str">
        <f ca="1">IF(LEN(A259)=0,"",INDEX('Smelter Look-up'!$C:$C,MATCH($A259,'Smelter Look-up'!$E:$E,0)))</f>
        <v>Resind Industria e Comercio Ltda.</v>
      </c>
      <c r="D259" s="230"/>
      <c r="E259" s="182" t="str">
        <f ca="1">IF(ISERROR($V259),"",OFFSET('Smelter Look-up'!$D$4,$V259-4,0)&amp;"")</f>
        <v>BRAZIL</v>
      </c>
      <c r="F259" s="182" t="str">
        <f ca="1">IF(ISERROR($V259),"",OFFSET('Smelter Look-up'!$E$4,$V259-4,0))</f>
        <v>CID002706</v>
      </c>
      <c r="G259" s="182" t="str">
        <f ca="1">IF(C259=$X$4,IF(ISERROR($V259),"Enter smelter details","RMI"),IF(ISERROR($V259),"",OFFSET('Smelter Look-up'!$F$4,$V259-4,0)))</f>
        <v>RMI</v>
      </c>
      <c r="H259" s="183">
        <f ca="1">IF(ISERROR($V259),"",OFFSET('Smelter Look-up'!$G$4,$V259-4,0))</f>
        <v>0</v>
      </c>
      <c r="I259" s="184" t="str">
        <f ca="1">IF(ISERROR($V259),"",OFFSET('Smelter Look-up'!$H$4,$V259-4,0))</f>
        <v>São João del Rei</v>
      </c>
      <c r="J259" s="184" t="str">
        <f ca="1">IF(ISERROR($V259),"",OFFSET('Smelter Look-up'!$I$4,$V259-4,0))</f>
        <v>Minas gerais</v>
      </c>
      <c r="K259" s="224"/>
      <c r="L259" s="224"/>
      <c r="M259" s="224"/>
      <c r="N259" s="224"/>
      <c r="O259" s="224"/>
      <c r="P259" s="185"/>
      <c r="Q259" s="225">
        <f>VLOOKUP(A259,'[1]For Dropdown'!$A:$F,6,FALSE)</f>
        <v>0</v>
      </c>
      <c r="R259" s="182" t="str">
        <f ca="1">IF(ISERROR($V259),"",OFFSET('Smelter Look-up'!$C$4,$V259-4,0)&amp;"")</f>
        <v>Resind Industria e Comercio Ltda.</v>
      </c>
      <c r="S259" s="181" t="str">
        <f t="shared" ca="1" si="32"/>
        <v>BR</v>
      </c>
      <c r="T259" s="181" t="str">
        <f ca="1">IF(B259="","",IF(ISERROR(MATCH($J259,SorP!$B$1:$B$6226,0)),"",INDIRECT("'SorP'!$A$"&amp;MATCH($S259&amp;$J259,SorP!C:C,0))))</f>
        <v>BR-MG</v>
      </c>
      <c r="U259" s="201"/>
      <c r="V259" s="226">
        <f ca="1">IF(C259="",NA(),IF(OR(C259="Smelter not listed",C259="Smelter not yet identified"),MATCH($B259&amp;$D259,'Smelter Look-up'!$J:$J,0),MATCH($B259&amp;$C259,'Smelter Look-up'!$J:$J,0)))</f>
        <v>538</v>
      </c>
      <c r="X259" s="227">
        <f t="shared" ca="1" si="33"/>
        <v>0</v>
      </c>
      <c r="AB259" s="228" t="str">
        <f t="shared" ca="1" si="34"/>
        <v>TinResind Industria e Comercio Ltda.</v>
      </c>
    </row>
    <row r="260" spans="1:28" s="227" customFormat="1" ht="67.5">
      <c r="A260" s="181" t="s">
        <v>13841</v>
      </c>
      <c r="B260" s="182" t="str">
        <f ca="1">IF(LEN(A260)=0,"",INDEX('Smelter Look-up'!$A:$A,MATCH($A260,'Smelter Look-up'!$E:$E,0)))</f>
        <v>Tin</v>
      </c>
      <c r="C260" s="186" t="str">
        <f ca="1">IF(LEN(A260)=0,"",INDEX('Smelter Look-up'!$C:$C,MATCH($A260,'Smelter Look-up'!$E:$E,0)))</f>
        <v>PT Mitra Sukses Globalindo</v>
      </c>
      <c r="D260" s="230"/>
      <c r="E260" s="182" t="str">
        <f ca="1">IF(ISERROR($V260),"",OFFSET('Smelter Look-up'!$D$4,$V260-4,0)&amp;"")</f>
        <v>INDONESIA</v>
      </c>
      <c r="F260" s="182" t="str">
        <f ca="1">IF(ISERROR($V260),"",OFFSET('Smelter Look-up'!$E$4,$V260-4,0))</f>
        <v>CID003449</v>
      </c>
      <c r="G260" s="182" t="str">
        <f ca="1">IF(C260=$X$4,IF(ISERROR($V260),"Enter smelter details","RMI"),IF(ISERROR($V260),"",OFFSET('Smelter Look-up'!$F$4,$V260-4,0)))</f>
        <v>RMI</v>
      </c>
      <c r="H260" s="183">
        <f ca="1">IF(ISERROR($V260),"",OFFSET('Smelter Look-up'!$G$4,$V260-4,0))</f>
        <v>0</v>
      </c>
      <c r="I260" s="184" t="str">
        <f ca="1">IF(ISERROR($V260),"",OFFSET('Smelter Look-up'!$H$4,$V260-4,0))</f>
        <v>Pangkalpinang</v>
      </c>
      <c r="J260" s="184" t="str">
        <f ca="1">IF(ISERROR($V260),"",OFFSET('Smelter Look-up'!$I$4,$V260-4,0))</f>
        <v>Kepulauan Bangka Belitung</v>
      </c>
      <c r="K260" s="224"/>
      <c r="L260" s="224"/>
      <c r="M260" s="224"/>
      <c r="N260" s="224"/>
      <c r="O260" s="224"/>
      <c r="P260" s="185"/>
      <c r="Q260" s="225" t="str">
        <f>VLOOKUP(A260,'[1]For Dropdown'!$A:$F,6,FALSE)</f>
        <v>Not Eligible Smelters</v>
      </c>
      <c r="R260" s="182" t="str">
        <f ca="1">IF(ISERROR($V260),"",OFFSET('Smelter Look-up'!$C$4,$V260-4,0)&amp;"")</f>
        <v>PT Mitra Sukses Globalindo</v>
      </c>
      <c r="S260" s="181" t="str">
        <f t="shared" ca="1" si="32"/>
        <v>ID</v>
      </c>
      <c r="T260" s="181" t="str">
        <f ca="1">IF(B260="","",IF(ISERROR(MATCH($J260,SorP!$B$1:$B$6226,0)),"",INDIRECT("'SorP'!$A$"&amp;MATCH($S260&amp;$J260,SorP!C:C,0))))</f>
        <v>ID-BB</v>
      </c>
      <c r="U260" s="201"/>
      <c r="V260" s="226">
        <f ca="1">IF(C260="",NA(),IF(OR(C260="Smelter not listed",C260="Smelter not yet identified"),MATCH($B260&amp;$D260,'Smelter Look-up'!$J:$J,0),MATCH($B260&amp;$C260,'Smelter Look-up'!$J:$J,0)))</f>
        <v>519</v>
      </c>
      <c r="X260" s="227">
        <f t="shared" ca="1" si="33"/>
        <v>0</v>
      </c>
      <c r="AB260" s="228" t="str">
        <f t="shared" ca="1" si="34"/>
        <v>TinPT Mitra Sukses Globalindo</v>
      </c>
    </row>
    <row r="261" spans="1:28" s="227" customFormat="1" ht="162">
      <c r="A261" s="181" t="s">
        <v>15057</v>
      </c>
      <c r="B261" s="182" t="str">
        <f ca="1">IF(LEN(A261)=0,"",INDEX('Smelter Look-up'!$A:$A,MATCH($A261,'Smelter Look-up'!$E:$E,0)))</f>
        <v>Tin</v>
      </c>
      <c r="C261" s="186" t="str">
        <f ca="1">IF(LEN(A261)=0,"",INDEX('Smelter Look-up'!$C:$C,MATCH($A261,'Smelter Look-up'!$E:$E,0)))</f>
        <v>CRM Fundicao De Metais E Comercio De Equipamentos Eletronicos Do Brasil Ltda</v>
      </c>
      <c r="D261" s="230"/>
      <c r="E261" s="182" t="str">
        <f ca="1">IF(ISERROR($V261),"",OFFSET('Smelter Look-up'!$D$4,$V261-4,0)&amp;"")</f>
        <v>BRAZIL</v>
      </c>
      <c r="F261" s="182" t="str">
        <f ca="1">IF(ISERROR($V261),"",OFFSET('Smelter Look-up'!$E$4,$V261-4,0))</f>
        <v>CID003486</v>
      </c>
      <c r="G261" s="182" t="str">
        <f ca="1">IF(C261=$X$4,IF(ISERROR($V261),"Enter smelter details","RMI"),IF(ISERROR($V261),"",OFFSET('Smelter Look-up'!$F$4,$V261-4,0)))</f>
        <v>RMI</v>
      </c>
      <c r="H261" s="183">
        <f ca="1">IF(ISERROR($V261),"",OFFSET('Smelter Look-up'!$G$4,$V261-4,0))</f>
        <v>0</v>
      </c>
      <c r="I261" s="184" t="str">
        <f ca="1">IF(ISERROR($V261),"",OFFSET('Smelter Look-up'!$H$4,$V261-4,0))</f>
        <v>São José</v>
      </c>
      <c r="J261" s="184" t="str">
        <f ca="1">IF(ISERROR($V261),"",OFFSET('Smelter Look-up'!$I$4,$V261-4,0))</f>
        <v>Santa Catarina</v>
      </c>
      <c r="K261" s="224"/>
      <c r="L261" s="224"/>
      <c r="M261" s="224"/>
      <c r="N261" s="224"/>
      <c r="O261" s="224"/>
      <c r="P261" s="185"/>
      <c r="Q261" s="225">
        <f>VLOOKUP(A261,'[1]For Dropdown'!$A:$F,6,FALSE)</f>
        <v>0</v>
      </c>
      <c r="R261" s="182" t="str">
        <f ca="1">IF(ISERROR($V261),"",OFFSET('Smelter Look-up'!$C$4,$V261-4,0)&amp;"")</f>
        <v>CRM Fundicao De Metais E Comercio De Equipamentos Eletronicos Do Brasil Ltda</v>
      </c>
      <c r="S261" s="181" t="str">
        <f t="shared" ref="S261" ca="1" si="35">IF(B261="","",IF(ISERROR(MATCH($E261,CL,0)),"Unknown",INDIRECT("'C'!$A$"&amp;MATCH($E261,CL,0)+1)))</f>
        <v>BR</v>
      </c>
      <c r="T261" s="181" t="str">
        <f ca="1">IF(B261="","",IF(ISERROR(MATCH($J261,SorP!$B$1:$B$6226,0)),"",INDIRECT("'SorP'!$A$"&amp;MATCH($S261&amp;$J261,SorP!C:C,0))))</f>
        <v>BR-SC</v>
      </c>
      <c r="U261" s="201"/>
      <c r="V261" s="226">
        <f ca="1">IF(C261="",NA(),IF(OR(C261="Smelter not listed",C261="Smelter not yet identified"),MATCH($B261&amp;$D261,'Smelter Look-up'!$J:$J,0),MATCH($B261&amp;$C261,'Smelter Look-up'!$J:$J,0)))</f>
        <v>420</v>
      </c>
      <c r="X261" s="227">
        <f t="shared" ref="X261" ca="1" si="36">IF(AND(C261="Smelter not listed",OR(LEN(D261)=0,LEN(E261)=0)),1,0)</f>
        <v>0</v>
      </c>
      <c r="AB261" s="228" t="str">
        <f t="shared" ref="AB261" ca="1" si="37">B261&amp;C261</f>
        <v>TinCRM Fundicao De Metais E Comercio De Equipamentos Eletronicos Do Brasil Ltda</v>
      </c>
    </row>
    <row r="262" spans="1:28" s="227" customFormat="1" ht="40.5">
      <c r="A262" s="181" t="s">
        <v>15060</v>
      </c>
      <c r="B262" s="182" t="str">
        <f ca="1">IF(LEN(A262)=0,"",INDEX('Smelter Look-up'!$A:$A,MATCH($A262,'Smelter Look-up'!$E:$E,0)))</f>
        <v>Tin</v>
      </c>
      <c r="C262" s="186" t="str">
        <f ca="1">IF(LEN(A262)=0,"",INDEX('Smelter Look-up'!$C:$C,MATCH($A262,'Smelter Look-up'!$E:$E,0)))</f>
        <v>CRM Synergies</v>
      </c>
      <c r="D262" s="230"/>
      <c r="E262" s="182" t="str">
        <f ca="1">IF(ISERROR($V262),"",OFFSET('Smelter Look-up'!$D$4,$V262-4,0)&amp;"")</f>
        <v>SPAIN</v>
      </c>
      <c r="F262" s="182" t="str">
        <f ca="1">IF(ISERROR($V262),"",OFFSET('Smelter Look-up'!$E$4,$V262-4,0))</f>
        <v>CID003524</v>
      </c>
      <c r="G262" s="182" t="str">
        <f ca="1">IF(C262=$X$4,IF(ISERROR($V262),"Enter smelter details","RMI"),IF(ISERROR($V262),"",OFFSET('Smelter Look-up'!$F$4,$V262-4,0)))</f>
        <v>RMI</v>
      </c>
      <c r="H262" s="183">
        <f ca="1">IF(ISERROR($V262),"",OFFSET('Smelter Look-up'!$G$4,$V262-4,0))</f>
        <v>0</v>
      </c>
      <c r="I262" s="184" t="str">
        <f ca="1">IF(ISERROR($V262),"",OFFSET('Smelter Look-up'!$H$4,$V262-4,0))</f>
        <v>Toledo</v>
      </c>
      <c r="J262" s="184" t="str">
        <f ca="1">IF(ISERROR($V262),"",OFFSET('Smelter Look-up'!$I$4,$V262-4,0))</f>
        <v>Toledo</v>
      </c>
      <c r="K262" s="224"/>
      <c r="L262" s="224"/>
      <c r="M262" s="224"/>
      <c r="N262" s="224"/>
      <c r="O262" s="224"/>
      <c r="P262" s="185"/>
      <c r="Q262" s="225">
        <f>VLOOKUP(A262,'[1]For Dropdown'!$A:$F,6,FALSE)</f>
        <v>0</v>
      </c>
      <c r="R262" s="182" t="str">
        <f ca="1">IF(ISERROR($V262),"",OFFSET('Smelter Look-up'!$C$4,$V262-4,0)&amp;"")</f>
        <v>CRM Synergies</v>
      </c>
      <c r="S262" s="181" t="str">
        <f t="shared" ref="S262:S293" ca="1" si="38">IF(B262="","",IF(ISERROR(MATCH($E262,CL,0)),"Unknown",INDIRECT("'C'!$A$"&amp;MATCH($E262,CL,0)+1)))</f>
        <v>ES</v>
      </c>
      <c r="T262" s="181" t="str">
        <f ca="1">IF(B262="","",IF(ISERROR(MATCH($J262,SorP!$B$1:$B$6226,0)),"",INDIRECT("'SorP'!$A$"&amp;MATCH($S262&amp;$J262,SorP!C:C,0))))</f>
        <v>ES-TO</v>
      </c>
      <c r="U262" s="201"/>
      <c r="V262" s="226">
        <f ca="1">IF(C262="",NA(),IF(OR(C262="Smelter not listed",C262="Smelter not yet identified"),MATCH($B262&amp;$D262,'Smelter Look-up'!$J:$J,0),MATCH($B262&amp;$C262,'Smelter Look-up'!$J:$J,0)))</f>
        <v>422</v>
      </c>
      <c r="X262" s="227">
        <f t="shared" ref="X262:X293" ca="1" si="39">IF(AND(C262="Smelter not listed",OR(LEN(D262)=0,LEN(E262)=0)),1,0)</f>
        <v>0</v>
      </c>
      <c r="AB262" s="228" t="str">
        <f t="shared" ref="AB262:AB293" ca="1" si="40">B262&amp;C262</f>
        <v>TinCRM Synergies</v>
      </c>
    </row>
    <row r="263" spans="1:28" s="227" customFormat="1" ht="108">
      <c r="A263" s="181" t="s">
        <v>15068</v>
      </c>
      <c r="B263" s="182" t="str">
        <f ca="1">IF(LEN(A263)=0,"",INDEX('Smelter Look-up'!$A:$A,MATCH($A263,'Smelter Look-up'!$E:$E,0)))</f>
        <v>Tin</v>
      </c>
      <c r="C263" s="186" t="str">
        <f ca="1">IF(LEN(A263)=0,"",INDEX('Smelter Look-up'!$C:$C,MATCH($A263,'Smelter Look-up'!$E:$E,0)))</f>
        <v>Fabrica Auricchio Industria e Comercio Ltda.</v>
      </c>
      <c r="D263" s="230"/>
      <c r="E263" s="182" t="str">
        <f ca="1">IF(ISERROR($V263),"",OFFSET('Smelter Look-up'!$D$4,$V263-4,0)&amp;"")</f>
        <v>BRAZIL</v>
      </c>
      <c r="F263" s="182" t="str">
        <f ca="1">IF(ISERROR($V263),"",OFFSET('Smelter Look-up'!$E$4,$V263-4,0))</f>
        <v>CID003582</v>
      </c>
      <c r="G263" s="182" t="str">
        <f ca="1">IF(C263=$X$4,IF(ISERROR($V263),"Enter smelter details","RMI"),IF(ISERROR($V263),"",OFFSET('Smelter Look-up'!$F$4,$V263-4,0)))</f>
        <v>RMI</v>
      </c>
      <c r="H263" s="183">
        <f ca="1">IF(ISERROR($V263),"",OFFSET('Smelter Look-up'!$G$4,$V263-4,0))</f>
        <v>0</v>
      </c>
      <c r="I263" s="184" t="str">
        <f ca="1">IF(ISERROR($V263),"",OFFSET('Smelter Look-up'!$H$4,$V263-4,0))</f>
        <v>Mogi das Cruzes</v>
      </c>
      <c r="J263" s="184" t="str">
        <f ca="1">IF(ISERROR($V263),"",OFFSET('Smelter Look-up'!$I$4,$V263-4,0))</f>
        <v>São Paulo</v>
      </c>
      <c r="K263" s="224"/>
      <c r="L263" s="224"/>
      <c r="M263" s="224"/>
      <c r="N263" s="224"/>
      <c r="O263" s="224"/>
      <c r="P263" s="185"/>
      <c r="Q263" s="225">
        <f>VLOOKUP(A263,'[1]For Dropdown'!$A:$F,6,FALSE)</f>
        <v>0</v>
      </c>
      <c r="R263" s="182" t="str">
        <f ca="1">IF(ISERROR($V263),"",OFFSET('Smelter Look-up'!$C$4,$V263-4,0)&amp;"")</f>
        <v>Fabrica Auricchio Industria e Comercio Ltda.</v>
      </c>
      <c r="S263" s="181" t="str">
        <f t="shared" ca="1" si="38"/>
        <v>BR</v>
      </c>
      <c r="T263" s="181" t="str">
        <f ca="1">IF(B263="","",IF(ISERROR(MATCH($J263,SorP!$B$1:$B$6226,0)),"",INDIRECT("'SorP'!$A$"&amp;MATCH($S263&amp;$J263,SorP!C:C,0))))</f>
        <v>BR-SP</v>
      </c>
      <c r="U263" s="201"/>
      <c r="V263" s="226">
        <f ca="1">IF(C263="",NA(),IF(OR(C263="Smelter not listed",C263="Smelter not yet identified"),MATCH($B263&amp;$D263,'Smelter Look-up'!$J:$J,0),MATCH($B263&amp;$C263,'Smelter Look-up'!$J:$J,0)))</f>
        <v>441</v>
      </c>
      <c r="X263" s="227">
        <f t="shared" ca="1" si="39"/>
        <v>0</v>
      </c>
      <c r="AB263" s="228" t="str">
        <f t="shared" ca="1" si="40"/>
        <v>TinFabrica Auricchio Industria e Comercio Ltda.</v>
      </c>
    </row>
    <row r="264" spans="1:28" s="227" customFormat="1" ht="67.5">
      <c r="A264" s="181" t="s">
        <v>15455</v>
      </c>
      <c r="B264" s="182" t="str">
        <f ca="1">IF(LEN(A264)=0,"",INDEX('Smelter Look-up'!$A:$A,MATCH($A264,'Smelter Look-up'!$E:$E,0)))</f>
        <v>Tin</v>
      </c>
      <c r="C264" s="186" t="str">
        <f ca="1">IF(LEN(A264)=0,"",INDEX('Smelter Look-up'!$C:$C,MATCH($A264,'Smelter Look-up'!$E:$E,0)))</f>
        <v>PT Putera Sarana Shakti (PT PSS)</v>
      </c>
      <c r="D264" s="230"/>
      <c r="E264" s="182" t="str">
        <f ca="1">IF(ISERROR($V264),"",OFFSET('Smelter Look-up'!$D$4,$V264-4,0)&amp;"")</f>
        <v>INDONESIA</v>
      </c>
      <c r="F264" s="182" t="str">
        <f ca="1">IF(ISERROR($V264),"",OFFSET('Smelter Look-up'!$E$4,$V264-4,0))</f>
        <v>CID003868</v>
      </c>
      <c r="G264" s="182" t="str">
        <f ca="1">IF(C264=$X$4,IF(ISERROR($V264),"Enter smelter details","RMI"),IF(ISERROR($V264),"",OFFSET('Smelter Look-up'!$F$4,$V264-4,0)))</f>
        <v>RMI</v>
      </c>
      <c r="H264" s="183">
        <f ca="1">IF(ISERROR($V264),"",OFFSET('Smelter Look-up'!$G$4,$V264-4,0))</f>
        <v>0</v>
      </c>
      <c r="I264" s="184" t="str">
        <f ca="1">IF(ISERROR($V264),"",OFFSET('Smelter Look-up'!$H$4,$V264-4,0))</f>
        <v>Sungailiat</v>
      </c>
      <c r="J264" s="184" t="str">
        <f ca="1">IF(ISERROR($V264),"",OFFSET('Smelter Look-up'!$I$4,$V264-4,0))</f>
        <v>Kepulauan Bangka Belitung</v>
      </c>
      <c r="K264" s="224"/>
      <c r="L264" s="224"/>
      <c r="M264" s="224"/>
      <c r="N264" s="224"/>
      <c r="O264" s="224"/>
      <c r="P264" s="185"/>
      <c r="Q264" s="225" t="str">
        <f>VLOOKUP(A264,'[1]For Dropdown'!$A:$F,6,FALSE)</f>
        <v>Not Eligible Smelters</v>
      </c>
      <c r="R264" s="182" t="str">
        <f ca="1">IF(ISERROR($V264),"",OFFSET('Smelter Look-up'!$C$4,$V264-4,0)&amp;"")</f>
        <v>PT Putera Sarana Shakti (PT PSS)</v>
      </c>
      <c r="S264" s="181" t="str">
        <f t="shared" ca="1" si="38"/>
        <v>ID</v>
      </c>
      <c r="T264" s="181" t="str">
        <f ca="1">IF(B264="","",IF(ISERROR(MATCH($J264,SorP!$B$1:$B$6226,0)),"",INDIRECT("'SorP'!$A$"&amp;MATCH($S264&amp;$J264,SorP!C:C,0))))</f>
        <v>ID-BB</v>
      </c>
      <c r="U264" s="201"/>
      <c r="V264" s="226">
        <f ca="1">IF(C264="",NA(),IF(OR(C264="Smelter not listed",C264="Smelter not yet identified"),MATCH($B264&amp;$D264,'Smelter Look-up'!$J:$J,0),MATCH($B264&amp;$C264,'Smelter Look-up'!$J:$J,0)))</f>
        <v>523</v>
      </c>
      <c r="X264" s="227">
        <f t="shared" ca="1" si="39"/>
        <v>0</v>
      </c>
      <c r="AB264" s="228" t="str">
        <f t="shared" ca="1" si="40"/>
        <v>TinPT Putera Sarana Shakti (PT PSS)</v>
      </c>
    </row>
    <row r="265" spans="1:28" s="227" customFormat="1" ht="54">
      <c r="A265" s="181" t="s">
        <v>760</v>
      </c>
      <c r="B265" s="182" t="str">
        <f ca="1">IF(LEN(A265)=0,"",INDEX('Smelter Look-up'!$A:$A,MATCH($A265,'Smelter Look-up'!$E:$E,0)))</f>
        <v>Tin</v>
      </c>
      <c r="C265" s="186" t="str">
        <f ca="1">IF(LEN(A265)=0,"",INDEX('Smelter Look-up'!$C:$C,MATCH($A265,'Smelter Look-up'!$E:$E,0)))</f>
        <v>Estanho de Rondonia S.A.</v>
      </c>
      <c r="D265" s="230"/>
      <c r="E265" s="182" t="str">
        <f ca="1">IF(ISERROR($V265),"",OFFSET('Smelter Look-up'!$D$4,$V265-4,0)&amp;"")</f>
        <v>BRAZIL</v>
      </c>
      <c r="F265" s="182" t="str">
        <f ca="1">IF(ISERROR($V265),"",OFFSET('Smelter Look-up'!$E$4,$V265-4,0))</f>
        <v>CID000448</v>
      </c>
      <c r="G265" s="182" t="str">
        <f ca="1">IF(C265=$X$4,IF(ISERROR($V265),"Enter smelter details","RMI"),IF(ISERROR($V265),"",OFFSET('Smelter Look-up'!$F$4,$V265-4,0)))</f>
        <v>RMI</v>
      </c>
      <c r="H265" s="183">
        <f ca="1">IF(ISERROR($V265),"",OFFSET('Smelter Look-up'!$G$4,$V265-4,0))</f>
        <v>0</v>
      </c>
      <c r="I265" s="184" t="str">
        <f ca="1">IF(ISERROR($V265),"",OFFSET('Smelter Look-up'!$H$4,$V265-4,0))</f>
        <v>Ariquemes</v>
      </c>
      <c r="J265" s="184" t="str">
        <f ca="1">IF(ISERROR($V265),"",OFFSET('Smelter Look-up'!$I$4,$V265-4,0))</f>
        <v>Rondônia</v>
      </c>
      <c r="K265" s="224"/>
      <c r="L265" s="224"/>
      <c r="M265" s="224"/>
      <c r="N265" s="224"/>
      <c r="O265" s="224"/>
      <c r="P265" s="185"/>
      <c r="Q265" s="225">
        <f>VLOOKUP(A265,'[1]For Dropdown'!$A:$F,6,FALSE)</f>
        <v>0</v>
      </c>
      <c r="R265" s="182" t="str">
        <f ca="1">IF(ISERROR($V265),"",OFFSET('Smelter Look-up'!$C$4,$V265-4,0)&amp;"")</f>
        <v>Estanho de Rondonia S.A.</v>
      </c>
      <c r="S265" s="181" t="str">
        <f t="shared" ca="1" si="38"/>
        <v>BR</v>
      </c>
      <c r="T265" s="181" t="str">
        <f ca="1">IF(B265="","",IF(ISERROR(MATCH($J265,SorP!$B$1:$B$6226,0)),"",INDIRECT("'SorP'!$A$"&amp;MATCH($S265&amp;$J265,SorP!C:C,0))))</f>
        <v>BR-RO</v>
      </c>
      <c r="U265" s="201"/>
      <c r="V265" s="226">
        <f ca="1">IF(C265="",NA(),IF(OR(C265="Smelter not listed",C265="Smelter not yet identified"),MATCH($B265&amp;$D265,'Smelter Look-up'!$J:$J,0),MATCH($B265&amp;$C265,'Smelter Look-up'!$J:$J,0)))</f>
        <v>437</v>
      </c>
      <c r="X265" s="227">
        <f t="shared" ca="1" si="39"/>
        <v>0</v>
      </c>
      <c r="AB265" s="228" t="str">
        <f t="shared" ca="1" si="40"/>
        <v>TinEstanho de Rondonia S.A.</v>
      </c>
    </row>
    <row r="266" spans="1:28" s="227" customFormat="1" ht="67.5">
      <c r="A266" s="181" t="s">
        <v>15446</v>
      </c>
      <c r="B266" s="182" t="str">
        <f ca="1">IF(LEN(A266)=0,"",INDEX('Smelter Look-up'!$A:$A,MATCH($A266,'Smelter Look-up'!$E:$E,0)))</f>
        <v>Tin</v>
      </c>
      <c r="C266" s="186" t="str">
        <f ca="1">IF(LEN(A266)=0,"",INDEX('Smelter Look-up'!$C:$C,MATCH($A266,'Smelter Look-up'!$E:$E,0)))</f>
        <v>PT Belitung Industri Sejahtera</v>
      </c>
      <c r="D266" s="230"/>
      <c r="E266" s="182" t="str">
        <f ca="1">IF(ISERROR($V266),"",OFFSET('Smelter Look-up'!$D$4,$V266-4,0)&amp;"")</f>
        <v>INDONESIA</v>
      </c>
      <c r="F266" s="182" t="str">
        <f ca="1">IF(ISERROR($V266),"",OFFSET('Smelter Look-up'!$E$4,$V266-4,0))</f>
        <v>CID001421</v>
      </c>
      <c r="G266" s="182" t="str">
        <f ca="1">IF(C266=$X$4,IF(ISERROR($V266),"Enter smelter details","RMI"),IF(ISERROR($V266),"",OFFSET('Smelter Look-up'!$F$4,$V266-4,0)))</f>
        <v>RMI</v>
      </c>
      <c r="H266" s="183">
        <f ca="1">IF(ISERROR($V266),"",OFFSET('Smelter Look-up'!$G$4,$V266-4,0))</f>
        <v>0</v>
      </c>
      <c r="I266" s="184" t="str">
        <f ca="1">IF(ISERROR($V266),"",OFFSET('Smelter Look-up'!$H$4,$V266-4,0))</f>
        <v>Belitung</v>
      </c>
      <c r="J266" s="184" t="str">
        <f ca="1">IF(ISERROR($V266),"",OFFSET('Smelter Look-up'!$I$4,$V266-4,0))</f>
        <v>Kepulauan Bangka Belitung</v>
      </c>
      <c r="K266" s="224"/>
      <c r="L266" s="224"/>
      <c r="M266" s="224"/>
      <c r="N266" s="224"/>
      <c r="O266" s="224"/>
      <c r="P266" s="185"/>
      <c r="Q266" s="225" t="str">
        <f>VLOOKUP(A266,'[1]For Dropdown'!$A:$F,6,FALSE)</f>
        <v>Not Eligible Smelters</v>
      </c>
      <c r="R266" s="182" t="str">
        <f ca="1">IF(ISERROR($V266),"",OFFSET('Smelter Look-up'!$C$4,$V266-4,0)&amp;"")</f>
        <v>PT Belitung Industri Sejahtera</v>
      </c>
      <c r="S266" s="181" t="str">
        <f t="shared" ca="1" si="38"/>
        <v>ID</v>
      </c>
      <c r="T266" s="181" t="str">
        <f ca="1">IF(B266="","",IF(ISERROR(MATCH($J266,SorP!$B$1:$B$6226,0)),"",INDIRECT("'SorP'!$A$"&amp;MATCH($S266&amp;$J266,SorP!C:C,0))))</f>
        <v>ID-BB</v>
      </c>
      <c r="U266" s="201"/>
      <c r="V266" s="226">
        <f ca="1">IF(C266="",NA(),IF(OR(C266="Smelter not listed",C266="Smelter not yet identified"),MATCH($B266&amp;$D266,'Smelter Look-up'!$J:$J,0),MATCH($B266&amp;$C266,'Smelter Look-up'!$J:$J,0)))</f>
        <v>511</v>
      </c>
      <c r="X266" s="227">
        <f t="shared" ca="1" si="39"/>
        <v>0</v>
      </c>
      <c r="AB266" s="228" t="str">
        <f t="shared" ca="1" si="40"/>
        <v>TinPT Belitung Industri Sejahtera</v>
      </c>
    </row>
    <row r="267" spans="1:28" s="227" customFormat="1" ht="40.5">
      <c r="A267" s="181" t="s">
        <v>15463</v>
      </c>
      <c r="B267" s="182" t="str">
        <f ca="1">IF(LEN(A267)=0,"",INDEX('Smelter Look-up'!$A:$A,MATCH($A267,'Smelter Look-up'!$E:$E,0)))</f>
        <v>Tin</v>
      </c>
      <c r="C267" s="186" t="str">
        <f ca="1">IF(LEN(A267)=0,"",INDEX('Smelter Look-up'!$C:$C,MATCH($A267,'Smelter Look-up'!$E:$E,0)))</f>
        <v>PT Tommy Utama</v>
      </c>
      <c r="D267" s="230"/>
      <c r="E267" s="182" t="str">
        <f ca="1">IF(ISERROR($V267),"",OFFSET('Smelter Look-up'!$D$4,$V267-4,0)&amp;"")</f>
        <v>INDONESIA</v>
      </c>
      <c r="F267" s="182" t="str">
        <f ca="1">IF(ISERROR($V267),"",OFFSET('Smelter Look-up'!$E$4,$V267-4,0))</f>
        <v>CID001493</v>
      </c>
      <c r="G267" s="182" t="str">
        <f ca="1">IF(C267=$X$4,IF(ISERROR($V267),"Enter smelter details","RMI"),IF(ISERROR($V267),"",OFFSET('Smelter Look-up'!$F$4,$V267-4,0)))</f>
        <v>RMI</v>
      </c>
      <c r="H267" s="183">
        <f ca="1">IF(ISERROR($V267),"",OFFSET('Smelter Look-up'!$G$4,$V267-4,0))</f>
        <v>0</v>
      </c>
      <c r="I267" s="184" t="str">
        <f ca="1">IF(ISERROR($V267),"",OFFSET('Smelter Look-up'!$H$4,$V267-4,0))</f>
        <v>Sumping Desa Batu Peyu</v>
      </c>
      <c r="J267" s="184" t="str">
        <f ca="1">IF(ISERROR($V267),"",OFFSET('Smelter Look-up'!$I$4,$V267-4,0))</f>
        <v>Kepulauan Bangka Belitung</v>
      </c>
      <c r="K267" s="224"/>
      <c r="L267" s="224"/>
      <c r="M267" s="224"/>
      <c r="N267" s="224"/>
      <c r="O267" s="224"/>
      <c r="P267" s="185"/>
      <c r="Q267" s="225" t="str">
        <f>VLOOKUP(A267,'[1]For Dropdown'!$A:$F,6,FALSE)</f>
        <v>Not Eligible Smelters</v>
      </c>
      <c r="R267" s="182" t="str">
        <f ca="1">IF(ISERROR($V267),"",OFFSET('Smelter Look-up'!$C$4,$V267-4,0)&amp;"")</f>
        <v>PT Tommy Utama</v>
      </c>
      <c r="S267" s="181" t="str">
        <f t="shared" ca="1" si="38"/>
        <v>ID</v>
      </c>
      <c r="T267" s="181" t="str">
        <f ca="1">IF(B267="","",IF(ISERROR(MATCH($J267,SorP!$B$1:$B$6226,0)),"",INDIRECT("'SorP'!$A$"&amp;MATCH($S267&amp;$J267,SorP!C:C,0))))</f>
        <v>ID-BB</v>
      </c>
      <c r="U267" s="201"/>
      <c r="V267" s="226">
        <f ca="1">IF(C267="",NA(),IF(OR(C267="Smelter not listed",C267="Smelter not yet identified"),MATCH($B267&amp;$D267,'Smelter Look-up'!$J:$J,0),MATCH($B267&amp;$C267,'Smelter Look-up'!$J:$J,0)))</f>
        <v>536</v>
      </c>
      <c r="X267" s="227">
        <f t="shared" ca="1" si="39"/>
        <v>0</v>
      </c>
      <c r="AB267" s="228" t="str">
        <f t="shared" ca="1" si="40"/>
        <v>TinPT Tommy Utama</v>
      </c>
    </row>
    <row r="268" spans="1:28" s="227" customFormat="1" ht="54">
      <c r="A268" s="181" t="s">
        <v>15453</v>
      </c>
      <c r="B268" s="182" t="str">
        <f ca="1">IF(LEN(A268)=0,"",INDEX('Smelter Look-up'!$A:$A,MATCH($A268,'Smelter Look-up'!$E:$E,0)))</f>
        <v>Tin</v>
      </c>
      <c r="C268" s="186" t="str">
        <f ca="1">IF(LEN(A268)=0,"",INDEX('Smelter Look-up'!$C:$C,MATCH($A268,'Smelter Look-up'!$E:$E,0)))</f>
        <v>PT Panca Mega Persada</v>
      </c>
      <c r="D268" s="230"/>
      <c r="E268" s="182" t="str">
        <f ca="1">IF(ISERROR($V268),"",OFFSET('Smelter Look-up'!$D$4,$V268-4,0)&amp;"")</f>
        <v>INDONESIA</v>
      </c>
      <c r="F268" s="182" t="str">
        <f ca="1">IF(ISERROR($V268),"",OFFSET('Smelter Look-up'!$E$4,$V268-4,0))</f>
        <v>CID001457</v>
      </c>
      <c r="G268" s="182" t="str">
        <f ca="1">IF(C268=$X$4,IF(ISERROR($V268),"Enter smelter details","RMI"),IF(ISERROR($V268),"",OFFSET('Smelter Look-up'!$F$4,$V268-4,0)))</f>
        <v>RMI</v>
      </c>
      <c r="H268" s="183">
        <f ca="1">IF(ISERROR($V268),"",OFFSET('Smelter Look-up'!$G$4,$V268-4,0))</f>
        <v>0</v>
      </c>
      <c r="I268" s="184" t="str">
        <f ca="1">IF(ISERROR($V268),"",OFFSET('Smelter Look-up'!$H$4,$V268-4,0))</f>
        <v>Sungailiat</v>
      </c>
      <c r="J268" s="184" t="str">
        <f ca="1">IF(ISERROR($V268),"",OFFSET('Smelter Look-up'!$I$4,$V268-4,0))</f>
        <v>Kepulauan Bangka Belitung</v>
      </c>
      <c r="K268" s="224"/>
      <c r="L268" s="224"/>
      <c r="M268" s="224"/>
      <c r="N268" s="224"/>
      <c r="O268" s="224"/>
      <c r="P268" s="185"/>
      <c r="Q268" s="225" t="str">
        <f>VLOOKUP(A268,'[1]For Dropdown'!$A:$F,6,FALSE)</f>
        <v>Not Eligible Smelters</v>
      </c>
      <c r="R268" s="182" t="str">
        <f ca="1">IF(ISERROR($V268),"",OFFSET('Smelter Look-up'!$C$4,$V268-4,0)&amp;"")</f>
        <v>PT Panca Mega Persada</v>
      </c>
      <c r="S268" s="181" t="str">
        <f t="shared" ca="1" si="38"/>
        <v>ID</v>
      </c>
      <c r="T268" s="181" t="str">
        <f ca="1">IF(B268="","",IF(ISERROR(MATCH($J268,SorP!$B$1:$B$6226,0)),"",INDIRECT("'SorP'!$A$"&amp;MATCH($S268&amp;$J268,SorP!C:C,0))))</f>
        <v>ID-BB</v>
      </c>
      <c r="U268" s="201"/>
      <c r="V268" s="226">
        <f ca="1">IF(C268="",NA(),IF(OR(C268="Smelter not listed",C268="Smelter not yet identified"),MATCH($B268&amp;$D268,'Smelter Look-up'!$J:$J,0),MATCH($B268&amp;$C268,'Smelter Look-up'!$J:$J,0)))</f>
        <v>520</v>
      </c>
      <c r="X268" s="227">
        <f t="shared" ca="1" si="39"/>
        <v>0</v>
      </c>
      <c r="AB268" s="228" t="str">
        <f t="shared" ca="1" si="40"/>
        <v>TinPT Panca Mega Persada</v>
      </c>
    </row>
    <row r="269" spans="1:28" s="227" customFormat="1" ht="94.5">
      <c r="A269" s="181" t="s">
        <v>1785</v>
      </c>
      <c r="B269" s="182" t="str">
        <f ca="1">IF(LEN(A269)=0,"",INDEX('Smelter Look-up'!$A:$A,MATCH($A269,'Smelter Look-up'!$E:$E,0)))</f>
        <v>Tin</v>
      </c>
      <c r="C269" s="186" t="str">
        <f ca="1">IF(LEN(A269)=0,"",INDEX('Smelter Look-up'!$C:$C,MATCH($A269,'Smelter Look-up'!$E:$E,0)))</f>
        <v>Gejiu Yunxin Nonferrous Electrolysis Co., Ltd.</v>
      </c>
      <c r="D269" s="230"/>
      <c r="E269" s="182" t="str">
        <f ca="1">IF(ISERROR($V269),"",OFFSET('Smelter Look-up'!$D$4,$V269-4,0)&amp;"")</f>
        <v>CHINA</v>
      </c>
      <c r="F269" s="182" t="str">
        <f ca="1">IF(ISERROR($V269),"",OFFSET('Smelter Look-up'!$E$4,$V269-4,0))</f>
        <v>CID001908</v>
      </c>
      <c r="G269" s="182" t="str">
        <f ca="1">IF(C269=$X$4,IF(ISERROR($V269),"Enter smelter details","RMI"),IF(ISERROR($V269),"",OFFSET('Smelter Look-up'!$F$4,$V269-4,0)))</f>
        <v>RMI</v>
      </c>
      <c r="H269" s="183">
        <f ca="1">IF(ISERROR($V269),"",OFFSET('Smelter Look-up'!$G$4,$V269-4,0))</f>
        <v>0</v>
      </c>
      <c r="I269" s="184" t="str">
        <f ca="1">IF(ISERROR($V269),"",OFFSET('Smelter Look-up'!$H$4,$V269-4,0))</f>
        <v>Gejiu</v>
      </c>
      <c r="J269" s="184" t="str">
        <f ca="1">IF(ISERROR($V269),"",OFFSET('Smelter Look-up'!$I$4,$V269-4,0))</f>
        <v>Yunnan Sheng</v>
      </c>
      <c r="K269" s="224"/>
      <c r="L269" s="224"/>
      <c r="M269" s="224"/>
      <c r="N269" s="224"/>
      <c r="O269" s="224"/>
      <c r="P269" s="185"/>
      <c r="Q269" s="225" t="str">
        <f>VLOOKUP(A269,'[1]For Dropdown'!$A:$F,6,FALSE)</f>
        <v>Non Conformant</v>
      </c>
      <c r="R269" s="182" t="str">
        <f ca="1">IF(ISERROR($V269),"",OFFSET('Smelter Look-up'!$C$4,$V269-4,0)&amp;"")</f>
        <v>Gejiu Yunxin Nonferrous Electrolysis Co., Ltd.</v>
      </c>
      <c r="S269" s="181" t="str">
        <f t="shared" ca="1" si="38"/>
        <v>CN</v>
      </c>
      <c r="T269" s="181" t="str">
        <f ca="1">IF(B269="","",IF(ISERROR(MATCH($J269,SorP!$B$1:$B$6226,0)),"",INDIRECT("'SorP'!$A$"&amp;MATCH($S269&amp;$J269,SorP!C:C,0))))</f>
        <v>CN-YN</v>
      </c>
      <c r="U269" s="201"/>
      <c r="V269" s="226">
        <f ca="1">IF(C269="",NA(),IF(OR(C269="Smelter not listed",C269="Smelter not yet identified"),MATCH($B269&amp;$D269,'Smelter Look-up'!$J:$J,0),MATCH($B269&amp;$C269,'Smelter Look-up'!$J:$J,0)))</f>
        <v>449</v>
      </c>
      <c r="X269" s="227">
        <f t="shared" ca="1" si="39"/>
        <v>0</v>
      </c>
      <c r="AB269" s="228" t="str">
        <f t="shared" ca="1" si="40"/>
        <v>TinGejiu Yunxin Nonferrous Electrolysis Co., Ltd.</v>
      </c>
    </row>
    <row r="270" spans="1:28" s="227" customFormat="1" ht="108">
      <c r="A270" s="181" t="s">
        <v>1795</v>
      </c>
      <c r="B270" s="182" t="str">
        <f ca="1">IF(LEN(A270)=0,"",INDEX('Smelter Look-up'!$A:$A,MATCH($A270,'Smelter Look-up'!$E:$E,0)))</f>
        <v>Tin</v>
      </c>
      <c r="C270" s="186" t="str">
        <f ca="1">IF(LEN(A270)=0,"",INDEX('Smelter Look-up'!$C:$C,MATCH($A270,'Smelter Look-up'!$E:$E,0)))</f>
        <v>Nghe Tinh Non-Ferrous Metals Joint Stock Company</v>
      </c>
      <c r="D270" s="230"/>
      <c r="E270" s="182" t="str">
        <f ca="1">IF(ISERROR($V270),"",OFFSET('Smelter Look-up'!$D$4,$V270-4,0)&amp;"")</f>
        <v>VIET NAM</v>
      </c>
      <c r="F270" s="182" t="str">
        <f ca="1">IF(ISERROR($V270),"",OFFSET('Smelter Look-up'!$E$4,$V270-4,0))</f>
        <v>CID002573</v>
      </c>
      <c r="G270" s="182" t="str">
        <f ca="1">IF(C270=$X$4,IF(ISERROR($V270),"Enter smelter details","RMI"),IF(ISERROR($V270),"",OFFSET('Smelter Look-up'!$F$4,$V270-4,0)))</f>
        <v>RMI</v>
      </c>
      <c r="H270" s="183">
        <f ca="1">IF(ISERROR($V270),"",OFFSET('Smelter Look-up'!$G$4,$V270-4,0))</f>
        <v>0</v>
      </c>
      <c r="I270" s="184" t="str">
        <f ca="1">IF(ISERROR($V270),"",OFFSET('Smelter Look-up'!$H$4,$V270-4,0))</f>
        <v>Quy Hop</v>
      </c>
      <c r="J270" s="184" t="str">
        <f ca="1">IF(ISERROR($V270),"",OFFSET('Smelter Look-up'!$I$4,$V270-4,0))</f>
        <v>Nghệ An</v>
      </c>
      <c r="K270" s="224"/>
      <c r="L270" s="224"/>
      <c r="M270" s="224"/>
      <c r="N270" s="224"/>
      <c r="O270" s="224"/>
      <c r="P270" s="185"/>
      <c r="Q270" s="225" t="str">
        <f>VLOOKUP(A270,'[1]For Dropdown'!$A:$F,6,FALSE)</f>
        <v>Non Conformant</v>
      </c>
      <c r="R270" s="182" t="str">
        <f ca="1">IF(ISERROR($V270),"",OFFSET('Smelter Look-up'!$C$4,$V270-4,0)&amp;"")</f>
        <v>Nghe Tinh Non-Ferrous Metals Joint Stock Company</v>
      </c>
      <c r="S270" s="181" t="str">
        <f t="shared" ca="1" si="38"/>
        <v>VN</v>
      </c>
      <c r="T270" s="181" t="str">
        <f ca="1">IF(B270="","",IF(ISERROR(MATCH($J270,SorP!$B$1:$B$6226,0)),"",INDIRECT("'SorP'!$A$"&amp;MATCH($S270&amp;$J270,SorP!C:C,0))))</f>
        <v>VN-22</v>
      </c>
      <c r="U270" s="201"/>
      <c r="V270" s="226">
        <f ca="1">IF(C270="",NA(),IF(OR(C270="Smelter not listed",C270="Smelter not yet identified"),MATCH($B270&amp;$D270,'Smelter Look-up'!$J:$J,0),MATCH($B270&amp;$C270,'Smelter Look-up'!$J:$J,0)))</f>
        <v>493</v>
      </c>
      <c r="X270" s="227">
        <f t="shared" ca="1" si="39"/>
        <v>0</v>
      </c>
      <c r="AB270" s="228" t="str">
        <f t="shared" ca="1" si="40"/>
        <v>TinNghe Tinh Non-Ferrous Metals Joint Stock Company</v>
      </c>
    </row>
    <row r="271" spans="1:28" s="227" customFormat="1" ht="121.5">
      <c r="A271" s="181" t="s">
        <v>1798</v>
      </c>
      <c r="B271" s="182" t="str">
        <f ca="1">IF(LEN(A271)=0,"",INDEX('Smelter Look-up'!$A:$A,MATCH($A271,'Smelter Look-up'!$E:$E,0)))</f>
        <v>Tin</v>
      </c>
      <c r="C271" s="186" t="str">
        <f ca="1">IF(LEN(A271)=0,"",INDEX('Smelter Look-up'!$C:$C,MATCH($A271,'Smelter Look-up'!$E:$E,0)))</f>
        <v>Tuyen Quang Non-Ferrous Metals Joint Stock Company</v>
      </c>
      <c r="D271" s="230"/>
      <c r="E271" s="182" t="str">
        <f ca="1">IF(ISERROR($V271),"",OFFSET('Smelter Look-up'!$D$4,$V271-4,0)&amp;"")</f>
        <v>VIET NAM</v>
      </c>
      <c r="F271" s="182" t="str">
        <f ca="1">IF(ISERROR($V271),"",OFFSET('Smelter Look-up'!$E$4,$V271-4,0))</f>
        <v>CID002574</v>
      </c>
      <c r="G271" s="182" t="str">
        <f ca="1">IF(C271=$X$4,IF(ISERROR($V271),"Enter smelter details","RMI"),IF(ISERROR($V271),"",OFFSET('Smelter Look-up'!$F$4,$V271-4,0)))</f>
        <v>RMI</v>
      </c>
      <c r="H271" s="183">
        <f ca="1">IF(ISERROR($V271),"",OFFSET('Smelter Look-up'!$G$4,$V271-4,0))</f>
        <v>0</v>
      </c>
      <c r="I271" s="184" t="str">
        <f ca="1">IF(ISERROR($V271),"",OFFSET('Smelter Look-up'!$H$4,$V271-4,0))</f>
        <v>Tan Quang</v>
      </c>
      <c r="J271" s="184" t="str">
        <f ca="1">IF(ISERROR($V271),"",OFFSET('Smelter Look-up'!$I$4,$V271-4,0))</f>
        <v>Tuyên Quang</v>
      </c>
      <c r="K271" s="224"/>
      <c r="L271" s="224"/>
      <c r="M271" s="224"/>
      <c r="N271" s="224"/>
      <c r="O271" s="224"/>
      <c r="P271" s="185"/>
      <c r="Q271" s="225" t="str">
        <f>VLOOKUP(A271,'[1]For Dropdown'!$A:$F,6,FALSE)</f>
        <v>Non Conformant</v>
      </c>
      <c r="R271" s="182" t="str">
        <f ca="1">IF(ISERROR($V271),"",OFFSET('Smelter Look-up'!$C$4,$V271-4,0)&amp;"")</f>
        <v>Tuyen Quang Non-Ferrous Metals Joint Stock Company</v>
      </c>
      <c r="S271" s="181" t="str">
        <f t="shared" ca="1" si="38"/>
        <v>VN</v>
      </c>
      <c r="T271" s="181" t="str">
        <f ca="1">IF(B271="","",IF(ISERROR(MATCH($J271,SorP!$B$1:$B$6226,0)),"",INDIRECT("'SorP'!$A$"&amp;MATCH($S271&amp;$J271,SorP!C:C,0))))</f>
        <v>VN-07</v>
      </c>
      <c r="U271" s="201"/>
      <c r="V271" s="226">
        <f ca="1">IF(C271="",NA(),IF(OR(C271="Smelter not listed",C271="Smelter not yet identified"),MATCH($B271&amp;$D271,'Smelter Look-up'!$J:$J,0),MATCH($B271&amp;$C271,'Smelter Look-up'!$J:$J,0)))</f>
        <v>553</v>
      </c>
      <c r="X271" s="227">
        <f t="shared" ca="1" si="39"/>
        <v>0</v>
      </c>
      <c r="AB271" s="228" t="str">
        <f t="shared" ca="1" si="40"/>
        <v>TinTuyen Quang Non-Ferrous Metals Joint Stock Company</v>
      </c>
    </row>
    <row r="272" spans="1:28" s="227" customFormat="1" ht="121.5">
      <c r="A272" s="181" t="s">
        <v>2121</v>
      </c>
      <c r="B272" s="182" t="str">
        <f ca="1">IF(LEN(A272)=0,"",INDEX('Smelter Look-up'!$A:$A,MATCH($A272,'Smelter Look-up'!$E:$E,0)))</f>
        <v>Tin</v>
      </c>
      <c r="C272" s="186" t="str">
        <f ca="1">IF(LEN(A272)=0,"",INDEX('Smelter Look-up'!$C:$C,MATCH($A272,'Smelter Look-up'!$E:$E,0)))</f>
        <v>An Vinh Joint Stock Mineral Processing Company</v>
      </c>
      <c r="D272" s="230"/>
      <c r="E272" s="182" t="str">
        <f ca="1">IF(ISERROR($V272),"",OFFSET('Smelter Look-up'!$D$4,$V272-4,0)&amp;"")</f>
        <v>VIET NAM</v>
      </c>
      <c r="F272" s="182" t="str">
        <f ca="1">IF(ISERROR($V272),"",OFFSET('Smelter Look-up'!$E$4,$V272-4,0))</f>
        <v>CID002703</v>
      </c>
      <c r="G272" s="182" t="str">
        <f ca="1">IF(C272=$X$4,IF(ISERROR($V272),"Enter smelter details","RMI"),IF(ISERROR($V272),"",OFFSET('Smelter Look-up'!$F$4,$V272-4,0)))</f>
        <v>RMI</v>
      </c>
      <c r="H272" s="183">
        <f ca="1">IF(ISERROR($V272),"",OFFSET('Smelter Look-up'!$G$4,$V272-4,0))</f>
        <v>0</v>
      </c>
      <c r="I272" s="184" t="str">
        <f ca="1">IF(ISERROR($V272),"",OFFSET('Smelter Look-up'!$H$4,$V272-4,0))</f>
        <v>Quy Hop</v>
      </c>
      <c r="J272" s="184" t="str">
        <f ca="1">IF(ISERROR($V272),"",OFFSET('Smelter Look-up'!$I$4,$V272-4,0))</f>
        <v>Nghệ An</v>
      </c>
      <c r="K272" s="224"/>
      <c r="L272" s="224"/>
      <c r="M272" s="224"/>
      <c r="N272" s="224"/>
      <c r="O272" s="224"/>
      <c r="P272" s="185"/>
      <c r="Q272" s="225" t="str">
        <f>VLOOKUP(A272,'[1]For Dropdown'!$A:$F,6,FALSE)</f>
        <v>Non Conformant</v>
      </c>
      <c r="R272" s="182" t="str">
        <f ca="1">IF(ISERROR($V272),"",OFFSET('Smelter Look-up'!$C$4,$V272-4,0)&amp;"")</f>
        <v>An Vinh Joint Stock Mineral Processing Company</v>
      </c>
      <c r="S272" s="181" t="str">
        <f t="shared" ca="1" si="38"/>
        <v>VN</v>
      </c>
      <c r="T272" s="181" t="str">
        <f ca="1">IF(B272="","",IF(ISERROR(MATCH($J272,SorP!$B$1:$B$6226,0)),"",INDIRECT("'SorP'!$A$"&amp;MATCH($S272&amp;$J272,SorP!C:C,0))))</f>
        <v>VN-22</v>
      </c>
      <c r="U272" s="201"/>
      <c r="V272" s="226">
        <f ca="1">IF(C272="",NA(),IF(OR(C272="Smelter not listed",C272="Smelter not yet identified"),MATCH($B272&amp;$D272,'Smelter Look-up'!$J:$J,0),MATCH($B272&amp;$C272,'Smelter Look-up'!$J:$J,0)))</f>
        <v>404</v>
      </c>
      <c r="X272" s="227">
        <f t="shared" ca="1" si="39"/>
        <v>0</v>
      </c>
      <c r="AB272" s="228" t="str">
        <f t="shared" ca="1" si="40"/>
        <v>TinAn Vinh Joint Stock Mineral Processing Company</v>
      </c>
    </row>
    <row r="273" spans="1:28" s="227" customFormat="1" ht="67.5">
      <c r="A273" s="181" t="s">
        <v>12913</v>
      </c>
      <c r="B273" s="182" t="str">
        <f ca="1">IF(LEN(A273)=0,"",INDEX('Smelter Look-up'!$A:$A,MATCH($A273,'Smelter Look-up'!$E:$E,0)))</f>
        <v>Tin</v>
      </c>
      <c r="C273" s="186" t="str">
        <f ca="1">IF(LEN(A273)=0,"",INDEX('Smelter Look-up'!$C:$C,MATCH($A273,'Smelter Look-up'!$E:$E,0)))</f>
        <v>Pongpipat Company Limited</v>
      </c>
      <c r="D273" s="230"/>
      <c r="E273" s="182" t="str">
        <f ca="1">IF(ISERROR($V273),"",OFFSET('Smelter Look-up'!$D$4,$V273-4,0)&amp;"")</f>
        <v>MYANMAR</v>
      </c>
      <c r="F273" s="182" t="str">
        <f ca="1">IF(ISERROR($V273),"",OFFSET('Smelter Look-up'!$E$4,$V273-4,0))</f>
        <v>CID003208</v>
      </c>
      <c r="G273" s="182" t="str">
        <f ca="1">IF(C273=$X$4,IF(ISERROR($V273),"Enter smelter details","RMI"),IF(ISERROR($V273),"",OFFSET('Smelter Look-up'!$F$4,$V273-4,0)))</f>
        <v>RMI</v>
      </c>
      <c r="H273" s="183">
        <f ca="1">IF(ISERROR($V273),"",OFFSET('Smelter Look-up'!$G$4,$V273-4,0))</f>
        <v>0</v>
      </c>
      <c r="I273" s="184" t="str">
        <f ca="1">IF(ISERROR($V273),"",OFFSET('Smelter Look-up'!$H$4,$V273-4,0))</f>
        <v>Yangon</v>
      </c>
      <c r="J273" s="184" t="str">
        <f ca="1">IF(ISERROR($V273),"",OFFSET('Smelter Look-up'!$I$4,$V273-4,0))</f>
        <v>Yangon</v>
      </c>
      <c r="K273" s="224"/>
      <c r="L273" s="224"/>
      <c r="M273" s="224"/>
      <c r="N273" s="224"/>
      <c r="O273" s="224"/>
      <c r="P273" s="185"/>
      <c r="Q273" s="225" t="str">
        <f>VLOOKUP(A273,'[1]For Dropdown'!$A:$F,6,FALSE)</f>
        <v>Non Conformant</v>
      </c>
      <c r="R273" s="182" t="str">
        <f ca="1">IF(ISERROR($V273),"",OFFSET('Smelter Look-up'!$C$4,$V273-4,0)&amp;"")</f>
        <v>Pongpipat Company Limited</v>
      </c>
      <c r="S273" s="181" t="str">
        <f t="shared" ca="1" si="38"/>
        <v>MM</v>
      </c>
      <c r="T273" s="181" t="str">
        <f ca="1">IF(B273="","",IF(ISERROR(MATCH($J273,SorP!$B$1:$B$6226,0)),"",INDIRECT("'SorP'!$A$"&amp;MATCH($S273&amp;$J273,SorP!C:C,0))))</f>
        <v>MM-06</v>
      </c>
      <c r="U273" s="201"/>
      <c r="V273" s="226">
        <f ca="1">IF(C273="",NA(),IF(OR(C273="Smelter not listed",C273="Smelter not yet identified"),MATCH($B273&amp;$D273,'Smelter Look-up'!$J:$J,0),MATCH($B273&amp;$C273,'Smelter Look-up'!$J:$J,0)))</f>
        <v>501</v>
      </c>
      <c r="X273" s="227">
        <f t="shared" ca="1" si="39"/>
        <v>0</v>
      </c>
      <c r="AB273" s="228" t="str">
        <f t="shared" ca="1" si="40"/>
        <v>TinPongpipat Company Limited</v>
      </c>
    </row>
    <row r="274" spans="1:28" s="227" customFormat="1" ht="54">
      <c r="A274" s="181" t="s">
        <v>15460</v>
      </c>
      <c r="B274" s="182" t="str">
        <f ca="1">IF(LEN(A274)=0,"",INDEX('Smelter Look-up'!$A:$A,MATCH($A274,'Smelter Look-up'!$E:$E,0)))</f>
        <v>Tin</v>
      </c>
      <c r="C274" s="186" t="str">
        <f ca="1">IF(LEN(A274)=0,"",INDEX('Smelter Look-up'!$C:$C,MATCH($A274,'Smelter Look-up'!$E:$E,0)))</f>
        <v>PT Tirus Putra Mandiri</v>
      </c>
      <c r="D274" s="230"/>
      <c r="E274" s="182" t="str">
        <f ca="1">IF(ISERROR($V274),"",OFFSET('Smelter Look-up'!$D$4,$V274-4,0)&amp;"")</f>
        <v>INDONESIA</v>
      </c>
      <c r="F274" s="182" t="str">
        <f ca="1">IF(ISERROR($V274),"",OFFSET('Smelter Look-up'!$E$4,$V274-4,0))</f>
        <v>CID002478</v>
      </c>
      <c r="G274" s="182" t="str">
        <f ca="1">IF(C274=$X$4,IF(ISERROR($V274),"Enter smelter details","RMI"),IF(ISERROR($V274),"",OFFSET('Smelter Look-up'!$F$4,$V274-4,0)))</f>
        <v>RMI</v>
      </c>
      <c r="H274" s="183">
        <f ca="1">IF(ISERROR($V274),"",OFFSET('Smelter Look-up'!$G$4,$V274-4,0))</f>
        <v>0</v>
      </c>
      <c r="I274" s="184" t="str">
        <f ca="1">IF(ISERROR($V274),"",OFFSET('Smelter Look-up'!$H$4,$V274-4,0))</f>
        <v>Bogor</v>
      </c>
      <c r="J274" s="184" t="str">
        <f ca="1">IF(ISERROR($V274),"",OFFSET('Smelter Look-up'!$I$4,$V274-4,0))</f>
        <v>Jawa Barat</v>
      </c>
      <c r="K274" s="224"/>
      <c r="L274" s="224"/>
      <c r="M274" s="224"/>
      <c r="N274" s="224"/>
      <c r="O274" s="224"/>
      <c r="P274" s="185"/>
      <c r="Q274" s="225" t="str">
        <f>VLOOKUP(A274,'[1]For Dropdown'!$A:$F,6,FALSE)</f>
        <v>Non Conformant</v>
      </c>
      <c r="R274" s="182" t="str">
        <f ca="1">IF(ISERROR($V274),"",OFFSET('Smelter Look-up'!$C$4,$V274-4,0)&amp;"")</f>
        <v>PT Tirus Putra Mandiri</v>
      </c>
      <c r="S274" s="181" t="str">
        <f t="shared" ca="1" si="38"/>
        <v>ID</v>
      </c>
      <c r="T274" s="181" t="str">
        <f ca="1">IF(B274="","",IF(ISERROR(MATCH($J274,SorP!$B$1:$B$6226,0)),"",INDIRECT("'SorP'!$A$"&amp;MATCH($S274&amp;$J274,SorP!C:C,0))))</f>
        <v>ID-JB</v>
      </c>
      <c r="U274" s="201"/>
      <c r="V274" s="226">
        <f ca="1">IF(C274="",NA(),IF(OR(C274="Smelter not listed",C274="Smelter not yet identified"),MATCH($B274&amp;$D274,'Smelter Look-up'!$J:$J,0),MATCH($B274&amp;$C274,'Smelter Look-up'!$J:$J,0)))</f>
        <v>535</v>
      </c>
      <c r="X274" s="227">
        <f t="shared" ca="1" si="39"/>
        <v>0</v>
      </c>
      <c r="AB274" s="228" t="str">
        <f t="shared" ca="1" si="40"/>
        <v>TinPT Tirus Putra Mandiri</v>
      </c>
    </row>
    <row r="275" spans="1:28" s="227" customFormat="1" ht="94.5">
      <c r="A275" s="181" t="s">
        <v>13777</v>
      </c>
      <c r="B275" s="182" t="str">
        <f ca="1">IF(LEN(A275)=0,"",INDEX('Smelter Look-up'!$A:$A,MATCH($A275,'Smelter Look-up'!$E:$E,0)))</f>
        <v>Tin</v>
      </c>
      <c r="C275" s="186" t="str">
        <f ca="1">IF(LEN(A275)=0,"",INDEX('Smelter Look-up'!$C:$C,MATCH($A275,'Smelter Look-up'!$E:$E,0)))</f>
        <v>Gejiu City Fuxiang Industry and Trade Co., Ltd.</v>
      </c>
      <c r="D275" s="230"/>
      <c r="E275" s="182" t="str">
        <f ca="1">IF(ISERROR($V275),"",OFFSET('Smelter Look-up'!$D$4,$V275-4,0)&amp;"")</f>
        <v>CHINA</v>
      </c>
      <c r="F275" s="182" t="str">
        <f ca="1">IF(ISERROR($V275),"",OFFSET('Smelter Look-up'!$E$4,$V275-4,0))</f>
        <v>CID003410</v>
      </c>
      <c r="G275" s="182" t="str">
        <f ca="1">IF(C275=$X$4,IF(ISERROR($V275),"Enter smelter details","RMI"),IF(ISERROR($V275),"",OFFSET('Smelter Look-up'!$F$4,$V275-4,0)))</f>
        <v>RMI</v>
      </c>
      <c r="H275" s="183">
        <f ca="1">IF(ISERROR($V275),"",OFFSET('Smelter Look-up'!$G$4,$V275-4,0))</f>
        <v>0</v>
      </c>
      <c r="I275" s="184" t="str">
        <f ca="1">IF(ISERROR($V275),"",OFFSET('Smelter Look-up'!$H$4,$V275-4,0))</f>
        <v>Gejiu</v>
      </c>
      <c r="J275" s="184" t="str">
        <f ca="1">IF(ISERROR($V275),"",OFFSET('Smelter Look-up'!$I$4,$V275-4,0))</f>
        <v>Yunnan Sheng</v>
      </c>
      <c r="K275" s="224"/>
      <c r="L275" s="224"/>
      <c r="M275" s="224"/>
      <c r="N275" s="224"/>
      <c r="O275" s="224"/>
      <c r="P275" s="185"/>
      <c r="Q275" s="225" t="str">
        <f>VLOOKUP(A275,'[1]For Dropdown'!$A:$F,6,FALSE)</f>
        <v>Non Conformant</v>
      </c>
      <c r="R275" s="182" t="str">
        <f ca="1">IF(ISERROR($V275),"",OFFSET('Smelter Look-up'!$C$4,$V275-4,0)&amp;"")</f>
        <v>Gejiu City Fuxiang Industry and Trade Co., Ltd.</v>
      </c>
      <c r="S275" s="181" t="str">
        <f t="shared" ca="1" si="38"/>
        <v>CN</v>
      </c>
      <c r="T275" s="181" t="str">
        <f ca="1">IF(B275="","",IF(ISERROR(MATCH($J275,SorP!$B$1:$B$6226,0)),"",INDIRECT("'SorP'!$A$"&amp;MATCH($S275&amp;$J275,SorP!C:C,0))))</f>
        <v>CN-YN</v>
      </c>
      <c r="U275" s="201"/>
      <c r="V275" s="226">
        <f ca="1">IF(C275="",NA(),IF(OR(C275="Smelter not listed",C275="Smelter not yet identified"),MATCH($B275&amp;$D275,'Smelter Look-up'!$J:$J,0),MATCH($B275&amp;$C275,'Smelter Look-up'!$J:$J,0)))</f>
        <v>445</v>
      </c>
      <c r="X275" s="227">
        <f t="shared" ca="1" si="39"/>
        <v>0</v>
      </c>
      <c r="AB275" s="228" t="str">
        <f t="shared" ca="1" si="40"/>
        <v>TinGejiu City Fuxiang Industry and Trade Co., Ltd.</v>
      </c>
    </row>
    <row r="276" spans="1:28" s="227" customFormat="1" ht="81">
      <c r="A276" s="181" t="s">
        <v>13783</v>
      </c>
      <c r="B276" s="182" t="str">
        <f ca="1">IF(LEN(A276)=0,"",INDEX('Smelter Look-up'!$A:$A,MATCH($A276,'Smelter Look-up'!$E:$E,0)))</f>
        <v>Tin</v>
      </c>
      <c r="C276" s="186" t="str">
        <f ca="1">IF(LEN(A276)=0,"",INDEX('Smelter Look-up'!$C:$C,MATCH($A276,'Smelter Look-up'!$E:$E,0)))</f>
        <v>Precious Minerals and Smelting Limited</v>
      </c>
      <c r="D276" s="230"/>
      <c r="E276" s="182" t="str">
        <f ca="1">IF(ISERROR($V276),"",OFFSET('Smelter Look-up'!$D$4,$V276-4,0)&amp;"")</f>
        <v>INDIA</v>
      </c>
      <c r="F276" s="182" t="str">
        <f ca="1">IF(ISERROR($V276),"",OFFSET('Smelter Look-up'!$E$4,$V276-4,0))</f>
        <v>CID003409</v>
      </c>
      <c r="G276" s="182" t="str">
        <f ca="1">IF(C276=$X$4,IF(ISERROR($V276),"Enter smelter details","RMI"),IF(ISERROR($V276),"",OFFSET('Smelter Look-up'!$F$4,$V276-4,0)))</f>
        <v>RMI</v>
      </c>
      <c r="H276" s="183">
        <f ca="1">IF(ISERROR($V276),"",OFFSET('Smelter Look-up'!$G$4,$V276-4,0))</f>
        <v>0</v>
      </c>
      <c r="I276" s="184" t="str">
        <f ca="1">IF(ISERROR($V276),"",OFFSET('Smelter Look-up'!$H$4,$V276-4,0))</f>
        <v>Jagdalpur</v>
      </c>
      <c r="J276" s="184" t="str">
        <f ca="1">IF(ISERROR($V276),"",OFFSET('Smelter Look-up'!$I$4,$V276-4,0))</f>
        <v>Chhattīsgarh</v>
      </c>
      <c r="K276" s="224"/>
      <c r="L276" s="224"/>
      <c r="M276" s="224"/>
      <c r="N276" s="224"/>
      <c r="O276" s="224"/>
      <c r="P276" s="185"/>
      <c r="Q276" s="225">
        <f>VLOOKUP(A276,'[1]For Dropdown'!$A:$F,6,FALSE)</f>
        <v>0</v>
      </c>
      <c r="R276" s="182" t="str">
        <f ca="1">IF(ISERROR($V276),"",OFFSET('Smelter Look-up'!$C$4,$V276-4,0)&amp;"")</f>
        <v>Precious Minerals and Smelting Limited</v>
      </c>
      <c r="S276" s="181" t="str">
        <f t="shared" ca="1" si="38"/>
        <v>IN</v>
      </c>
      <c r="T276" s="181" t="str">
        <f ca="1">IF(B276="","",IF(ISERROR(MATCH($J276,SorP!$B$1:$B$6226,0)),"",INDIRECT("'SorP'!$A$"&amp;MATCH($S276&amp;$J276,SorP!C:C,0))))</f>
        <v>IN-CG</v>
      </c>
      <c r="U276" s="201"/>
      <c r="V276" s="226">
        <f ca="1">IF(C276="",NA(),IF(OR(C276="Smelter not listed",C276="Smelter not yet identified"),MATCH($B276&amp;$D276,'Smelter Look-up'!$J:$J,0),MATCH($B276&amp;$C276,'Smelter Look-up'!$J:$J,0)))</f>
        <v>502</v>
      </c>
      <c r="X276" s="227">
        <f t="shared" ca="1" si="39"/>
        <v>0</v>
      </c>
      <c r="AB276" s="228" t="str">
        <f t="shared" ca="1" si="40"/>
        <v>TinPrecious Minerals and Smelting Limited</v>
      </c>
    </row>
    <row r="277" spans="1:28" s="227" customFormat="1" ht="202.5">
      <c r="A277" s="181" t="s">
        <v>1792</v>
      </c>
      <c r="B277" s="182" t="str">
        <f ca="1">IF(LEN(A277)=0,"",INDEX('Smelter Look-up'!$A:$A,MATCH($A277,'Smelter Look-up'!$E:$E,0)))</f>
        <v>Tin</v>
      </c>
      <c r="C277" s="186" t="str">
        <f ca="1">IF(LEN(A277)=0,"",INDEX('Smelter Look-up'!$C:$C,MATCH($A277,'Smelter Look-up'!$E:$E,0)))</f>
        <v>Electro-Mechanical Facility of the Cao Bang Minerals &amp; Metallurgy Joint Stock Company</v>
      </c>
      <c r="D277" s="230"/>
      <c r="E277" s="182" t="str">
        <f ca="1">IF(ISERROR($V277),"",OFFSET('Smelter Look-up'!$D$4,$V277-4,0)&amp;"")</f>
        <v>VIET NAM</v>
      </c>
      <c r="F277" s="182" t="str">
        <f ca="1">IF(ISERROR($V277),"",OFFSET('Smelter Look-up'!$E$4,$V277-4,0))</f>
        <v>CID002572</v>
      </c>
      <c r="G277" s="182" t="str">
        <f ca="1">IF(C277=$X$4,IF(ISERROR($V277),"Enter smelter details","RMI"),IF(ISERROR($V277),"",OFFSET('Smelter Look-up'!$F$4,$V277-4,0)))</f>
        <v>RMI</v>
      </c>
      <c r="H277" s="183">
        <f ca="1">IF(ISERROR($V277),"",OFFSET('Smelter Look-up'!$G$4,$V277-4,0))</f>
        <v>0</v>
      </c>
      <c r="I277" s="184" t="str">
        <f ca="1">IF(ISERROR($V277),"",OFFSET('Smelter Look-up'!$H$4,$V277-4,0))</f>
        <v>Tinh Tuc</v>
      </c>
      <c r="J277" s="184" t="str">
        <f ca="1">IF(ISERROR($V277),"",OFFSET('Smelter Look-up'!$I$4,$V277-4,0))</f>
        <v>Cao Bằng</v>
      </c>
      <c r="K277" s="224"/>
      <c r="L277" s="224"/>
      <c r="M277" s="224"/>
      <c r="N277" s="224"/>
      <c r="O277" s="224"/>
      <c r="P277" s="185"/>
      <c r="Q277" s="225" t="str">
        <f>VLOOKUP(A277,'[1]For Dropdown'!$A:$F,6,FALSE)</f>
        <v>Non Conformant</v>
      </c>
      <c r="R277" s="182" t="str">
        <f ca="1">IF(ISERROR($V277),"",OFFSET('Smelter Look-up'!$C$4,$V277-4,0)&amp;"")</f>
        <v>Electro-Mechanical Facility of the Cao Bang Minerals &amp; Metallurgy Joint Stock Company</v>
      </c>
      <c r="S277" s="181" t="str">
        <f t="shared" ca="1" si="38"/>
        <v>VN</v>
      </c>
      <c r="T277" s="181" t="str">
        <f ca="1">IF(B277="","",IF(ISERROR(MATCH($J277,SorP!$B$1:$B$6226,0)),"",INDIRECT("'SorP'!$A$"&amp;MATCH($S277&amp;$J277,SorP!C:C,0))))</f>
        <v>VN-04</v>
      </c>
      <c r="U277" s="201"/>
      <c r="V277" s="226">
        <f ca="1">IF(C277="",NA(),IF(OR(C277="Smelter not listed",C277="Smelter not yet identified"),MATCH($B277&amp;$D277,'Smelter Look-up'!$J:$J,0),MATCH($B277&amp;$C277,'Smelter Look-up'!$J:$J,0)))</f>
        <v>432</v>
      </c>
      <c r="X277" s="227">
        <f t="shared" ca="1" si="39"/>
        <v>0</v>
      </c>
      <c r="AB277" s="228" t="str">
        <f t="shared" ca="1" si="40"/>
        <v>TinElectro-Mechanical Facility of the Cao Bang Minerals &amp; Metallurgy Joint Stock Company</v>
      </c>
    </row>
    <row r="278" spans="1:28" s="227" customFormat="1" ht="108">
      <c r="A278" s="181" t="s">
        <v>13775</v>
      </c>
      <c r="B278" s="182" t="str">
        <f ca="1">IF(LEN(A278)=0,"",INDEX('Smelter Look-up'!$A:$A,MATCH($A278,'Smelter Look-up'!$E:$E,0)))</f>
        <v>Tin</v>
      </c>
      <c r="C278" s="186" t="str">
        <f ca="1">IF(LEN(A278)=0,"",INDEX('Smelter Look-up'!$C:$C,MATCH($A278,'Smelter Look-up'!$E:$E,0)))</f>
        <v>Dongguan CiEXPO Environmental Engineering Co., Ltd.</v>
      </c>
      <c r="D278" s="230"/>
      <c r="E278" s="182" t="str">
        <f ca="1">IF(ISERROR($V278),"",OFFSET('Smelter Look-up'!$D$4,$V278-4,0)&amp;"")</f>
        <v>CHINA</v>
      </c>
      <c r="F278" s="182" t="str">
        <f ca="1">IF(ISERROR($V278),"",OFFSET('Smelter Look-up'!$E$4,$V278-4,0))</f>
        <v>CID003356</v>
      </c>
      <c r="G278" s="182" t="str">
        <f ca="1">IF(C278=$X$4,IF(ISERROR($V278),"Enter smelter details","RMI"),IF(ISERROR($V278),"",OFFSET('Smelter Look-up'!$F$4,$V278-4,0)))</f>
        <v>RMI</v>
      </c>
      <c r="H278" s="183">
        <f ca="1">IF(ISERROR($V278),"",OFFSET('Smelter Look-up'!$G$4,$V278-4,0))</f>
        <v>0</v>
      </c>
      <c r="I278" s="184" t="str">
        <f ca="1">IF(ISERROR($V278),"",OFFSET('Smelter Look-up'!$H$4,$V278-4,0))</f>
        <v>Dongguan</v>
      </c>
      <c r="J278" s="184" t="str">
        <f ca="1">IF(ISERROR($V278),"",OFFSET('Smelter Look-up'!$I$4,$V278-4,0))</f>
        <v>Guangdong Sheng</v>
      </c>
      <c r="K278" s="224"/>
      <c r="L278" s="224"/>
      <c r="M278" s="224"/>
      <c r="N278" s="224"/>
      <c r="O278" s="224"/>
      <c r="P278" s="185"/>
      <c r="Q278" s="225" t="str">
        <f>VLOOKUP(A278,'[1]For Dropdown'!$A:$F,6,FALSE)</f>
        <v>Non Conformant</v>
      </c>
      <c r="R278" s="182" t="str">
        <f ca="1">IF(ISERROR($V278),"",OFFSET('Smelter Look-up'!$C$4,$V278-4,0)&amp;"")</f>
        <v>Dongguan CiEXPO Environmental Engineering Co., Ltd.</v>
      </c>
      <c r="S278" s="181" t="str">
        <f t="shared" ca="1" si="38"/>
        <v>CN</v>
      </c>
      <c r="T278" s="181" t="str">
        <f ca="1">IF(B278="","",IF(ISERROR(MATCH($J278,SorP!$B$1:$B$6226,0)),"",INDIRECT("'SorP'!$A$"&amp;MATCH($S278&amp;$J278,SorP!C:C,0))))</f>
        <v>CN-GD</v>
      </c>
      <c r="U278" s="201"/>
      <c r="V278" s="226">
        <f ca="1">IF(C278="",NA(),IF(OR(C278="Smelter not listed",C278="Smelter not yet identified"),MATCH($B278&amp;$D278,'Smelter Look-up'!$J:$J,0),MATCH($B278&amp;$C278,'Smelter Look-up'!$J:$J,0)))</f>
        <v>428</v>
      </c>
      <c r="X278" s="227">
        <f t="shared" ca="1" si="39"/>
        <v>0</v>
      </c>
      <c r="AB278" s="228" t="str">
        <f t="shared" ca="1" si="40"/>
        <v>TinDongguan CiEXPO Environmental Engineering Co., Ltd.</v>
      </c>
    </row>
    <row r="279" spans="1:28" s="227" customFormat="1" ht="40.5">
      <c r="A279" s="181" t="s">
        <v>2327</v>
      </c>
      <c r="B279" s="182" t="str">
        <f ca="1">IF(LEN(A279)=0,"",INDEX('Smelter Look-up'!$A:$A,MATCH($A279,'Smelter Look-up'!$E:$E,0)))</f>
        <v>Tin</v>
      </c>
      <c r="C279" s="186" t="str">
        <f ca="1">IF(LEN(A279)=0,"",INDEX('Smelter Look-up'!$C:$C,MATCH($A279,'Smelter Look-up'!$E:$E,0)))</f>
        <v>Modeltech Sdn Bhd</v>
      </c>
      <c r="D279" s="230"/>
      <c r="E279" s="182" t="str">
        <f ca="1">IF(ISERROR($V279),"",OFFSET('Smelter Look-up'!$D$4,$V279-4,0)&amp;"")</f>
        <v>MALAYSIA</v>
      </c>
      <c r="F279" s="182" t="str">
        <f ca="1">IF(ISERROR($V279),"",OFFSET('Smelter Look-up'!$E$4,$V279-4,0))</f>
        <v>CID002858</v>
      </c>
      <c r="G279" s="182" t="str">
        <f ca="1">IF(C279=$X$4,IF(ISERROR($V279),"Enter smelter details","RMI"),IF(ISERROR($V279),"",OFFSET('Smelter Look-up'!$F$4,$V279-4,0)))</f>
        <v>RMI</v>
      </c>
      <c r="H279" s="183">
        <f ca="1">IF(ISERROR($V279),"",OFFSET('Smelter Look-up'!$G$4,$V279-4,0))</f>
        <v>0</v>
      </c>
      <c r="I279" s="184" t="str">
        <f ca="1">IF(ISERROR($V279),"",OFFSET('Smelter Look-up'!$H$4,$V279-4,0))</f>
        <v>Kawasan Perindustrian Bukit Rambai</v>
      </c>
      <c r="J279" s="184" t="str">
        <f ca="1">IF(ISERROR($V279),"",OFFSET('Smelter Look-up'!$I$4,$V279-4,0))</f>
        <v>Melaka</v>
      </c>
      <c r="K279" s="224"/>
      <c r="L279" s="224"/>
      <c r="M279" s="224"/>
      <c r="N279" s="224"/>
      <c r="O279" s="224"/>
      <c r="P279" s="185"/>
      <c r="Q279" s="225" t="str">
        <f>VLOOKUP(A279,'[1]For Dropdown'!$A:$F,6,FALSE)</f>
        <v>Non Conformant</v>
      </c>
      <c r="R279" s="182" t="str">
        <f ca="1">IF(ISERROR($V279),"",OFFSET('Smelter Look-up'!$C$4,$V279-4,0)&amp;"")</f>
        <v>Modeltech Sdn Bhd</v>
      </c>
      <c r="S279" s="181" t="str">
        <f t="shared" ca="1" si="38"/>
        <v>MY</v>
      </c>
      <c r="T279" s="181" t="str">
        <f ca="1">IF(B279="","",IF(ISERROR(MATCH($J279,SorP!$B$1:$B$6226,0)),"",INDIRECT("'SorP'!$A$"&amp;MATCH($S279&amp;$J279,SorP!C:C,0))))</f>
        <v>MY-04</v>
      </c>
      <c r="U279" s="201"/>
      <c r="V279" s="226">
        <f ca="1">IF(C279="",NA(),IF(OR(C279="Smelter not listed",C279="Smelter not yet identified"),MATCH($B279&amp;$D279,'Smelter Look-up'!$J:$J,0),MATCH($B279&amp;$C279,'Smelter Look-up'!$J:$J,0)))</f>
        <v>489</v>
      </c>
      <c r="X279" s="227">
        <f t="shared" ca="1" si="39"/>
        <v>0</v>
      </c>
      <c r="AB279" s="228" t="str">
        <f t="shared" ca="1" si="40"/>
        <v>TinModeltech Sdn Bhd</v>
      </c>
    </row>
    <row r="280" spans="1:28" s="227" customFormat="1" ht="94.5">
      <c r="A280" s="181" t="s">
        <v>13785</v>
      </c>
      <c r="B280" s="182" t="str">
        <f ca="1">IF(LEN(A280)=0,"",INDEX('Smelter Look-up'!$A:$A,MATCH($A280,'Smelter Look-up'!$E:$E,0)))</f>
        <v>Tin</v>
      </c>
      <c r="C280" s="186" t="str">
        <f ca="1">IF(LEN(A280)=0,"",INDEX('Smelter Look-up'!$C:$C,MATCH($A280,'Smelter Look-up'!$E:$E,0)))</f>
        <v>Yunnan Yunfan Non-ferrous Metals Co., Ltd.</v>
      </c>
      <c r="D280" s="230"/>
      <c r="E280" s="182" t="str">
        <f ca="1">IF(ISERROR($V280),"",OFFSET('Smelter Look-up'!$D$4,$V280-4,0)&amp;"")</f>
        <v>CHINA</v>
      </c>
      <c r="F280" s="182" t="str">
        <f ca="1">IF(ISERROR($V280),"",OFFSET('Smelter Look-up'!$E$4,$V280-4,0))</f>
        <v>CID003397</v>
      </c>
      <c r="G280" s="182" t="str">
        <f ca="1">IF(C280=$X$4,IF(ISERROR($V280),"Enter smelter details","RMI"),IF(ISERROR($V280),"",OFFSET('Smelter Look-up'!$F$4,$V280-4,0)))</f>
        <v>RMI</v>
      </c>
      <c r="H280" s="183">
        <f ca="1">IF(ISERROR($V280),"",OFFSET('Smelter Look-up'!$G$4,$V280-4,0))</f>
        <v>0</v>
      </c>
      <c r="I280" s="184" t="str">
        <f ca="1">IF(ISERROR($V280),"",OFFSET('Smelter Look-up'!$H$4,$V280-4,0))</f>
        <v>Gejiu</v>
      </c>
      <c r="J280" s="184" t="str">
        <f ca="1">IF(ISERROR($V280),"",OFFSET('Smelter Look-up'!$I$4,$V280-4,0))</f>
        <v>Yunnan Sheng</v>
      </c>
      <c r="K280" s="224"/>
      <c r="L280" s="224"/>
      <c r="M280" s="224"/>
      <c r="N280" s="224"/>
      <c r="O280" s="224"/>
      <c r="P280" s="185"/>
      <c r="Q280" s="225">
        <f>VLOOKUP(A280,'[1]For Dropdown'!$A:$F,6,FALSE)</f>
        <v>0</v>
      </c>
      <c r="R280" s="182" t="str">
        <f ca="1">IF(ISERROR($V280),"",OFFSET('Smelter Look-up'!$C$4,$V280-4,0)&amp;"")</f>
        <v>Yunnan Yunfan Non-ferrous Metals Co., Ltd.</v>
      </c>
      <c r="S280" s="181" t="str">
        <f t="shared" ca="1" si="38"/>
        <v>CN</v>
      </c>
      <c r="T280" s="181" t="str">
        <f ca="1">IF(B280="","",IF(ISERROR(MATCH($J280,SorP!$B$1:$B$6226,0)),"",INDIRECT("'SorP'!$A$"&amp;MATCH($S280&amp;$J280,SorP!C:C,0))))</f>
        <v>CN-YN</v>
      </c>
      <c r="U280" s="201"/>
      <c r="V280" s="226">
        <f ca="1">IF(C280="",NA(),IF(OR(C280="Smelter not listed",C280="Smelter not yet identified"),MATCH($B280&amp;$D280,'Smelter Look-up'!$J:$J,0),MATCH($B280&amp;$C280,'Smelter Look-up'!$J:$J,0)))</f>
        <v>573</v>
      </c>
      <c r="X280" s="227">
        <f t="shared" ca="1" si="39"/>
        <v>0</v>
      </c>
      <c r="AB280" s="228" t="str">
        <f t="shared" ca="1" si="40"/>
        <v>TinYunnan Yunfan Non-ferrous Metals Co., Ltd.</v>
      </c>
    </row>
    <row r="281" spans="1:28" s="227" customFormat="1" ht="94.5">
      <c r="A281" s="181" t="s">
        <v>764</v>
      </c>
      <c r="B281" s="182" t="str">
        <f ca="1">IF(LEN(A281)=0,"",INDEX('Smelter Look-up'!$A:$A,MATCH($A281,'Smelter Look-up'!$E:$E,0)))</f>
        <v>Tin</v>
      </c>
      <c r="C281" s="186" t="str">
        <f ca="1">IF(LEN(A281)=0,"",INDEX('Smelter Look-up'!$C:$C,MATCH($A281,'Smelter Look-up'!$E:$E,0)))</f>
        <v>Gejiu Kai Meng Industry and Trade LLC</v>
      </c>
      <c r="D281" s="230"/>
      <c r="E281" s="182" t="str">
        <f ca="1">IF(ISERROR($V281),"",OFFSET('Smelter Look-up'!$D$4,$V281-4,0)&amp;"")</f>
        <v>CHINA</v>
      </c>
      <c r="F281" s="182" t="str">
        <f ca="1">IF(ISERROR($V281),"",OFFSET('Smelter Look-up'!$E$4,$V281-4,0))</f>
        <v>CID000942</v>
      </c>
      <c r="G281" s="182" t="str">
        <f ca="1">IF(C281=$X$4,IF(ISERROR($V281),"Enter smelter details","RMI"),IF(ISERROR($V281),"",OFFSET('Smelter Look-up'!$F$4,$V281-4,0)))</f>
        <v>RMI</v>
      </c>
      <c r="H281" s="183">
        <f ca="1">IF(ISERROR($V281),"",OFFSET('Smelter Look-up'!$G$4,$V281-4,0))</f>
        <v>0</v>
      </c>
      <c r="I281" s="184" t="str">
        <f ca="1">IF(ISERROR($V281),"",OFFSET('Smelter Look-up'!$H$4,$V281-4,0))</f>
        <v>Gejiu</v>
      </c>
      <c r="J281" s="184" t="str">
        <f ca="1">IF(ISERROR($V281),"",OFFSET('Smelter Look-up'!$I$4,$V281-4,0))</f>
        <v>Yunnan Sheng</v>
      </c>
      <c r="K281" s="224"/>
      <c r="L281" s="224"/>
      <c r="M281" s="224"/>
      <c r="N281" s="224"/>
      <c r="O281" s="224"/>
      <c r="P281" s="185"/>
      <c r="Q281" s="225" t="str">
        <f>VLOOKUP(A281,'[1]For Dropdown'!$A:$F,6,FALSE)</f>
        <v>Non Conformant</v>
      </c>
      <c r="R281" s="182" t="str">
        <f ca="1">IF(ISERROR($V281),"",OFFSET('Smelter Look-up'!$C$4,$V281-4,0)&amp;"")</f>
        <v>Gejiu Kai Meng Industry and Trade LLC</v>
      </c>
      <c r="S281" s="181" t="str">
        <f t="shared" ca="1" si="38"/>
        <v>CN</v>
      </c>
      <c r="T281" s="181" t="str">
        <f ca="1">IF(B281="","",IF(ISERROR(MATCH($J281,SorP!$B$1:$B$6226,0)),"",INDIRECT("'SorP'!$A$"&amp;MATCH($S281&amp;$J281,SorP!C:C,0))))</f>
        <v>CN-YN</v>
      </c>
      <c r="U281" s="201"/>
      <c r="V281" s="226">
        <f ca="1">IF(C281="",NA(),IF(OR(C281="Smelter not listed",C281="Smelter not yet identified"),MATCH($B281&amp;$D281,'Smelter Look-up'!$J:$J,0),MATCH($B281&amp;$C281,'Smelter Look-up'!$J:$J,0)))</f>
        <v>447</v>
      </c>
      <c r="X281" s="227">
        <f t="shared" ca="1" si="39"/>
        <v>0</v>
      </c>
      <c r="AB281" s="228" t="str">
        <f t="shared" ca="1" si="40"/>
        <v>TinGejiu Kai Meng Industry and Trade LLC</v>
      </c>
    </row>
    <row r="282" spans="1:28" s="227" customFormat="1" ht="81">
      <c r="A282" s="181" t="s">
        <v>15072</v>
      </c>
      <c r="B282" s="182" t="str">
        <f ca="1">IF(LEN(A282)=0,"",INDEX('Smelter Look-up'!$A:$A,MATCH($A282,'Smelter Look-up'!$E:$E,0)))</f>
        <v>Tin</v>
      </c>
      <c r="C282" s="186" t="str">
        <f ca="1">IF(LEN(A282)=0,"",INDEX('Smelter Look-up'!$C:$C,MATCH($A282,'Smelter Look-up'!$E:$E,0)))</f>
        <v>VQB Mineral and Trading Group JSC</v>
      </c>
      <c r="D282" s="230"/>
      <c r="E282" s="182" t="str">
        <f ca="1">IF(ISERROR($V282),"",OFFSET('Smelter Look-up'!$D$4,$V282-4,0)&amp;"")</f>
        <v>VIET NAM</v>
      </c>
      <c r="F282" s="182" t="str">
        <f ca="1">IF(ISERROR($V282),"",OFFSET('Smelter Look-up'!$E$4,$V282-4,0))</f>
        <v>CID002015</v>
      </c>
      <c r="G282" s="182" t="str">
        <f ca="1">IF(C282=$X$4,IF(ISERROR($V282),"Enter smelter details","RMI"),IF(ISERROR($V282),"",OFFSET('Smelter Look-up'!$F$4,$V282-4,0)))</f>
        <v>RMI</v>
      </c>
      <c r="H282" s="183">
        <f ca="1">IF(ISERROR($V282),"",OFFSET('Smelter Look-up'!$G$4,$V282-4,0))</f>
        <v>0</v>
      </c>
      <c r="I282" s="184" t="str">
        <f ca="1">IF(ISERROR($V282),"",OFFSET('Smelter Look-up'!$H$4,$V282-4,0))</f>
        <v>Hanoi</v>
      </c>
      <c r="J282" s="184" t="str">
        <f ca="1">IF(ISERROR($V282),"",OFFSET('Smelter Look-up'!$I$4,$V282-4,0))</f>
        <v>Ha Noi</v>
      </c>
      <c r="K282" s="224"/>
      <c r="L282" s="224"/>
      <c r="M282" s="224"/>
      <c r="N282" s="224"/>
      <c r="O282" s="224"/>
      <c r="P282" s="185"/>
      <c r="Q282" s="225" t="str">
        <f>VLOOKUP(A282,'[1]For Dropdown'!$A:$F,6,FALSE)</f>
        <v>Non Conformant</v>
      </c>
      <c r="R282" s="182" t="str">
        <f ca="1">IF(ISERROR($V282),"",OFFSET('Smelter Look-up'!$C$4,$V282-4,0)&amp;"")</f>
        <v>VQB Mineral and Trading Group JSC</v>
      </c>
      <c r="S282" s="181" t="str">
        <f t="shared" ca="1" si="38"/>
        <v>VN</v>
      </c>
      <c r="T282" s="181" t="str">
        <f ca="1">IF(B282="","",IF(ISERROR(MATCH($J282,SorP!$B$1:$B$6226,0)),"",INDIRECT("'SorP'!$A$"&amp;MATCH($S282&amp;$J282,SorP!C:C,0))))</f>
        <v>VN-HN</v>
      </c>
      <c r="U282" s="201"/>
      <c r="V282" s="226">
        <f ca="1">IF(C282="",NA(),IF(OR(C282="Smelter not listed",C282="Smelter not yet identified"),MATCH($B282&amp;$D282,'Smelter Look-up'!$J:$J,0),MATCH($B282&amp;$C282,'Smelter Look-up'!$J:$J,0)))</f>
        <v>555</v>
      </c>
      <c r="X282" s="227">
        <f t="shared" ca="1" si="39"/>
        <v>0</v>
      </c>
      <c r="AB282" s="228" t="str">
        <f t="shared" ca="1" si="40"/>
        <v>TinVQB Mineral and Trading Group JSC</v>
      </c>
    </row>
    <row r="283" spans="1:28" s="227" customFormat="1" ht="40.5">
      <c r="A283" s="181" t="s">
        <v>15438</v>
      </c>
      <c r="B283" s="182" t="str">
        <f ca="1">IF(LEN(A283)=0,"",INDEX('Smelter Look-up'!$A:$A,MATCH($A283,'Smelter Look-up'!$E:$E,0)))</f>
        <v>Tin</v>
      </c>
      <c r="C283" s="186" t="str">
        <f ca="1">IF(LEN(A283)=0,"",INDEX('Smelter Look-up'!$C:$C,MATCH($A283,'Smelter Look-up'!$E:$E,0)))</f>
        <v>DS Myanmar</v>
      </c>
      <c r="D283" s="230"/>
      <c r="E283" s="182" t="str">
        <f ca="1">IF(ISERROR($V283),"",OFFSET('Smelter Look-up'!$D$4,$V283-4,0)&amp;"")</f>
        <v>MYANMAR</v>
      </c>
      <c r="F283" s="182" t="str">
        <f ca="1">IF(ISERROR($V283),"",OFFSET('Smelter Look-up'!$E$4,$V283-4,0))</f>
        <v>CID003831</v>
      </c>
      <c r="G283" s="182" t="str">
        <f ca="1">IF(C283=$X$4,IF(ISERROR($V283),"Enter smelter details","RMI"),IF(ISERROR($V283),"",OFFSET('Smelter Look-up'!$F$4,$V283-4,0)))</f>
        <v>RMI</v>
      </c>
      <c r="H283" s="183">
        <f ca="1">IF(ISERROR($V283),"",OFFSET('Smelter Look-up'!$G$4,$V283-4,0))</f>
        <v>0</v>
      </c>
      <c r="I283" s="184" t="str">
        <f ca="1">IF(ISERROR($V283),"",OFFSET('Smelter Look-up'!$H$4,$V283-4,0))</f>
        <v>Yangon</v>
      </c>
      <c r="J283" s="184" t="str">
        <f ca="1">IF(ISERROR($V283),"",OFFSET('Smelter Look-up'!$I$4,$V283-4,0))</f>
        <v>Yangon</v>
      </c>
      <c r="K283" s="224"/>
      <c r="L283" s="224"/>
      <c r="M283" s="224"/>
      <c r="N283" s="224"/>
      <c r="O283" s="224"/>
      <c r="P283" s="185"/>
      <c r="Q283" s="225">
        <f>VLOOKUP(A283,'[1]For Dropdown'!$A:$F,6,FALSE)</f>
        <v>0</v>
      </c>
      <c r="R283" s="182" t="str">
        <f ca="1">IF(ISERROR($V283),"",OFFSET('Smelter Look-up'!$C$4,$V283-4,0)&amp;"")</f>
        <v>DS Myanmar</v>
      </c>
      <c r="S283" s="181" t="str">
        <f t="shared" ca="1" si="38"/>
        <v>MM</v>
      </c>
      <c r="T283" s="181" t="str">
        <f ca="1">IF(B283="","",IF(ISERROR(MATCH($J283,SorP!$B$1:$B$6226,0)),"",INDIRECT("'SorP'!$A$"&amp;MATCH($S283&amp;$J283,SorP!C:C,0))))</f>
        <v>MM-06</v>
      </c>
      <c r="U283" s="201"/>
      <c r="V283" s="226">
        <f ca="1">IF(C283="",NA(),IF(OR(C283="Smelter not listed",C283="Smelter not yet identified"),MATCH($B283&amp;$D283,'Smelter Look-up'!$J:$J,0),MATCH($B283&amp;$C283,'Smelter Look-up'!$J:$J,0)))</f>
        <v>431</v>
      </c>
      <c r="X283" s="227">
        <f t="shared" ca="1" si="39"/>
        <v>0</v>
      </c>
      <c r="AB283" s="228" t="str">
        <f t="shared" ca="1" si="40"/>
        <v>TinDS Myanmar</v>
      </c>
    </row>
    <row r="284" spans="1:28" s="227" customFormat="1" ht="40.5">
      <c r="A284" s="181" t="s">
        <v>783</v>
      </c>
      <c r="B284" s="182" t="str">
        <f ca="1">IF(LEN(A284)=0,"",INDEX('Smelter Look-up'!$A:$A,MATCH($A284,'Smelter Look-up'!$E:$E,0)))</f>
        <v>Tungsten</v>
      </c>
      <c r="C284" s="186" t="str">
        <f ca="1">IF(LEN(A284)=0,"",INDEX('Smelter Look-up'!$C:$C,MATCH($A284,'Smelter Look-up'!$E:$E,0)))</f>
        <v>A.L.M.T. Corp.</v>
      </c>
      <c r="D284" s="230"/>
      <c r="E284" s="182" t="str">
        <f ca="1">IF(ISERROR($V284),"",OFFSET('Smelter Look-up'!$D$4,$V284-4,0)&amp;"")</f>
        <v>JAPAN</v>
      </c>
      <c r="F284" s="182" t="str">
        <f ca="1">IF(ISERROR($V284),"",OFFSET('Smelter Look-up'!$E$4,$V284-4,0))</f>
        <v>CID000004</v>
      </c>
      <c r="G284" s="182" t="str">
        <f ca="1">IF(C284=$X$4,IF(ISERROR($V284),"Enter smelter details","RMI"),IF(ISERROR($V284),"",OFFSET('Smelter Look-up'!$F$4,$V284-4,0)))</f>
        <v>RMI</v>
      </c>
      <c r="H284" s="183">
        <f ca="1">IF(ISERROR($V284),"",OFFSET('Smelter Look-up'!$G$4,$V284-4,0))</f>
        <v>0</v>
      </c>
      <c r="I284" s="184" t="str">
        <f ca="1">IF(ISERROR($V284),"",OFFSET('Smelter Look-up'!$H$4,$V284-4,0))</f>
        <v>Toyama City</v>
      </c>
      <c r="J284" s="184" t="str">
        <f ca="1">IF(ISERROR($V284),"",OFFSET('Smelter Look-up'!$I$4,$V284-4,0))</f>
        <v>Toyama</v>
      </c>
      <c r="K284" s="224"/>
      <c r="L284" s="224"/>
      <c r="M284" s="224"/>
      <c r="N284" s="224"/>
      <c r="O284" s="224"/>
      <c r="P284" s="185"/>
      <c r="Q284" s="225">
        <f>VLOOKUP(A284,'[1]For Dropdown'!$A:$F,6,FALSE)</f>
        <v>0</v>
      </c>
      <c r="R284" s="182" t="str">
        <f ca="1">IF(ISERROR($V284),"",OFFSET('Smelter Look-up'!$C$4,$V284-4,0)&amp;"")</f>
        <v>A.L.M.T. Corp.</v>
      </c>
      <c r="S284" s="181" t="str">
        <f t="shared" ca="1" si="38"/>
        <v>JP</v>
      </c>
      <c r="T284" s="181" t="str">
        <f ca="1">IF(B284="","",IF(ISERROR(MATCH($J284,SorP!$B$1:$B$6226,0)),"",INDIRECT("'SorP'!$A$"&amp;MATCH($S284&amp;$J284,SorP!C:C,0))))</f>
        <v>JP-16</v>
      </c>
      <c r="U284" s="201"/>
      <c r="V284" s="226">
        <f ca="1">IF(C284="",NA(),IF(OR(C284="Smelter not listed",C284="Smelter not yet identified"),MATCH($B284&amp;$D284,'Smelter Look-up'!$J:$J,0),MATCH($B284&amp;$C284,'Smelter Look-up'!$J:$J,0)))</f>
        <v>579</v>
      </c>
      <c r="X284" s="227">
        <f t="shared" ca="1" si="39"/>
        <v>0</v>
      </c>
      <c r="AB284" s="228" t="str">
        <f t="shared" ca="1" si="40"/>
        <v>TungstenA.L.M.T. Corp.</v>
      </c>
    </row>
    <row r="285" spans="1:28" s="227" customFormat="1" ht="67.5">
      <c r="A285" s="181" t="s">
        <v>784</v>
      </c>
      <c r="B285" s="182" t="str">
        <f ca="1">IF(LEN(A285)=0,"",INDEX('Smelter Look-up'!$A:$A,MATCH($A285,'Smelter Look-up'!$E:$E,0)))</f>
        <v>Tungsten</v>
      </c>
      <c r="C285" s="186" t="str">
        <f ca="1">IF(LEN(A285)=0,"",INDEX('Smelter Look-up'!$C:$C,MATCH($A285,'Smelter Look-up'!$E:$E,0)))</f>
        <v>Kennametal Huntsville</v>
      </c>
      <c r="D285" s="230"/>
      <c r="E285" s="182" t="str">
        <f ca="1">IF(ISERROR($V285),"",OFFSET('Smelter Look-up'!$D$4,$V285-4,0)&amp;"")</f>
        <v>UNITED STATES OF AMERICA</v>
      </c>
      <c r="F285" s="182" t="str">
        <f ca="1">IF(ISERROR($V285),"",OFFSET('Smelter Look-up'!$E$4,$V285-4,0))</f>
        <v>CID000105</v>
      </c>
      <c r="G285" s="182" t="str">
        <f ca="1">IF(C285=$X$4,IF(ISERROR($V285),"Enter smelter details","RMI"),IF(ISERROR($V285),"",OFFSET('Smelter Look-up'!$F$4,$V285-4,0)))</f>
        <v>RMI</v>
      </c>
      <c r="H285" s="183">
        <f ca="1">IF(ISERROR($V285),"",OFFSET('Smelter Look-up'!$G$4,$V285-4,0))</f>
        <v>0</v>
      </c>
      <c r="I285" s="184" t="str">
        <f ca="1">IF(ISERROR($V285),"",OFFSET('Smelter Look-up'!$H$4,$V285-4,0))</f>
        <v>Huntsville</v>
      </c>
      <c r="J285" s="184" t="str">
        <f ca="1">IF(ISERROR($V285),"",OFFSET('Smelter Look-up'!$I$4,$V285-4,0))</f>
        <v>Alabama</v>
      </c>
      <c r="K285" s="224"/>
      <c r="L285" s="224"/>
      <c r="M285" s="224"/>
      <c r="N285" s="224"/>
      <c r="O285" s="224"/>
      <c r="P285" s="185"/>
      <c r="Q285" s="225">
        <f>VLOOKUP(A285,'[1]For Dropdown'!$A:$F,6,FALSE)</f>
        <v>0</v>
      </c>
      <c r="R285" s="182" t="str">
        <f ca="1">IF(ISERROR($V285),"",OFFSET('Smelter Look-up'!$C$4,$V285-4,0)&amp;"")</f>
        <v>Kennametal Huntsville</v>
      </c>
      <c r="S285" s="181" t="str">
        <f t="shared" ca="1" si="38"/>
        <v>US</v>
      </c>
      <c r="T285" s="181" t="str">
        <f ca="1">IF(B285="","",IF(ISERROR(MATCH($J285,SorP!$B$1:$B$6226,0)),"",INDIRECT("'SorP'!$A$"&amp;MATCH($S285&amp;$J285,SorP!C:C,0))))</f>
        <v>US-AL</v>
      </c>
      <c r="U285" s="201"/>
      <c r="V285" s="226">
        <f ca="1">IF(C285="",NA(),IF(OR(C285="Smelter not listed",C285="Smelter not yet identified"),MATCH($B285&amp;$D285,'Smelter Look-up'!$J:$J,0),MATCH($B285&amp;$C285,'Smelter Look-up'!$J:$J,0)))</f>
        <v>630</v>
      </c>
      <c r="X285" s="227">
        <f t="shared" ca="1" si="39"/>
        <v>0</v>
      </c>
      <c r="AB285" s="228" t="str">
        <f t="shared" ca="1" si="40"/>
        <v>TungstenKennametal Huntsville</v>
      </c>
    </row>
    <row r="286" spans="1:28" s="227" customFormat="1" ht="94.5">
      <c r="A286" s="181" t="s">
        <v>785</v>
      </c>
      <c r="B286" s="182" t="str">
        <f ca="1">IF(LEN(A286)=0,"",INDEX('Smelter Look-up'!$A:$A,MATCH($A286,'Smelter Look-up'!$E:$E,0)))</f>
        <v>Tungsten</v>
      </c>
      <c r="C286" s="186" t="str">
        <f ca="1">IF(LEN(A286)=0,"",INDEX('Smelter Look-up'!$C:$C,MATCH($A286,'Smelter Look-up'!$E:$E,0)))</f>
        <v>Guangdong Xianglu Tungsten Co., Ltd.</v>
      </c>
      <c r="D286" s="230"/>
      <c r="E286" s="182" t="str">
        <f ca="1">IF(ISERROR($V286),"",OFFSET('Smelter Look-up'!$D$4,$V286-4,0)&amp;"")</f>
        <v>CHINA</v>
      </c>
      <c r="F286" s="182" t="str">
        <f ca="1">IF(ISERROR($V286),"",OFFSET('Smelter Look-up'!$E$4,$V286-4,0))</f>
        <v>CID000218</v>
      </c>
      <c r="G286" s="182" t="str">
        <f ca="1">IF(C286=$X$4,IF(ISERROR($V286),"Enter smelter details","RMI"),IF(ISERROR($V286),"",OFFSET('Smelter Look-up'!$F$4,$V286-4,0)))</f>
        <v>RMI</v>
      </c>
      <c r="H286" s="183">
        <f ca="1">IF(ISERROR($V286),"",OFFSET('Smelter Look-up'!$G$4,$V286-4,0))</f>
        <v>0</v>
      </c>
      <c r="I286" s="184" t="str">
        <f ca="1">IF(ISERROR($V286),"",OFFSET('Smelter Look-up'!$H$4,$V286-4,0))</f>
        <v>Chaozhou</v>
      </c>
      <c r="J286" s="184" t="str">
        <f ca="1">IF(ISERROR($V286),"",OFFSET('Smelter Look-up'!$I$4,$V286-4,0))</f>
        <v>Guangdong Sheng</v>
      </c>
      <c r="K286" s="224"/>
      <c r="L286" s="224"/>
      <c r="M286" s="224"/>
      <c r="N286" s="224"/>
      <c r="O286" s="224"/>
      <c r="P286" s="185"/>
      <c r="Q286" s="225">
        <f>VLOOKUP(A286,'[1]For Dropdown'!$A:$F,6,FALSE)</f>
        <v>0</v>
      </c>
      <c r="R286" s="182" t="str">
        <f ca="1">IF(ISERROR($V286),"",OFFSET('Smelter Look-up'!$C$4,$V286-4,0)&amp;"")</f>
        <v>Guangdong Xianglu Tungsten Co., Ltd.</v>
      </c>
      <c r="S286" s="181" t="str">
        <f t="shared" ca="1" si="38"/>
        <v>CN</v>
      </c>
      <c r="T286" s="181" t="str">
        <f ca="1">IF(B286="","",IF(ISERROR(MATCH($J286,SorP!$B$1:$B$6226,0)),"",INDIRECT("'SorP'!$A$"&amp;MATCH($S286&amp;$J286,SorP!C:C,0))))</f>
        <v>CN-GD</v>
      </c>
      <c r="U286" s="201"/>
      <c r="V286" s="226">
        <f ca="1">IF(C286="",NA(),IF(OR(C286="Smelter not listed",C286="Smelter not yet identified"),MATCH($B286&amp;$D286,'Smelter Look-up'!$J:$J,0),MATCH($B286&amp;$C286,'Smelter Look-up'!$J:$J,0)))</f>
        <v>606</v>
      </c>
      <c r="X286" s="227">
        <f t="shared" ca="1" si="39"/>
        <v>0</v>
      </c>
      <c r="AB286" s="228" t="str">
        <f t="shared" ca="1" si="40"/>
        <v>TungstenGuangdong Xianglu Tungsten Co., Ltd.</v>
      </c>
    </row>
    <row r="287" spans="1:28" s="227" customFormat="1" ht="108">
      <c r="A287" s="181" t="s">
        <v>786</v>
      </c>
      <c r="B287" s="182" t="str">
        <f ca="1">IF(LEN(A287)=0,"",INDEX('Smelter Look-up'!$A:$A,MATCH($A287,'Smelter Look-up'!$E:$E,0)))</f>
        <v>Tungsten</v>
      </c>
      <c r="C287" s="186" t="str">
        <f ca="1">IF(LEN(A287)=0,"",INDEX('Smelter Look-up'!$C:$C,MATCH($A287,'Smelter Look-up'!$E:$E,0)))</f>
        <v>Chongyi Zhangyuan Tungsten Co., Ltd.</v>
      </c>
      <c r="D287" s="230"/>
      <c r="E287" s="182" t="str">
        <f ca="1">IF(ISERROR($V287),"",OFFSET('Smelter Look-up'!$D$4,$V287-4,0)&amp;"")</f>
        <v>CHINA</v>
      </c>
      <c r="F287" s="182" t="str">
        <f ca="1">IF(ISERROR($V287),"",OFFSET('Smelter Look-up'!$E$4,$V287-4,0))</f>
        <v>CID000258</v>
      </c>
      <c r="G287" s="182" t="str">
        <f ca="1">IF(C287=$X$4,IF(ISERROR($V287),"Enter smelter details","RMI"),IF(ISERROR($V287),"",OFFSET('Smelter Look-up'!$F$4,$V287-4,0)))</f>
        <v>RMI</v>
      </c>
      <c r="H287" s="183">
        <f ca="1">IF(ISERROR($V287),"",OFFSET('Smelter Look-up'!$G$4,$V287-4,0))</f>
        <v>0</v>
      </c>
      <c r="I287" s="184" t="str">
        <f ca="1">IF(ISERROR($V287),"",OFFSET('Smelter Look-up'!$H$4,$V287-4,0))</f>
        <v>Ganzhou</v>
      </c>
      <c r="J287" s="184" t="str">
        <f ca="1">IF(ISERROR($V287),"",OFFSET('Smelter Look-up'!$I$4,$V287-4,0))</f>
        <v>Jiangxi Sheng</v>
      </c>
      <c r="K287" s="224"/>
      <c r="L287" s="224"/>
      <c r="M287" s="224"/>
      <c r="N287" s="224"/>
      <c r="O287" s="224"/>
      <c r="P287" s="185"/>
      <c r="Q287" s="225">
        <f>VLOOKUP(A287,'[1]For Dropdown'!$A:$F,6,FALSE)</f>
        <v>0</v>
      </c>
      <c r="R287" s="182" t="str">
        <f ca="1">IF(ISERROR($V287),"",OFFSET('Smelter Look-up'!$C$4,$V287-4,0)&amp;"")</f>
        <v>Chongyi Zhangyuan Tungsten Co., Ltd.</v>
      </c>
      <c r="S287" s="181" t="str">
        <f t="shared" ca="1" si="38"/>
        <v>CN</v>
      </c>
      <c r="T287" s="181" t="str">
        <f ca="1">IF(B287="","",IF(ISERROR(MATCH($J287,SorP!$B$1:$B$6226,0)),"",INDIRECT("'SorP'!$A$"&amp;MATCH($S287&amp;$J287,SorP!C:C,0))))</f>
        <v>CN-JX</v>
      </c>
      <c r="U287" s="201"/>
      <c r="V287" s="226">
        <f ca="1">IF(C287="",NA(),IF(OR(C287="Smelter not listed",C287="Smelter not yet identified"),MATCH($B287&amp;$D287,'Smelter Look-up'!$J:$J,0),MATCH($B287&amp;$C287,'Smelter Look-up'!$J:$J,0)))</f>
        <v>595</v>
      </c>
      <c r="X287" s="227">
        <f t="shared" ca="1" si="39"/>
        <v>0</v>
      </c>
      <c r="AB287" s="228" t="str">
        <f t="shared" ca="1" si="40"/>
        <v>TungstenChongyi Zhangyuan Tungsten Co., Ltd.</v>
      </c>
    </row>
    <row r="288" spans="1:28" s="227" customFormat="1" ht="94.5">
      <c r="A288" s="181" t="s">
        <v>138</v>
      </c>
      <c r="B288" s="182" t="str">
        <f ca="1">IF(LEN(A288)=0,"",INDEX('Smelter Look-up'!$A:$A,MATCH($A288,'Smelter Look-up'!$E:$E,0)))</f>
        <v>Tungsten</v>
      </c>
      <c r="C288" s="186" t="str">
        <f ca="1">IF(LEN(A288)=0,"",INDEX('Smelter Look-up'!$C:$C,MATCH($A288,'Smelter Look-up'!$E:$E,0)))</f>
        <v>Jiangxi Yaosheng Tungsten Co., Ltd.</v>
      </c>
      <c r="D288" s="230"/>
      <c r="E288" s="182" t="str">
        <f ca="1">IF(ISERROR($V288),"",OFFSET('Smelter Look-up'!$D$4,$V288-4,0)&amp;"")</f>
        <v>CHINA</v>
      </c>
      <c r="F288" s="182" t="str">
        <f ca="1">IF(ISERROR($V288),"",OFFSET('Smelter Look-up'!$E$4,$V288-4,0))</f>
        <v>CID002316</v>
      </c>
      <c r="G288" s="182" t="str">
        <f ca="1">IF(C288=$X$4,IF(ISERROR($V288),"Enter smelter details","RMI"),IF(ISERROR($V288),"",OFFSET('Smelter Look-up'!$F$4,$V288-4,0)))</f>
        <v>RMI</v>
      </c>
      <c r="H288" s="183">
        <f ca="1">IF(ISERROR($V288),"",OFFSET('Smelter Look-up'!$G$4,$V288-4,0))</f>
        <v>0</v>
      </c>
      <c r="I288" s="184" t="str">
        <f ca="1">IF(ISERROR($V288),"",OFFSET('Smelter Look-up'!$H$4,$V288-4,0))</f>
        <v>Ganzhou</v>
      </c>
      <c r="J288" s="184" t="str">
        <f ca="1">IF(ISERROR($V288),"",OFFSET('Smelter Look-up'!$I$4,$V288-4,0))</f>
        <v>Jiangxi Sheng</v>
      </c>
      <c r="K288" s="224"/>
      <c r="L288" s="224"/>
      <c r="M288" s="224"/>
      <c r="N288" s="224"/>
      <c r="O288" s="224"/>
      <c r="P288" s="185"/>
      <c r="Q288" s="225">
        <f>VLOOKUP(A288,'[1]For Dropdown'!$A:$F,6,FALSE)</f>
        <v>0</v>
      </c>
      <c r="R288" s="182" t="str">
        <f ca="1">IF(ISERROR($V288),"",OFFSET('Smelter Look-up'!$C$4,$V288-4,0)&amp;"")</f>
        <v>Jiangxi Yaosheng Tungsten Co., Ltd.</v>
      </c>
      <c r="S288" s="181" t="str">
        <f t="shared" ca="1" si="38"/>
        <v>CN</v>
      </c>
      <c r="T288" s="181" t="str">
        <f ca="1">IF(B288="","",IF(ISERROR(MATCH($J288,SorP!$B$1:$B$6226,0)),"",INDIRECT("'SorP'!$A$"&amp;MATCH($S288&amp;$J288,SorP!C:C,0))))</f>
        <v>CN-JX</v>
      </c>
      <c r="U288" s="201"/>
      <c r="V288" s="226">
        <f ca="1">IF(C288="",NA(),IF(OR(C288="Smelter not listed",C288="Smelter not yet identified"),MATCH($B288&amp;$D288,'Smelter Look-up'!$J:$J,0),MATCH($B288&amp;$C288,'Smelter Look-up'!$J:$J,0)))</f>
        <v>625</v>
      </c>
      <c r="X288" s="227">
        <f t="shared" ca="1" si="39"/>
        <v>0</v>
      </c>
      <c r="AB288" s="228" t="str">
        <f t="shared" ca="1" si="40"/>
        <v>TungstenJiangxi Yaosheng Tungsten Co., Ltd.</v>
      </c>
    </row>
    <row r="289" spans="1:28" s="227" customFormat="1" ht="108">
      <c r="A289" s="181" t="s">
        <v>139</v>
      </c>
      <c r="B289" s="182" t="str">
        <f ca="1">IF(LEN(A289)=0,"",INDEX('Smelter Look-up'!$A:$A,MATCH($A289,'Smelter Look-up'!$E:$E,0)))</f>
        <v>Tungsten</v>
      </c>
      <c r="C289" s="186" t="str">
        <f ca="1">IF(LEN(A289)=0,"",INDEX('Smelter Look-up'!$C:$C,MATCH($A289,'Smelter Look-up'!$E:$E,0)))</f>
        <v>Jiangxi Xinsheng Tungsten Industry Co., Ltd.</v>
      </c>
      <c r="D289" s="230"/>
      <c r="E289" s="182" t="str">
        <f ca="1">IF(ISERROR($V289),"",OFFSET('Smelter Look-up'!$D$4,$V289-4,0)&amp;"")</f>
        <v>CHINA</v>
      </c>
      <c r="F289" s="182" t="str">
        <f ca="1">IF(ISERROR($V289),"",OFFSET('Smelter Look-up'!$E$4,$V289-4,0))</f>
        <v>CID002317</v>
      </c>
      <c r="G289" s="182" t="str">
        <f ca="1">IF(C289=$X$4,IF(ISERROR($V289),"Enter smelter details","RMI"),IF(ISERROR($V289),"",OFFSET('Smelter Look-up'!$F$4,$V289-4,0)))</f>
        <v>RMI</v>
      </c>
      <c r="H289" s="183">
        <f ca="1">IF(ISERROR($V289),"",OFFSET('Smelter Look-up'!$G$4,$V289-4,0))</f>
        <v>0</v>
      </c>
      <c r="I289" s="184" t="str">
        <f ca="1">IF(ISERROR($V289),"",OFFSET('Smelter Look-up'!$H$4,$V289-4,0))</f>
        <v>Ganzhou</v>
      </c>
      <c r="J289" s="184" t="str">
        <f ca="1">IF(ISERROR($V289),"",OFFSET('Smelter Look-up'!$I$4,$V289-4,0))</f>
        <v>Jiangxi Sheng</v>
      </c>
      <c r="K289" s="224"/>
      <c r="L289" s="224"/>
      <c r="M289" s="224"/>
      <c r="N289" s="224"/>
      <c r="O289" s="224"/>
      <c r="P289" s="185"/>
      <c r="Q289" s="225">
        <f>VLOOKUP(A289,'[1]For Dropdown'!$A:$F,6,FALSE)</f>
        <v>0</v>
      </c>
      <c r="R289" s="182" t="str">
        <f ca="1">IF(ISERROR($V289),"",OFFSET('Smelter Look-up'!$C$4,$V289-4,0)&amp;"")</f>
        <v>Jiangxi Xinsheng Tungsten Industry Co., Ltd.</v>
      </c>
      <c r="S289" s="181" t="str">
        <f t="shared" ca="1" si="38"/>
        <v>CN</v>
      </c>
      <c r="T289" s="181" t="str">
        <f ca="1">IF(B289="","",IF(ISERROR(MATCH($J289,SorP!$B$1:$B$6226,0)),"",INDIRECT("'SorP'!$A$"&amp;MATCH($S289&amp;$J289,SorP!C:C,0))))</f>
        <v>CN-JX</v>
      </c>
      <c r="U289" s="201"/>
      <c r="V289" s="226">
        <f ca="1">IF(C289="",NA(),IF(OR(C289="Smelter not listed",C289="Smelter not yet identified"),MATCH($B289&amp;$D289,'Smelter Look-up'!$J:$J,0),MATCH($B289&amp;$C289,'Smelter Look-up'!$J:$J,0)))</f>
        <v>624</v>
      </c>
      <c r="X289" s="227">
        <f t="shared" ca="1" si="39"/>
        <v>0</v>
      </c>
      <c r="AB289" s="228" t="str">
        <f t="shared" ca="1" si="40"/>
        <v>TungstenJiangxi Xinsheng Tungsten Industry Co., Ltd.</v>
      </c>
    </row>
    <row r="290" spans="1:28" s="227" customFormat="1" ht="135">
      <c r="A290" s="181" t="s">
        <v>140</v>
      </c>
      <c r="B290" s="182" t="str">
        <f ca="1">IF(LEN(A290)=0,"",INDEX('Smelter Look-up'!$A:$A,MATCH($A290,'Smelter Look-up'!$E:$E,0)))</f>
        <v>Tungsten</v>
      </c>
      <c r="C290" s="186" t="str">
        <f ca="1">IF(LEN(A290)=0,"",INDEX('Smelter Look-up'!$C:$C,MATCH($A290,'Smelter Look-up'!$E:$E,0)))</f>
        <v>Jiangxi Tonggu Non-ferrous Metallurgical &amp; Chemical Co., Ltd.</v>
      </c>
      <c r="D290" s="230"/>
      <c r="E290" s="182" t="str">
        <f ca="1">IF(ISERROR($V290),"",OFFSET('Smelter Look-up'!$D$4,$V290-4,0)&amp;"")</f>
        <v>CHINA</v>
      </c>
      <c r="F290" s="182" t="str">
        <f ca="1">IF(ISERROR($V290),"",OFFSET('Smelter Look-up'!$E$4,$V290-4,0))</f>
        <v>CID002318</v>
      </c>
      <c r="G290" s="182" t="str">
        <f ca="1">IF(C290=$X$4,IF(ISERROR($V290),"Enter smelter details","RMI"),IF(ISERROR($V290),"",OFFSET('Smelter Look-up'!$F$4,$V290-4,0)))</f>
        <v>RMI</v>
      </c>
      <c r="H290" s="183">
        <f ca="1">IF(ISERROR($V290),"",OFFSET('Smelter Look-up'!$G$4,$V290-4,0))</f>
        <v>0</v>
      </c>
      <c r="I290" s="184" t="str">
        <f ca="1">IF(ISERROR($V290),"",OFFSET('Smelter Look-up'!$H$4,$V290-4,0))</f>
        <v>Tonggu</v>
      </c>
      <c r="J290" s="184" t="str">
        <f ca="1">IF(ISERROR($V290),"",OFFSET('Smelter Look-up'!$I$4,$V290-4,0))</f>
        <v>Jiangxi Sheng</v>
      </c>
      <c r="K290" s="224"/>
      <c r="L290" s="224"/>
      <c r="M290" s="224"/>
      <c r="N290" s="224"/>
      <c r="O290" s="224"/>
      <c r="P290" s="185"/>
      <c r="Q290" s="225">
        <f>VLOOKUP(A290,'[1]For Dropdown'!$A:$F,6,FALSE)</f>
        <v>0</v>
      </c>
      <c r="R290" s="182" t="str">
        <f ca="1">IF(ISERROR($V290),"",OFFSET('Smelter Look-up'!$C$4,$V290-4,0)&amp;"")</f>
        <v>Jiangxi Tonggu Non-ferrous Metallurgical &amp; Chemical Co., Ltd.</v>
      </c>
      <c r="S290" s="181" t="str">
        <f t="shared" ca="1" si="38"/>
        <v>CN</v>
      </c>
      <c r="T290" s="181" t="str">
        <f ca="1">IF(B290="","",IF(ISERROR(MATCH($J290,SorP!$B$1:$B$6226,0)),"",INDIRECT("'SorP'!$A$"&amp;MATCH($S290&amp;$J290,SorP!C:C,0))))</f>
        <v>CN-JX</v>
      </c>
      <c r="U290" s="201"/>
      <c r="V290" s="226">
        <f ca="1">IF(C290="",NA(),IF(OR(C290="Smelter not listed",C290="Smelter not yet identified"),MATCH($B290&amp;$D290,'Smelter Look-up'!$J:$J,0),MATCH($B290&amp;$C290,'Smelter Look-up'!$J:$J,0)))</f>
        <v>623</v>
      </c>
      <c r="X290" s="227">
        <f t="shared" ca="1" si="39"/>
        <v>0</v>
      </c>
      <c r="AB290" s="228" t="str">
        <f t="shared" ca="1" si="40"/>
        <v>TungstenJiangxi Tonggu Non-ferrous Metallurgical &amp; Chemical Co., Ltd.</v>
      </c>
    </row>
    <row r="291" spans="1:28" s="227" customFormat="1" ht="81">
      <c r="A291" s="181" t="s">
        <v>1415</v>
      </c>
      <c r="B291" s="182" t="str">
        <f ca="1">IF(LEN(A291)=0,"",INDEX('Smelter Look-up'!$A:$A,MATCH($A291,'Smelter Look-up'!$E:$E,0)))</f>
        <v>Tungsten</v>
      </c>
      <c r="C291" s="186" t="str">
        <f ca="1">IF(LEN(A291)=0,"",INDEX('Smelter Look-up'!$C:$C,MATCH($A291,'Smelter Look-up'!$E:$E,0)))</f>
        <v>TANIOBIS Smelting GmbH &amp; Co. KG</v>
      </c>
      <c r="D291" s="230"/>
      <c r="E291" s="182" t="str">
        <f ca="1">IF(ISERROR($V291),"",OFFSET('Smelter Look-up'!$D$4,$V291-4,0)&amp;"")</f>
        <v>GERMANY</v>
      </c>
      <c r="F291" s="182" t="str">
        <f ca="1">IF(ISERROR($V291),"",OFFSET('Smelter Look-up'!$E$4,$V291-4,0))</f>
        <v>CID002542</v>
      </c>
      <c r="G291" s="182">
        <f ca="1">IF(C291=$X$4,IF(ISERROR($V291),"Enter smelter details","RMI"),IF(ISERROR($V291),"",OFFSET('Smelter Look-up'!$F$4,$V291-4,0)))</f>
        <v>0</v>
      </c>
      <c r="H291" s="183">
        <f ca="1">IF(ISERROR($V291),"",OFFSET('Smelter Look-up'!$G$4,$V291-4,0))</f>
        <v>0</v>
      </c>
      <c r="I291" s="184" t="str">
        <f ca="1">IF(ISERROR($V291),"",OFFSET('Smelter Look-up'!$H$4,$V291-4,0))</f>
        <v>Laufenburg</v>
      </c>
      <c r="J291" s="184" t="str">
        <f ca="1">IF(ISERROR($V291),"",OFFSET('Smelter Look-up'!$I$4,$V291-4,0))</f>
        <v>Baden-Württemberg</v>
      </c>
      <c r="K291" s="224"/>
      <c r="L291" s="224"/>
      <c r="M291" s="224"/>
      <c r="N291" s="224"/>
      <c r="O291" s="224"/>
      <c r="P291" s="185"/>
      <c r="Q291" s="225">
        <f>VLOOKUP(A291,'[1]For Dropdown'!$A:$F,6,FALSE)</f>
        <v>0</v>
      </c>
      <c r="R291" s="182" t="str">
        <f ca="1">IF(ISERROR($V291),"",OFFSET('Smelter Look-up'!$C$4,$V291-4,0)&amp;"")</f>
        <v>TANIOBIS Smelting GmbH &amp; Co. KG</v>
      </c>
      <c r="S291" s="181" t="str">
        <f t="shared" ca="1" si="38"/>
        <v>DE</v>
      </c>
      <c r="T291" s="181" t="str">
        <f ca="1">IF(B291="","",IF(ISERROR(MATCH($J291,SorP!$B$1:$B$6226,0)),"",INDIRECT("'SorP'!$A$"&amp;MATCH($S291&amp;$J291,SorP!C:C,0))))</f>
        <v>DE-BW</v>
      </c>
      <c r="U291" s="201"/>
      <c r="V291" s="226">
        <f ca="1">IF(C291="",NA(),IF(OR(C291="Smelter not listed",C291="Smelter not yet identified"),MATCH($B291&amp;$D291,'Smelter Look-up'!$J:$J,0),MATCH($B291&amp;$C291,'Smelter Look-up'!$J:$J,0)))</f>
        <v>650</v>
      </c>
      <c r="X291" s="227">
        <f t="shared" ca="1" si="39"/>
        <v>0</v>
      </c>
      <c r="AB291" s="228" t="str">
        <f t="shared" ca="1" si="40"/>
        <v>TungstenTANIOBIS Smelting GmbH &amp; Co. KG</v>
      </c>
    </row>
    <row r="292" spans="1:28" s="227" customFormat="1" ht="81">
      <c r="A292" s="181" t="s">
        <v>1418</v>
      </c>
      <c r="B292" s="182" t="str">
        <f ca="1">IF(LEN(A292)=0,"",INDEX('Smelter Look-up'!$A:$A,MATCH($A292,'Smelter Look-up'!$E:$E,0)))</f>
        <v>Tungsten</v>
      </c>
      <c r="C292" s="186" t="str">
        <f ca="1">IF(LEN(A292)=0,"",INDEX('Smelter Look-up'!$C:$C,MATCH($A292,'Smelter Look-up'!$E:$E,0)))</f>
        <v>Masan High-Tech Materials</v>
      </c>
      <c r="D292" s="230"/>
      <c r="E292" s="182" t="str">
        <f ca="1">IF(ISERROR($V292),"",OFFSET('Smelter Look-up'!$D$4,$V292-4,0)&amp;"")</f>
        <v>VIET NAM</v>
      </c>
      <c r="F292" s="182" t="str">
        <f ca="1">IF(ISERROR($V292),"",OFFSET('Smelter Look-up'!$E$4,$V292-4,0))</f>
        <v>CID002543</v>
      </c>
      <c r="G292" s="182" t="str">
        <f ca="1">IF(C292=$X$4,IF(ISERROR($V292),"Enter smelter details","RMI"),IF(ISERROR($V292),"",OFFSET('Smelter Look-up'!$F$4,$V292-4,0)))</f>
        <v>RMI</v>
      </c>
      <c r="H292" s="183">
        <f ca="1">IF(ISERROR($V292),"",OFFSET('Smelter Look-up'!$G$4,$V292-4,0))</f>
        <v>0</v>
      </c>
      <c r="I292" s="184" t="str">
        <f ca="1">IF(ISERROR($V292),"",OFFSET('Smelter Look-up'!$H$4,$V292-4,0))</f>
        <v>Dai Tu</v>
      </c>
      <c r="J292" s="184" t="str">
        <f ca="1">IF(ISERROR($V292),"",OFFSET('Smelter Look-up'!$I$4,$V292-4,0))</f>
        <v>Thái Nguyên</v>
      </c>
      <c r="K292" s="224"/>
      <c r="L292" s="224"/>
      <c r="M292" s="224"/>
      <c r="N292" s="224"/>
      <c r="O292" s="224"/>
      <c r="P292" s="185"/>
      <c r="Q292" s="225">
        <f>VLOOKUP(A292,'[1]For Dropdown'!$A:$F,6,FALSE)</f>
        <v>0</v>
      </c>
      <c r="R292" s="182" t="str">
        <f ca="1">IF(ISERROR($V292),"",OFFSET('Smelter Look-up'!$C$4,$V292-4,0)&amp;"")</f>
        <v>Masan High-Tech Materials</v>
      </c>
      <c r="S292" s="181" t="str">
        <f t="shared" ca="1" si="38"/>
        <v>VN</v>
      </c>
      <c r="T292" s="181" t="str">
        <f ca="1">IF(B292="","",IF(ISERROR(MATCH($J292,SorP!$B$1:$B$6226,0)),"",INDIRECT("'SorP'!$A$"&amp;MATCH($S292&amp;$J292,SorP!C:C,0))))</f>
        <v>VN-69</v>
      </c>
      <c r="U292" s="201"/>
      <c r="V292" s="226">
        <f ca="1">IF(C292="",NA(),IF(OR(C292="Smelter not listed",C292="Smelter not yet identified"),MATCH($B292&amp;$D292,'Smelter Look-up'!$J:$J,0),MATCH($B292&amp;$C292,'Smelter Look-up'!$J:$J,0)))</f>
        <v>636</v>
      </c>
      <c r="X292" s="227">
        <f t="shared" ca="1" si="39"/>
        <v>0</v>
      </c>
      <c r="AB292" s="228" t="str">
        <f t="shared" ca="1" si="40"/>
        <v>TungstenMasan High-Tech Materials</v>
      </c>
    </row>
    <row r="293" spans="1:28" s="227" customFormat="1" ht="54">
      <c r="A293" s="181" t="s">
        <v>2250</v>
      </c>
      <c r="B293" s="182" t="str">
        <f ca="1">IF(LEN(A293)=0,"",INDEX('Smelter Look-up'!$A:$A,MATCH($A293,'Smelter Look-up'!$E:$E,0)))</f>
        <v>Tungsten</v>
      </c>
      <c r="C293" s="186" t="str">
        <f ca="1">IF(LEN(A293)=0,"",INDEX('Smelter Look-up'!$C:$C,MATCH($A293,'Smelter Look-up'!$E:$E,0)))</f>
        <v>ACL Metais Eireli</v>
      </c>
      <c r="D293" s="230"/>
      <c r="E293" s="182" t="str">
        <f ca="1">IF(ISERROR($V293),"",OFFSET('Smelter Look-up'!$D$4,$V293-4,0)&amp;"")</f>
        <v>BRAZIL</v>
      </c>
      <c r="F293" s="182" t="str">
        <f ca="1">IF(ISERROR($V293),"",OFFSET('Smelter Look-up'!$E$4,$V293-4,0))</f>
        <v>CID002833</v>
      </c>
      <c r="G293" s="182" t="str">
        <f ca="1">IF(C293=$X$4,IF(ISERROR($V293),"Enter smelter details","RMI"),IF(ISERROR($V293),"",OFFSET('Smelter Look-up'!$F$4,$V293-4,0)))</f>
        <v>RMI</v>
      </c>
      <c r="H293" s="183">
        <f ca="1">IF(ISERROR($V293),"",OFFSET('Smelter Look-up'!$G$4,$V293-4,0))</f>
        <v>0</v>
      </c>
      <c r="I293" s="184" t="str">
        <f ca="1">IF(ISERROR($V293),"",OFFSET('Smelter Look-up'!$H$4,$V293-4,0))</f>
        <v>Araçariguama</v>
      </c>
      <c r="J293" s="184" t="str">
        <f ca="1">IF(ISERROR($V293),"",OFFSET('Smelter Look-up'!$I$4,$V293-4,0))</f>
        <v>São Paulo</v>
      </c>
      <c r="K293" s="224"/>
      <c r="L293" s="224"/>
      <c r="M293" s="224"/>
      <c r="N293" s="224"/>
      <c r="O293" s="224"/>
      <c r="P293" s="185"/>
      <c r="Q293" s="225" t="str">
        <f>VLOOKUP(A293,'[1]For Dropdown'!$A:$F,6,FALSE)</f>
        <v>Non Conformant</v>
      </c>
      <c r="R293" s="182" t="str">
        <f ca="1">IF(ISERROR($V293),"",OFFSET('Smelter Look-up'!$C$4,$V293-4,0)&amp;"")</f>
        <v>ACL Metais Eireli</v>
      </c>
      <c r="S293" s="181" t="str">
        <f t="shared" ca="1" si="38"/>
        <v>BR</v>
      </c>
      <c r="T293" s="181" t="str">
        <f ca="1">IF(B293="","",IF(ISERROR(MATCH($J293,SorP!$B$1:$B$6226,0)),"",INDIRECT("'SorP'!$A$"&amp;MATCH($S293&amp;$J293,SorP!C:C,0))))</f>
        <v>BR-SP</v>
      </c>
      <c r="U293" s="201"/>
      <c r="V293" s="226">
        <f ca="1">IF(C293="",NA(),IF(OR(C293="Smelter not listed",C293="Smelter not yet identified"),MATCH($B293&amp;$D293,'Smelter Look-up'!$J:$J,0),MATCH($B293&amp;$C293,'Smelter Look-up'!$J:$J,0)))</f>
        <v>581</v>
      </c>
      <c r="X293" s="227">
        <f t="shared" ca="1" si="39"/>
        <v>0</v>
      </c>
      <c r="AB293" s="228" t="str">
        <f t="shared" ca="1" si="40"/>
        <v>TungstenACL Metais Eireli</v>
      </c>
    </row>
    <row r="294" spans="1:28" s="227" customFormat="1" ht="81">
      <c r="A294" s="181" t="s">
        <v>787</v>
      </c>
      <c r="B294" s="182" t="str">
        <f ca="1">IF(LEN(A294)=0,"",INDEX('Smelter Look-up'!$A:$A,MATCH($A294,'Smelter Look-up'!$E:$E,0)))</f>
        <v>Tungsten</v>
      </c>
      <c r="C294" s="186" t="str">
        <f ca="1">IF(LEN(A294)=0,"",INDEX('Smelter Look-up'!$C:$C,MATCH($A294,'Smelter Look-up'!$E:$E,0)))</f>
        <v>Global Tungsten &amp; Powders LLC</v>
      </c>
      <c r="D294" s="230"/>
      <c r="E294" s="182" t="str">
        <f ca="1">IF(ISERROR($V294),"",OFFSET('Smelter Look-up'!$D$4,$V294-4,0)&amp;"")</f>
        <v>UNITED STATES OF AMERICA</v>
      </c>
      <c r="F294" s="182" t="str">
        <f ca="1">IF(ISERROR($V294),"",OFFSET('Smelter Look-up'!$E$4,$V294-4,0))</f>
        <v>CID000568</v>
      </c>
      <c r="G294" s="182" t="str">
        <f ca="1">IF(C294=$X$4,IF(ISERROR($V294),"Enter smelter details","RMI"),IF(ISERROR($V294),"",OFFSET('Smelter Look-up'!$F$4,$V294-4,0)))</f>
        <v>RMI</v>
      </c>
      <c r="H294" s="183">
        <f ca="1">IF(ISERROR($V294),"",OFFSET('Smelter Look-up'!$G$4,$V294-4,0))</f>
        <v>0</v>
      </c>
      <c r="I294" s="184" t="str">
        <f ca="1">IF(ISERROR($V294),"",OFFSET('Smelter Look-up'!$H$4,$V294-4,0))</f>
        <v>Towanda</v>
      </c>
      <c r="J294" s="184" t="str">
        <f ca="1">IF(ISERROR($V294),"",OFFSET('Smelter Look-up'!$I$4,$V294-4,0))</f>
        <v>Pennsylvania</v>
      </c>
      <c r="K294" s="224"/>
      <c r="L294" s="224"/>
      <c r="M294" s="224"/>
      <c r="N294" s="224"/>
      <c r="O294" s="224"/>
      <c r="P294" s="185"/>
      <c r="Q294" s="225">
        <f>VLOOKUP(A294,'[1]For Dropdown'!$A:$F,6,FALSE)</f>
        <v>0</v>
      </c>
      <c r="R294" s="182" t="str">
        <f ca="1">IF(ISERROR($V294),"",OFFSET('Smelter Look-up'!$C$4,$V294-4,0)&amp;"")</f>
        <v>Global Tungsten &amp; Powders LLC</v>
      </c>
      <c r="S294" s="181" t="str">
        <f t="shared" ref="S294:S324" ca="1" si="41">IF(B294="","",IF(ISERROR(MATCH($E294,CL,0)),"Unknown",INDIRECT("'C'!$A$"&amp;MATCH($E294,CL,0)+1)))</f>
        <v>US</v>
      </c>
      <c r="T294" s="181" t="str">
        <f ca="1">IF(B294="","",IF(ISERROR(MATCH($J294,SorP!$B$1:$B$6226,0)),"",INDIRECT("'SorP'!$A$"&amp;MATCH($S294&amp;$J294,SorP!C:C,0))))</f>
        <v>US-PA</v>
      </c>
      <c r="U294" s="201"/>
      <c r="V294" s="226">
        <f ca="1">IF(C294="",NA(),IF(OR(C294="Smelter not listed",C294="Smelter not yet identified"),MATCH($B294&amp;$D294,'Smelter Look-up'!$J:$J,0),MATCH($B294&amp;$C294,'Smelter Look-up'!$J:$J,0)))</f>
        <v>604</v>
      </c>
      <c r="X294" s="227">
        <f t="shared" ref="X294:X324" ca="1" si="42">IF(AND(C294="Smelter not listed",OR(LEN(D294)=0,LEN(E294)=0)),1,0)</f>
        <v>0</v>
      </c>
      <c r="AB294" s="228" t="str">
        <f t="shared" ref="AB294:AB324" ca="1" si="43">B294&amp;C294</f>
        <v>TungstenGlobal Tungsten &amp; Powders LLC</v>
      </c>
    </row>
    <row r="295" spans="1:28" s="227" customFormat="1" ht="67.5">
      <c r="A295" s="181" t="s">
        <v>788</v>
      </c>
      <c r="B295" s="182" t="str">
        <f ca="1">IF(LEN(A295)=0,"",INDEX('Smelter Look-up'!$A:$A,MATCH($A295,'Smelter Look-up'!$E:$E,0)))</f>
        <v>Tungsten</v>
      </c>
      <c r="C295" s="186" t="str">
        <f ca="1">IF(LEN(A295)=0,"",INDEX('Smelter Look-up'!$C:$C,MATCH($A295,'Smelter Look-up'!$E:$E,0)))</f>
        <v>Hunan Chenzhou Mining Co., Ltd.</v>
      </c>
      <c r="D295" s="230"/>
      <c r="E295" s="182" t="str">
        <f ca="1">IF(ISERROR($V295),"",OFFSET('Smelter Look-up'!$D$4,$V295-4,0)&amp;"")</f>
        <v>CHINA</v>
      </c>
      <c r="F295" s="182" t="str">
        <f ca="1">IF(ISERROR($V295),"",OFFSET('Smelter Look-up'!$E$4,$V295-4,0))</f>
        <v>CID000766</v>
      </c>
      <c r="G295" s="182" t="str">
        <f ca="1">IF(C295=$X$4,IF(ISERROR($V295),"Enter smelter details","RMI"),IF(ISERROR($V295),"",OFFSET('Smelter Look-up'!$F$4,$V295-4,0)))</f>
        <v>RMI</v>
      </c>
      <c r="H295" s="183">
        <f ca="1">IF(ISERROR($V295),"",OFFSET('Smelter Look-up'!$G$4,$V295-4,0))</f>
        <v>0</v>
      </c>
      <c r="I295" s="184" t="str">
        <f ca="1">IF(ISERROR($V295),"",OFFSET('Smelter Look-up'!$H$4,$V295-4,0))</f>
        <v>Yuanling</v>
      </c>
      <c r="J295" s="184" t="str">
        <f ca="1">IF(ISERROR($V295),"",OFFSET('Smelter Look-up'!$I$4,$V295-4,0))</f>
        <v>Hunan Sheng</v>
      </c>
      <c r="K295" s="224"/>
      <c r="L295" s="224"/>
      <c r="M295" s="224"/>
      <c r="N295" s="224"/>
      <c r="O295" s="224"/>
      <c r="P295" s="185"/>
      <c r="Q295" s="225">
        <f>VLOOKUP(A295,'[1]For Dropdown'!$A:$F,6,FALSE)</f>
        <v>0</v>
      </c>
      <c r="R295" s="182" t="str">
        <f ca="1">IF(ISERROR($V295),"",OFFSET('Smelter Look-up'!$C$4,$V295-4,0)&amp;"")</f>
        <v>Hunan Chenzhou Mining Co., Ltd.</v>
      </c>
      <c r="S295" s="181" t="str">
        <f t="shared" ca="1" si="41"/>
        <v>CN</v>
      </c>
      <c r="T295" s="181" t="str">
        <f ca="1">IF(B295="","",IF(ISERROR(MATCH($J295,SorP!$B$1:$B$6226,0)),"",INDIRECT("'SorP'!$A$"&amp;MATCH($S295&amp;$J295,SorP!C:C,0))))</f>
        <v>CN-HN</v>
      </c>
      <c r="U295" s="201"/>
      <c r="V295" s="226">
        <f ca="1">IF(C295="",NA(),IF(OR(C295="Smelter not listed",C295="Smelter not yet identified"),MATCH($B295&amp;$D295,'Smelter Look-up'!$J:$J,0),MATCH($B295&amp;$C295,'Smelter Look-up'!$J:$J,0)))</f>
        <v>613</v>
      </c>
      <c r="X295" s="227">
        <f t="shared" ca="1" si="42"/>
        <v>0</v>
      </c>
      <c r="AB295" s="228" t="str">
        <f t="shared" ca="1" si="43"/>
        <v>TungstenHunan Chenzhou Mining Co., Ltd.</v>
      </c>
    </row>
    <row r="296" spans="1:28" s="227" customFormat="1" ht="81">
      <c r="A296" s="181" t="s">
        <v>789</v>
      </c>
      <c r="B296" s="182" t="str">
        <f ca="1">IF(LEN(A296)=0,"",INDEX('Smelter Look-up'!$A:$A,MATCH($A296,'Smelter Look-up'!$E:$E,0)))</f>
        <v>Tungsten</v>
      </c>
      <c r="C296" s="186" t="str">
        <f ca="1">IF(LEN(A296)=0,"",INDEX('Smelter Look-up'!$C:$C,MATCH($A296,'Smelter Look-up'!$E:$E,0)))</f>
        <v>Hunan Jintai New Material Co., Ltd.</v>
      </c>
      <c r="D296" s="230"/>
      <c r="E296" s="182" t="str">
        <f ca="1">IF(ISERROR($V296),"",OFFSET('Smelter Look-up'!$D$4,$V296-4,0)&amp;"")</f>
        <v>CHINA</v>
      </c>
      <c r="F296" s="182" t="str">
        <f ca="1">IF(ISERROR($V296),"",OFFSET('Smelter Look-up'!$E$4,$V296-4,0))</f>
        <v>CID000769</v>
      </c>
      <c r="G296" s="182" t="str">
        <f ca="1">IF(C296=$X$4,IF(ISERROR($V296),"Enter smelter details","RMI"),IF(ISERROR($V296),"",OFFSET('Smelter Look-up'!$F$4,$V296-4,0)))</f>
        <v>RMI</v>
      </c>
      <c r="H296" s="183">
        <f ca="1">IF(ISERROR($V296),"",OFFSET('Smelter Look-up'!$G$4,$V296-4,0))</f>
        <v>0</v>
      </c>
      <c r="I296" s="184" t="str">
        <f ca="1">IF(ISERROR($V296),"",OFFSET('Smelter Look-up'!$H$4,$V296-4,0))</f>
        <v>Hengyang</v>
      </c>
      <c r="J296" s="184" t="str">
        <f ca="1">IF(ISERROR($V296),"",OFFSET('Smelter Look-up'!$I$4,$V296-4,0))</f>
        <v>Hunan Sheng</v>
      </c>
      <c r="K296" s="224"/>
      <c r="L296" s="224"/>
      <c r="M296" s="224"/>
      <c r="N296" s="224"/>
      <c r="O296" s="224"/>
      <c r="P296" s="185"/>
      <c r="Q296" s="225" t="str">
        <f>VLOOKUP(A296,'[1]For Dropdown'!$A:$F,6,FALSE)</f>
        <v>Non Conformant</v>
      </c>
      <c r="R296" s="182" t="str">
        <f ca="1">IF(ISERROR($V296),"",OFFSET('Smelter Look-up'!$C$4,$V296-4,0)&amp;"")</f>
        <v>Hunan Jintai New Material Co., Ltd.</v>
      </c>
      <c r="S296" s="181" t="str">
        <f t="shared" ca="1" si="41"/>
        <v>CN</v>
      </c>
      <c r="T296" s="181" t="str">
        <f ca="1">IF(B296="","",IF(ISERROR(MATCH($J296,SorP!$B$1:$B$6226,0)),"",INDIRECT("'SorP'!$A$"&amp;MATCH($S296&amp;$J296,SorP!C:C,0))))</f>
        <v>CN-HN</v>
      </c>
      <c r="U296" s="201"/>
      <c r="V296" s="226">
        <f ca="1">IF(C296="",NA(),IF(OR(C296="Smelter not listed",C296="Smelter not yet identified"),MATCH($B296&amp;$D296,'Smelter Look-up'!$J:$J,0),MATCH($B296&amp;$C296,'Smelter Look-up'!$J:$J,0)))</f>
        <v>616</v>
      </c>
      <c r="X296" s="227">
        <f t="shared" ca="1" si="42"/>
        <v>0</v>
      </c>
      <c r="AB296" s="228" t="str">
        <f t="shared" ca="1" si="43"/>
        <v>TungstenHunan Jintai New Material Co., Ltd.</v>
      </c>
    </row>
    <row r="297" spans="1:28" s="227" customFormat="1" ht="67.5">
      <c r="A297" s="181" t="s">
        <v>790</v>
      </c>
      <c r="B297" s="182" t="str">
        <f ca="1">IF(LEN(A297)=0,"",INDEX('Smelter Look-up'!$A:$A,MATCH($A297,'Smelter Look-up'!$E:$E,0)))</f>
        <v>Tungsten</v>
      </c>
      <c r="C297" s="186" t="str">
        <f ca="1">IF(LEN(A297)=0,"",INDEX('Smelter Look-up'!$C:$C,MATCH($A297,'Smelter Look-up'!$E:$E,0)))</f>
        <v>Japan New Metals Co., Ltd.</v>
      </c>
      <c r="D297" s="230"/>
      <c r="E297" s="182" t="str">
        <f ca="1">IF(ISERROR($V297),"",OFFSET('Smelter Look-up'!$D$4,$V297-4,0)&amp;"")</f>
        <v>JAPAN</v>
      </c>
      <c r="F297" s="182" t="str">
        <f ca="1">IF(ISERROR($V297),"",OFFSET('Smelter Look-up'!$E$4,$V297-4,0))</f>
        <v>CID000825</v>
      </c>
      <c r="G297" s="182" t="str">
        <f ca="1">IF(C297=$X$4,IF(ISERROR($V297),"Enter smelter details","RMI"),IF(ISERROR($V297),"",OFFSET('Smelter Look-up'!$F$4,$V297-4,0)))</f>
        <v>RMI</v>
      </c>
      <c r="H297" s="183">
        <f ca="1">IF(ISERROR($V297),"",OFFSET('Smelter Look-up'!$G$4,$V297-4,0))</f>
        <v>0</v>
      </c>
      <c r="I297" s="184" t="str">
        <f ca="1">IF(ISERROR($V297),"",OFFSET('Smelter Look-up'!$H$4,$V297-4,0))</f>
        <v>Akita City</v>
      </c>
      <c r="J297" s="184" t="str">
        <f ca="1">IF(ISERROR($V297),"",OFFSET('Smelter Look-up'!$I$4,$V297-4,0))</f>
        <v>Akita</v>
      </c>
      <c r="K297" s="224"/>
      <c r="L297" s="224"/>
      <c r="M297" s="224"/>
      <c r="N297" s="224"/>
      <c r="O297" s="224"/>
      <c r="P297" s="185"/>
      <c r="Q297" s="225">
        <f>VLOOKUP(A297,'[1]For Dropdown'!$A:$F,6,FALSE)</f>
        <v>0</v>
      </c>
      <c r="R297" s="182" t="str">
        <f ca="1">IF(ISERROR($V297),"",OFFSET('Smelter Look-up'!$C$4,$V297-4,0)&amp;"")</f>
        <v>Japan New Metals Co., Ltd.</v>
      </c>
      <c r="S297" s="181" t="str">
        <f t="shared" ca="1" si="41"/>
        <v>JP</v>
      </c>
      <c r="T297" s="181" t="str">
        <f ca="1">IF(B297="","",IF(ISERROR(MATCH($J297,SorP!$B$1:$B$6226,0)),"",INDIRECT("'SorP'!$A$"&amp;MATCH($S297&amp;$J297,SorP!C:C,0))))</f>
        <v>JP-05</v>
      </c>
      <c r="U297" s="201"/>
      <c r="V297" s="226">
        <f ca="1">IF(C297="",NA(),IF(OR(C297="Smelter not listed",C297="Smelter not yet identified"),MATCH($B297&amp;$D297,'Smelter Look-up'!$J:$J,0),MATCH($B297&amp;$C297,'Smelter Look-up'!$J:$J,0)))</f>
        <v>619</v>
      </c>
      <c r="X297" s="227">
        <f t="shared" ca="1" si="42"/>
        <v>0</v>
      </c>
      <c r="AB297" s="228" t="str">
        <f t="shared" ca="1" si="43"/>
        <v>TungstenJapan New Metals Co., Ltd.</v>
      </c>
    </row>
    <row r="298" spans="1:28" s="227" customFormat="1" ht="54">
      <c r="A298" s="181" t="s">
        <v>791</v>
      </c>
      <c r="B298" s="182" t="str">
        <f ca="1">IF(LEN(A298)=0,"",INDEX('Smelter Look-up'!$A:$A,MATCH($A298,'Smelter Look-up'!$E:$E,0)))</f>
        <v>Tungsten</v>
      </c>
      <c r="C298" s="186" t="str">
        <f ca="1">IF(LEN(A298)=0,"",INDEX('Smelter Look-up'!$C:$C,MATCH($A298,'Smelter Look-up'!$E:$E,0)))</f>
        <v>Kennametal Fallon</v>
      </c>
      <c r="D298" s="230"/>
      <c r="E298" s="182" t="str">
        <f ca="1">IF(ISERROR($V298),"",OFFSET('Smelter Look-up'!$D$4,$V298-4,0)&amp;"")</f>
        <v>UNITED STATES OF AMERICA</v>
      </c>
      <c r="F298" s="182" t="str">
        <f ca="1">IF(ISERROR($V298),"",OFFSET('Smelter Look-up'!$E$4,$V298-4,0))</f>
        <v>CID000966</v>
      </c>
      <c r="G298" s="182" t="str">
        <f ca="1">IF(C298=$X$4,IF(ISERROR($V298),"Enter smelter details","RMI"),IF(ISERROR($V298),"",OFFSET('Smelter Look-up'!$F$4,$V298-4,0)))</f>
        <v>RMI</v>
      </c>
      <c r="H298" s="183">
        <f ca="1">IF(ISERROR($V298),"",OFFSET('Smelter Look-up'!$G$4,$V298-4,0))</f>
        <v>0</v>
      </c>
      <c r="I298" s="184" t="str">
        <f ca="1">IF(ISERROR($V298),"",OFFSET('Smelter Look-up'!$H$4,$V298-4,0))</f>
        <v>Fallon</v>
      </c>
      <c r="J298" s="184" t="str">
        <f ca="1">IF(ISERROR($V298),"",OFFSET('Smelter Look-up'!$I$4,$V298-4,0))</f>
        <v>Nevada</v>
      </c>
      <c r="K298" s="224"/>
      <c r="L298" s="224"/>
      <c r="M298" s="224"/>
      <c r="N298" s="224"/>
      <c r="O298" s="224"/>
      <c r="P298" s="185"/>
      <c r="Q298" s="225">
        <f>VLOOKUP(A298,'[1]For Dropdown'!$A:$F,6,FALSE)</f>
        <v>0</v>
      </c>
      <c r="R298" s="182" t="str">
        <f ca="1">IF(ISERROR($V298),"",OFFSET('Smelter Look-up'!$C$4,$V298-4,0)&amp;"")</f>
        <v>Kennametal Fallon</v>
      </c>
      <c r="S298" s="181" t="str">
        <f t="shared" ca="1" si="41"/>
        <v>US</v>
      </c>
      <c r="T298" s="181" t="str">
        <f ca="1">IF(B298="","",IF(ISERROR(MATCH($J298,SorP!$B$1:$B$6226,0)),"",INDIRECT("'SorP'!$A$"&amp;MATCH($S298&amp;$J298,SorP!C:C,0))))</f>
        <v>US-NV</v>
      </c>
      <c r="U298" s="201"/>
      <c r="V298" s="226">
        <f ca="1">IF(C298="",NA(),IF(OR(C298="Smelter not listed",C298="Smelter not yet identified"),MATCH($B298&amp;$D298,'Smelter Look-up'!$J:$J,0),MATCH($B298&amp;$C298,'Smelter Look-up'!$J:$J,0)))</f>
        <v>629</v>
      </c>
      <c r="X298" s="227">
        <f t="shared" ca="1" si="42"/>
        <v>0</v>
      </c>
      <c r="AB298" s="228" t="str">
        <f t="shared" ca="1" si="43"/>
        <v>TungstenKennametal Fallon</v>
      </c>
    </row>
    <row r="299" spans="1:28" s="227" customFormat="1" ht="94.5">
      <c r="A299" s="181" t="s">
        <v>792</v>
      </c>
      <c r="B299" s="182" t="str">
        <f ca="1">IF(LEN(A299)=0,"",INDEX('Smelter Look-up'!$A:$A,MATCH($A299,'Smelter Look-up'!$E:$E,0)))</f>
        <v>Tungsten</v>
      </c>
      <c r="C299" s="186" t="str">
        <f ca="1">IF(LEN(A299)=0,"",INDEX('Smelter Look-up'!$C:$C,MATCH($A299,'Smelter Look-up'!$E:$E,0)))</f>
        <v>Wolfram Bergbau und Hutten AG</v>
      </c>
      <c r="D299" s="230"/>
      <c r="E299" s="182" t="str">
        <f ca="1">IF(ISERROR($V299),"",OFFSET('Smelter Look-up'!$D$4,$V299-4,0)&amp;"")</f>
        <v>AUSTRIA</v>
      </c>
      <c r="F299" s="182" t="str">
        <f ca="1">IF(ISERROR($V299),"",OFFSET('Smelter Look-up'!$E$4,$V299-4,0))</f>
        <v>CID002044</v>
      </c>
      <c r="G299" s="182">
        <f ca="1">IF(C299=$X$4,IF(ISERROR($V299),"Enter smelter details","RMI"),IF(ISERROR($V299),"",OFFSET('Smelter Look-up'!$F$4,$V299-4,0)))</f>
        <v>0</v>
      </c>
      <c r="H299" s="183">
        <f ca="1">IF(ISERROR($V299),"",OFFSET('Smelter Look-up'!$G$4,$V299-4,0))</f>
        <v>0</v>
      </c>
      <c r="I299" s="184" t="str">
        <f ca="1">IF(ISERROR($V299),"",OFFSET('Smelter Look-up'!$H$4,$V299-4,0))</f>
        <v>St. Martin i-S</v>
      </c>
      <c r="J299" s="184" t="str">
        <f ca="1">IF(ISERROR($V299),"",OFFSET('Smelter Look-up'!$I$4,$V299-4,0))</f>
        <v>Steiermark</v>
      </c>
      <c r="K299" s="224"/>
      <c r="L299" s="224"/>
      <c r="M299" s="224"/>
      <c r="N299" s="224"/>
      <c r="O299" s="224"/>
      <c r="P299" s="185"/>
      <c r="Q299" s="225">
        <f>VLOOKUP(A299,'[1]For Dropdown'!$A:$F,6,FALSE)</f>
        <v>0</v>
      </c>
      <c r="R299" s="182" t="str">
        <f ca="1">IF(ISERROR($V299),"",OFFSET('Smelter Look-up'!$C$4,$V299-4,0)&amp;"")</f>
        <v>Wolfram Bergbau und Hutten AG</v>
      </c>
      <c r="S299" s="181" t="str">
        <f t="shared" ca="1" si="41"/>
        <v>AT</v>
      </c>
      <c r="T299" s="181" t="str">
        <f ca="1">IF(B299="","",IF(ISERROR(MATCH($J299,SorP!$B$1:$B$6226,0)),"",INDIRECT("'SorP'!$A$"&amp;MATCH($S299&amp;$J299,SorP!C:C,0))))</f>
        <v>AT-6</v>
      </c>
      <c r="U299" s="201"/>
      <c r="V299" s="226">
        <f ca="1">IF(C299="",NA(),IF(OR(C299="Smelter not listed",C299="Smelter not yet identified"),MATCH($B299&amp;$D299,'Smelter Look-up'!$J:$J,0),MATCH($B299&amp;$C299,'Smelter Look-up'!$J:$J,0)))</f>
        <v>655</v>
      </c>
      <c r="X299" s="227">
        <f t="shared" ca="1" si="42"/>
        <v>0</v>
      </c>
      <c r="AB299" s="228" t="str">
        <f t="shared" ca="1" si="43"/>
        <v>TungstenWolfram Bergbau und Hutten AG</v>
      </c>
    </row>
    <row r="300" spans="1:28" s="227" customFormat="1" ht="67.5">
      <c r="A300" s="181" t="s">
        <v>793</v>
      </c>
      <c r="B300" s="182" t="str">
        <f ca="1">IF(LEN(A300)=0,"",INDEX('Smelter Look-up'!$A:$A,MATCH($A300,'Smelter Look-up'!$E:$E,0)))</f>
        <v>Tungsten</v>
      </c>
      <c r="C300" s="186" t="str">
        <f ca="1">IF(LEN(A300)=0,"",INDEX('Smelter Look-up'!$C:$C,MATCH($A300,'Smelter Look-up'!$E:$E,0)))</f>
        <v>Xiamen Tungsten Co., Ltd.</v>
      </c>
      <c r="D300" s="230"/>
      <c r="E300" s="182" t="str">
        <f ca="1">IF(ISERROR($V300),"",OFFSET('Smelter Look-up'!$D$4,$V300-4,0)&amp;"")</f>
        <v>CHINA</v>
      </c>
      <c r="F300" s="182" t="str">
        <f ca="1">IF(ISERROR($V300),"",OFFSET('Smelter Look-up'!$E$4,$V300-4,0))</f>
        <v>CID002082</v>
      </c>
      <c r="G300" s="182">
        <f ca="1">IF(C300=$X$4,IF(ISERROR($V300),"Enter smelter details","RMI"),IF(ISERROR($V300),"",OFFSET('Smelter Look-up'!$F$4,$V300-4,0)))</f>
        <v>0</v>
      </c>
      <c r="H300" s="183">
        <f ca="1">IF(ISERROR($V300),"",OFFSET('Smelter Look-up'!$G$4,$V300-4,0))</f>
        <v>0</v>
      </c>
      <c r="I300" s="184" t="str">
        <f ca="1">IF(ISERROR($V300),"",OFFSET('Smelter Look-up'!$H$4,$V300-4,0))</f>
        <v>Xiamen</v>
      </c>
      <c r="J300" s="184" t="str">
        <f ca="1">IF(ISERROR($V300),"",OFFSET('Smelter Look-up'!$I$4,$V300-4,0))</f>
        <v>Fujian Sheng</v>
      </c>
      <c r="K300" s="224"/>
      <c r="L300" s="224"/>
      <c r="M300" s="224"/>
      <c r="N300" s="224"/>
      <c r="O300" s="224"/>
      <c r="P300" s="185"/>
      <c r="Q300" s="225">
        <f>VLOOKUP(A300,'[1]For Dropdown'!$A:$F,6,FALSE)</f>
        <v>0</v>
      </c>
      <c r="R300" s="182" t="str">
        <f ca="1">IF(ISERROR($V300),"",OFFSET('Smelter Look-up'!$C$4,$V300-4,0)&amp;"")</f>
        <v>Xiamen Tungsten Co., Ltd.</v>
      </c>
      <c r="S300" s="181" t="str">
        <f t="shared" ca="1" si="41"/>
        <v>CN</v>
      </c>
      <c r="T300" s="181" t="str">
        <f ca="1">IF(B300="","",IF(ISERROR(MATCH($J300,SorP!$B$1:$B$6226,0)),"",INDIRECT("'SorP'!$A$"&amp;MATCH($S300&amp;$J300,SorP!C:C,0))))</f>
        <v>CN-FJ</v>
      </c>
      <c r="U300" s="201"/>
      <c r="V300" s="226">
        <f ca="1">IF(C300="",NA(),IF(OR(C300="Smelter not listed",C300="Smelter not yet identified"),MATCH($B300&amp;$D300,'Smelter Look-up'!$J:$J,0),MATCH($B300&amp;$C300,'Smelter Look-up'!$J:$J,0)))</f>
        <v>659</v>
      </c>
      <c r="X300" s="227">
        <f t="shared" ca="1" si="42"/>
        <v>0</v>
      </c>
      <c r="AB300" s="228" t="str">
        <f t="shared" ca="1" si="43"/>
        <v>TungstenXiamen Tungsten Co., Ltd.</v>
      </c>
    </row>
    <row r="301" spans="1:28" s="227" customFormat="1" ht="94.5">
      <c r="A301" s="181" t="s">
        <v>137</v>
      </c>
      <c r="B301" s="182" t="str">
        <f ca="1">IF(LEN(A301)=0,"",INDEX('Smelter Look-up'!$A:$A,MATCH($A301,'Smelter Look-up'!$E:$E,0)))</f>
        <v>Tungsten</v>
      </c>
      <c r="C301" s="186" t="str">
        <f ca="1">IF(LEN(A301)=0,"",INDEX('Smelter Look-up'!$C:$C,MATCH($A301,'Smelter Look-up'!$E:$E,0)))</f>
        <v>Ganzhou Jiangwu Ferrotungsten Co., Ltd.</v>
      </c>
      <c r="D301" s="230"/>
      <c r="E301" s="182" t="str">
        <f ca="1">IF(ISERROR($V301),"",OFFSET('Smelter Look-up'!$D$4,$V301-4,0)&amp;"")</f>
        <v>CHINA</v>
      </c>
      <c r="F301" s="182" t="str">
        <f ca="1">IF(ISERROR($V301),"",OFFSET('Smelter Look-up'!$E$4,$V301-4,0))</f>
        <v>CID002315</v>
      </c>
      <c r="G301" s="182" t="str">
        <f ca="1">IF(C301=$X$4,IF(ISERROR($V301),"Enter smelter details","RMI"),IF(ISERROR($V301),"",OFFSET('Smelter Look-up'!$F$4,$V301-4,0)))</f>
        <v>RMI</v>
      </c>
      <c r="H301" s="183">
        <f ca="1">IF(ISERROR($V301),"",OFFSET('Smelter Look-up'!$G$4,$V301-4,0))</f>
        <v>0</v>
      </c>
      <c r="I301" s="184" t="str">
        <f ca="1">IF(ISERROR($V301),"",OFFSET('Smelter Look-up'!$H$4,$V301-4,0))</f>
        <v>Ganzhou</v>
      </c>
      <c r="J301" s="184" t="str">
        <f ca="1">IF(ISERROR($V301),"",OFFSET('Smelter Look-up'!$I$4,$V301-4,0))</f>
        <v>Jiangxi Sheng</v>
      </c>
      <c r="K301" s="224"/>
      <c r="L301" s="224"/>
      <c r="M301" s="224"/>
      <c r="N301" s="224"/>
      <c r="O301" s="224"/>
      <c r="P301" s="185"/>
      <c r="Q301" s="225">
        <f>VLOOKUP(A301,'[1]For Dropdown'!$A:$F,6,FALSE)</f>
        <v>0</v>
      </c>
      <c r="R301" s="182" t="str">
        <f ca="1">IF(ISERROR($V301),"",OFFSET('Smelter Look-up'!$C$4,$V301-4,0)&amp;"")</f>
        <v>Ganzhou Jiangwu Ferrotungsten Co., Ltd.</v>
      </c>
      <c r="S301" s="181" t="str">
        <f t="shared" ca="1" si="41"/>
        <v>CN</v>
      </c>
      <c r="T301" s="181" t="str">
        <f ca="1">IF(B301="","",IF(ISERROR(MATCH($J301,SorP!$B$1:$B$6226,0)),"",INDIRECT("'SorP'!$A$"&amp;MATCH($S301&amp;$J301,SorP!C:C,0))))</f>
        <v>CN-JX</v>
      </c>
      <c r="U301" s="201"/>
      <c r="V301" s="226">
        <f ca="1">IF(C301="",NA(),IF(OR(C301="Smelter not listed",C301="Smelter not yet identified"),MATCH($B301&amp;$D301,'Smelter Look-up'!$J:$J,0),MATCH($B301&amp;$C301,'Smelter Look-up'!$J:$J,0)))</f>
        <v>601</v>
      </c>
      <c r="X301" s="227">
        <f t="shared" ca="1" si="42"/>
        <v>0</v>
      </c>
      <c r="AB301" s="228" t="str">
        <f t="shared" ca="1" si="43"/>
        <v>TungstenGanzhou Jiangwu Ferrotungsten Co., Ltd.</v>
      </c>
    </row>
    <row r="302" spans="1:28" s="227" customFormat="1" ht="81">
      <c r="A302" s="181" t="s">
        <v>141</v>
      </c>
      <c r="B302" s="182" t="str">
        <f ca="1">IF(LEN(A302)=0,"",INDEX('Smelter Look-up'!$A:$A,MATCH($A302,'Smelter Look-up'!$E:$E,0)))</f>
        <v>Tungsten</v>
      </c>
      <c r="C302" s="186" t="str">
        <f ca="1">IF(LEN(A302)=0,"",INDEX('Smelter Look-up'!$C:$C,MATCH($A302,'Smelter Look-up'!$E:$E,0)))</f>
        <v>Malipo Haiyu Tungsten Co., Ltd.</v>
      </c>
      <c r="D302" s="230"/>
      <c r="E302" s="182" t="str">
        <f ca="1">IF(ISERROR($V302),"",OFFSET('Smelter Look-up'!$D$4,$V302-4,0)&amp;"")</f>
        <v>CHINA</v>
      </c>
      <c r="F302" s="182" t="str">
        <f ca="1">IF(ISERROR($V302),"",OFFSET('Smelter Look-up'!$E$4,$V302-4,0))</f>
        <v>CID002319</v>
      </c>
      <c r="G302" s="182" t="str">
        <f ca="1">IF(C302=$X$4,IF(ISERROR($V302),"Enter smelter details","RMI"),IF(ISERROR($V302),"",OFFSET('Smelter Look-up'!$F$4,$V302-4,0)))</f>
        <v>RMI</v>
      </c>
      <c r="H302" s="183">
        <f ca="1">IF(ISERROR($V302),"",OFFSET('Smelter Look-up'!$G$4,$V302-4,0))</f>
        <v>0</v>
      </c>
      <c r="I302" s="184" t="str">
        <f ca="1">IF(ISERROR($V302),"",OFFSET('Smelter Look-up'!$H$4,$V302-4,0))</f>
        <v>Wen Shan</v>
      </c>
      <c r="J302" s="184" t="str">
        <f ca="1">IF(ISERROR($V302),"",OFFSET('Smelter Look-up'!$I$4,$V302-4,0))</f>
        <v>Yunnan Sheng</v>
      </c>
      <c r="K302" s="224"/>
      <c r="L302" s="224"/>
      <c r="M302" s="224"/>
      <c r="N302" s="224"/>
      <c r="O302" s="224"/>
      <c r="P302" s="185"/>
      <c r="Q302" s="225">
        <f>VLOOKUP(A302,'[1]For Dropdown'!$A:$F,6,FALSE)</f>
        <v>0</v>
      </c>
      <c r="R302" s="182" t="str">
        <f ca="1">IF(ISERROR($V302),"",OFFSET('Smelter Look-up'!$C$4,$V302-4,0)&amp;"")</f>
        <v>Malipo Haiyu Tungsten Co., Ltd.</v>
      </c>
      <c r="S302" s="181" t="str">
        <f t="shared" ca="1" si="41"/>
        <v>CN</v>
      </c>
      <c r="T302" s="181" t="str">
        <f ca="1">IF(B302="","",IF(ISERROR(MATCH($J302,SorP!$B$1:$B$6226,0)),"",INDIRECT("'SorP'!$A$"&amp;MATCH($S302&amp;$J302,SorP!C:C,0))))</f>
        <v>CN-YN</v>
      </c>
      <c r="U302" s="201"/>
      <c r="V302" s="226">
        <f ca="1">IF(C302="",NA(),IF(OR(C302="Smelter not listed",C302="Smelter not yet identified"),MATCH($B302&amp;$D302,'Smelter Look-up'!$J:$J,0),MATCH($B302&amp;$C302,'Smelter Look-up'!$J:$J,0)))</f>
        <v>635</v>
      </c>
      <c r="X302" s="227">
        <f t="shared" ca="1" si="42"/>
        <v>0</v>
      </c>
      <c r="AB302" s="228" t="str">
        <f t="shared" ca="1" si="43"/>
        <v>TungstenMalipo Haiyu Tungsten Co., Ltd.</v>
      </c>
    </row>
    <row r="303" spans="1:28" s="227" customFormat="1" ht="67.5">
      <c r="A303" s="181" t="s">
        <v>142</v>
      </c>
      <c r="B303" s="182" t="str">
        <f ca="1">IF(LEN(A303)=0,"",INDEX('Smelter Look-up'!$A:$A,MATCH($A303,'Smelter Look-up'!$E:$E,0)))</f>
        <v>Tungsten</v>
      </c>
      <c r="C303" s="186" t="str">
        <f ca="1">IF(LEN(A303)=0,"",INDEX('Smelter Look-up'!$C:$C,MATCH($A303,'Smelter Look-up'!$E:$E,0)))</f>
        <v>Xiamen Tungsten (H.C.) Co., Ltd.</v>
      </c>
      <c r="D303" s="230"/>
      <c r="E303" s="182" t="str">
        <f ca="1">IF(ISERROR($V303),"",OFFSET('Smelter Look-up'!$D$4,$V303-4,0)&amp;"")</f>
        <v>CHINA</v>
      </c>
      <c r="F303" s="182" t="str">
        <f ca="1">IF(ISERROR($V303),"",OFFSET('Smelter Look-up'!$E$4,$V303-4,0))</f>
        <v>CID002320</v>
      </c>
      <c r="G303" s="182">
        <f ca="1">IF(C303=$X$4,IF(ISERROR($V303),"Enter smelter details","RMI"),IF(ISERROR($V303),"",OFFSET('Smelter Look-up'!$F$4,$V303-4,0)))</f>
        <v>0</v>
      </c>
      <c r="H303" s="183">
        <f ca="1">IF(ISERROR($V303),"",OFFSET('Smelter Look-up'!$G$4,$V303-4,0))</f>
        <v>0</v>
      </c>
      <c r="I303" s="184" t="str">
        <f ca="1">IF(ISERROR($V303),"",OFFSET('Smelter Look-up'!$H$4,$V303-4,0))</f>
        <v>Xiamen</v>
      </c>
      <c r="J303" s="184" t="str">
        <f ca="1">IF(ISERROR($V303),"",OFFSET('Smelter Look-up'!$I$4,$V303-4,0))</f>
        <v>Fujian Sheng</v>
      </c>
      <c r="K303" s="224"/>
      <c r="L303" s="224"/>
      <c r="M303" s="224"/>
      <c r="N303" s="224"/>
      <c r="O303" s="224"/>
      <c r="P303" s="185"/>
      <c r="Q303" s="225">
        <f>VLOOKUP(A303,'[1]For Dropdown'!$A:$F,6,FALSE)</f>
        <v>0</v>
      </c>
      <c r="R303" s="182" t="str">
        <f ca="1">IF(ISERROR($V303),"",OFFSET('Smelter Look-up'!$C$4,$V303-4,0)&amp;"")</f>
        <v>Xiamen Tungsten (H.C.) Co., Ltd.</v>
      </c>
      <c r="S303" s="181" t="str">
        <f t="shared" ca="1" si="41"/>
        <v>CN</v>
      </c>
      <c r="T303" s="181" t="str">
        <f ca="1">IF(B303="","",IF(ISERROR(MATCH($J303,SorP!$B$1:$B$6226,0)),"",INDIRECT("'SorP'!$A$"&amp;MATCH($S303&amp;$J303,SorP!C:C,0))))</f>
        <v>CN-FJ</v>
      </c>
      <c r="U303" s="201"/>
      <c r="V303" s="226">
        <f ca="1">IF(C303="",NA(),IF(OR(C303="Smelter not listed",C303="Smelter not yet identified"),MATCH($B303&amp;$D303,'Smelter Look-up'!$J:$J,0),MATCH($B303&amp;$C303,'Smelter Look-up'!$J:$J,0)))</f>
        <v>658</v>
      </c>
      <c r="X303" s="227">
        <f t="shared" ca="1" si="42"/>
        <v>0</v>
      </c>
      <c r="AB303" s="228" t="str">
        <f t="shared" ca="1" si="43"/>
        <v>TungstenXiamen Tungsten (H.C.) Co., Ltd.</v>
      </c>
    </row>
    <row r="304" spans="1:28" s="227" customFormat="1" ht="81">
      <c r="A304" s="181" t="s">
        <v>135</v>
      </c>
      <c r="B304" s="182" t="str">
        <f ca="1">IF(LEN(A304)=0,"",INDEX('Smelter Look-up'!$A:$A,MATCH($A304,'Smelter Look-up'!$E:$E,0)))</f>
        <v>Tungsten</v>
      </c>
      <c r="C304" s="186" t="str">
        <f ca="1">IF(LEN(A304)=0,"",INDEX('Smelter Look-up'!$C:$C,MATCH($A304,'Smelter Look-up'!$E:$E,0)))</f>
        <v>Jiangxi Gan Bei Tungsten Co., Ltd.</v>
      </c>
      <c r="D304" s="230"/>
      <c r="E304" s="182" t="str">
        <f ca="1">IF(ISERROR($V304),"",OFFSET('Smelter Look-up'!$D$4,$V304-4,0)&amp;"")</f>
        <v>CHINA</v>
      </c>
      <c r="F304" s="182" t="str">
        <f ca="1">IF(ISERROR($V304),"",OFFSET('Smelter Look-up'!$E$4,$V304-4,0))</f>
        <v>CID002321</v>
      </c>
      <c r="G304" s="182" t="str">
        <f ca="1">IF(C304=$X$4,IF(ISERROR($V304),"Enter smelter details","RMI"),IF(ISERROR($V304),"",OFFSET('Smelter Look-up'!$F$4,$V304-4,0)))</f>
        <v>RMI</v>
      </c>
      <c r="H304" s="183">
        <f ca="1">IF(ISERROR($V304),"",OFFSET('Smelter Look-up'!$G$4,$V304-4,0))</f>
        <v>0</v>
      </c>
      <c r="I304" s="184" t="str">
        <f ca="1">IF(ISERROR($V304),"",OFFSET('Smelter Look-up'!$H$4,$V304-4,0))</f>
        <v>Xiushui</v>
      </c>
      <c r="J304" s="184" t="str">
        <f ca="1">IF(ISERROR($V304),"",OFFSET('Smelter Look-up'!$I$4,$V304-4,0))</f>
        <v>Jiangxi Sheng</v>
      </c>
      <c r="K304" s="224"/>
      <c r="L304" s="224"/>
      <c r="M304" s="224"/>
      <c r="N304" s="224"/>
      <c r="O304" s="224"/>
      <c r="P304" s="185"/>
      <c r="Q304" s="225">
        <f>VLOOKUP(A304,'[1]For Dropdown'!$A:$F,6,FALSE)</f>
        <v>0</v>
      </c>
      <c r="R304" s="182" t="str">
        <f ca="1">IF(ISERROR($V304),"",OFFSET('Smelter Look-up'!$C$4,$V304-4,0)&amp;"")</f>
        <v>Jiangxi Gan Bei Tungsten Co., Ltd.</v>
      </c>
      <c r="S304" s="181" t="str">
        <f t="shared" ca="1" si="41"/>
        <v>CN</v>
      </c>
      <c r="T304" s="181" t="str">
        <f ca="1">IF(B304="","",IF(ISERROR(MATCH($J304,SorP!$B$1:$B$6226,0)),"",INDIRECT("'SorP'!$A$"&amp;MATCH($S304&amp;$J304,SorP!C:C,0))))</f>
        <v>CN-JX</v>
      </c>
      <c r="U304" s="201"/>
      <c r="V304" s="226">
        <f ca="1">IF(C304="",NA(),IF(OR(C304="Smelter not listed",C304="Smelter not yet identified"),MATCH($B304&amp;$D304,'Smelter Look-up'!$J:$J,0),MATCH($B304&amp;$C304,'Smelter Look-up'!$J:$J,0)))</f>
        <v>621</v>
      </c>
      <c r="X304" s="227">
        <f t="shared" ca="1" si="42"/>
        <v>0</v>
      </c>
      <c r="AB304" s="228" t="str">
        <f t="shared" ca="1" si="43"/>
        <v>TungstenJiangxi Gan Bei Tungsten Co., Ltd.</v>
      </c>
    </row>
    <row r="305" spans="1:28" s="227" customFormat="1" ht="94.5">
      <c r="A305" s="181" t="s">
        <v>389</v>
      </c>
      <c r="B305" s="182" t="str">
        <f ca="1">IF(LEN(A305)=0,"",INDEX('Smelter Look-up'!$A:$A,MATCH($A305,'Smelter Look-up'!$E:$E,0)))</f>
        <v>Tungsten</v>
      </c>
      <c r="C305" s="186" t="str">
        <f ca="1">IF(LEN(A305)=0,"",INDEX('Smelter Look-up'!$C:$C,MATCH($A305,'Smelter Look-up'!$E:$E,0)))</f>
        <v>Ganzhou Seadragon W &amp; Mo Co., Ltd.</v>
      </c>
      <c r="D305" s="230"/>
      <c r="E305" s="182" t="str">
        <f ca="1">IF(ISERROR($V305),"",OFFSET('Smelter Look-up'!$D$4,$V305-4,0)&amp;"")</f>
        <v>CHINA</v>
      </c>
      <c r="F305" s="182" t="str">
        <f ca="1">IF(ISERROR($V305),"",OFFSET('Smelter Look-up'!$E$4,$V305-4,0))</f>
        <v>CID002494</v>
      </c>
      <c r="G305" s="182" t="str">
        <f ca="1">IF(C305=$X$4,IF(ISERROR($V305),"Enter smelter details","RMI"),IF(ISERROR($V305),"",OFFSET('Smelter Look-up'!$F$4,$V305-4,0)))</f>
        <v>RMI</v>
      </c>
      <c r="H305" s="183">
        <f ca="1">IF(ISERROR($V305),"",OFFSET('Smelter Look-up'!$G$4,$V305-4,0))</f>
        <v>0</v>
      </c>
      <c r="I305" s="184" t="str">
        <f ca="1">IF(ISERROR($V305),"",OFFSET('Smelter Look-up'!$H$4,$V305-4,0))</f>
        <v>Ganzhou</v>
      </c>
      <c r="J305" s="184" t="str">
        <f ca="1">IF(ISERROR($V305),"",OFFSET('Smelter Look-up'!$I$4,$V305-4,0))</f>
        <v>Jiangxi Sheng</v>
      </c>
      <c r="K305" s="224"/>
      <c r="L305" s="224"/>
      <c r="M305" s="224"/>
      <c r="N305" s="224"/>
      <c r="O305" s="224"/>
      <c r="P305" s="185"/>
      <c r="Q305" s="225">
        <f>VLOOKUP(A305,'[1]For Dropdown'!$A:$F,6,FALSE)</f>
        <v>0</v>
      </c>
      <c r="R305" s="182" t="str">
        <f ca="1">IF(ISERROR($V305),"",OFFSET('Smelter Look-up'!$C$4,$V305-4,0)&amp;"")</f>
        <v>Ganzhou Seadragon W &amp; Mo Co., Ltd.</v>
      </c>
      <c r="S305" s="181" t="str">
        <f t="shared" ca="1" si="41"/>
        <v>CN</v>
      </c>
      <c r="T305" s="181" t="str">
        <f ca="1">IF(B305="","",IF(ISERROR(MATCH($J305,SorP!$B$1:$B$6226,0)),"",INDIRECT("'SorP'!$A$"&amp;MATCH($S305&amp;$J305,SorP!C:C,0))))</f>
        <v>CN-JX</v>
      </c>
      <c r="U305" s="201"/>
      <c r="V305" s="226">
        <f ca="1">IF(C305="",NA(),IF(OR(C305="Smelter not listed",C305="Smelter not yet identified"),MATCH($B305&amp;$D305,'Smelter Look-up'!$J:$J,0),MATCH($B305&amp;$C305,'Smelter Look-up'!$J:$J,0)))</f>
        <v>602</v>
      </c>
      <c r="X305" s="227">
        <f t="shared" ca="1" si="42"/>
        <v>0</v>
      </c>
      <c r="AB305" s="228" t="str">
        <f t="shared" ca="1" si="43"/>
        <v>TungstenGanzhou Seadragon W &amp; Mo Co., Ltd.</v>
      </c>
    </row>
    <row r="306" spans="1:28" s="227" customFormat="1" ht="94.5">
      <c r="A306" s="181" t="s">
        <v>13843</v>
      </c>
      <c r="B306" s="182" t="str">
        <f ca="1">IF(LEN(A306)=0,"",INDEX('Smelter Look-up'!$A:$A,MATCH($A306,'Smelter Look-up'!$E:$E,0)))</f>
        <v>Tungsten</v>
      </c>
      <c r="C306" s="186" t="str">
        <f ca="1">IF(LEN(A306)=0,"",INDEX('Smelter Look-up'!$C:$C,MATCH($A306,'Smelter Look-up'!$E:$E,0)))</f>
        <v>Asia Tungsten Products Vietnam Ltd.</v>
      </c>
      <c r="D306" s="230"/>
      <c r="E306" s="182" t="str">
        <f ca="1">IF(ISERROR($V306),"",OFFSET('Smelter Look-up'!$D$4,$V306-4,0)&amp;"")</f>
        <v>VIET NAM</v>
      </c>
      <c r="F306" s="182" t="str">
        <f ca="1">IF(ISERROR($V306),"",OFFSET('Smelter Look-up'!$E$4,$V306-4,0))</f>
        <v>CID002502</v>
      </c>
      <c r="G306" s="182" t="str">
        <f ca="1">IF(C306=$X$4,IF(ISERROR($V306),"Enter smelter details","RMI"),IF(ISERROR($V306),"",OFFSET('Smelter Look-up'!$F$4,$V306-4,0)))</f>
        <v>RMI</v>
      </c>
      <c r="H306" s="183">
        <f ca="1">IF(ISERROR($V306),"",OFFSET('Smelter Look-up'!$G$4,$V306-4,0))</f>
        <v>0</v>
      </c>
      <c r="I306" s="184" t="str">
        <f ca="1">IF(ISERROR($V306),"",OFFSET('Smelter Look-up'!$H$4,$V306-4,0))</f>
        <v>Vinh Bao District</v>
      </c>
      <c r="J306" s="184" t="str">
        <f ca="1">IF(ISERROR($V306),"",OFFSET('Smelter Look-up'!$I$4,$V306-4,0))</f>
        <v>Hai Phong</v>
      </c>
      <c r="K306" s="224"/>
      <c r="L306" s="224"/>
      <c r="M306" s="224"/>
      <c r="N306" s="224"/>
      <c r="O306" s="224"/>
      <c r="P306" s="185"/>
      <c r="Q306" s="225">
        <f>VLOOKUP(A306,'[1]For Dropdown'!$A:$F,6,FALSE)</f>
        <v>0</v>
      </c>
      <c r="R306" s="182" t="str">
        <f ca="1">IF(ISERROR($V306),"",OFFSET('Smelter Look-up'!$C$4,$V306-4,0)&amp;"")</f>
        <v>Asia Tungsten Products Vietnam Ltd.</v>
      </c>
      <c r="S306" s="181" t="str">
        <f t="shared" ca="1" si="41"/>
        <v>VN</v>
      </c>
      <c r="T306" s="181" t="str">
        <f ca="1">IF(B306="","",IF(ISERROR(MATCH($J306,SorP!$B$1:$B$6226,0)),"",INDIRECT("'SorP'!$A$"&amp;MATCH($S306&amp;$J306,SorP!C:C,0))))</f>
        <v>VN-HP</v>
      </c>
      <c r="U306" s="201"/>
      <c r="V306" s="226">
        <f ca="1">IF(C306="",NA(),IF(OR(C306="Smelter not listed",C306="Smelter not yet identified"),MATCH($B306&amp;$D306,'Smelter Look-up'!$J:$J,0),MATCH($B306&amp;$C306,'Smelter Look-up'!$J:$J,0)))</f>
        <v>587</v>
      </c>
      <c r="X306" s="227">
        <f t="shared" ca="1" si="42"/>
        <v>0</v>
      </c>
      <c r="AB306" s="228" t="str">
        <f t="shared" ca="1" si="43"/>
        <v>TungstenAsia Tungsten Products Vietnam Ltd.</v>
      </c>
    </row>
    <row r="307" spans="1:28" s="227" customFormat="1" ht="189">
      <c r="A307" s="181" t="s">
        <v>1394</v>
      </c>
      <c r="B307" s="182" t="str">
        <f ca="1">IF(LEN(A307)=0,"",INDEX('Smelter Look-up'!$A:$A,MATCH($A307,'Smelter Look-up'!$E:$E,0)))</f>
        <v>Tungsten</v>
      </c>
      <c r="C307" s="186" t="str">
        <f ca="1">IF(LEN(A307)=0,"",INDEX('Smelter Look-up'!$C:$C,MATCH($A307,'Smelter Look-up'!$E:$E,0)))</f>
        <v>Hunan Shizhuyuan Nonferrous Metals Co., Ltd. Chenzhou Tungsten Products Branch</v>
      </c>
      <c r="D307" s="230"/>
      <c r="E307" s="182" t="str">
        <f ca="1">IF(ISERROR($V307),"",OFFSET('Smelter Look-up'!$D$4,$V307-4,0)&amp;"")</f>
        <v>CHINA</v>
      </c>
      <c r="F307" s="182" t="str">
        <f ca="1">IF(ISERROR($V307),"",OFFSET('Smelter Look-up'!$E$4,$V307-4,0))</f>
        <v>CID002513</v>
      </c>
      <c r="G307" s="182" t="str">
        <f ca="1">IF(C307=$X$4,IF(ISERROR($V307),"Enter smelter details","RMI"),IF(ISERROR($V307),"",OFFSET('Smelter Look-up'!$F$4,$V307-4,0)))</f>
        <v>RMI</v>
      </c>
      <c r="H307" s="183">
        <f ca="1">IF(ISERROR($V307),"",OFFSET('Smelter Look-up'!$G$4,$V307-4,0))</f>
        <v>0</v>
      </c>
      <c r="I307" s="184" t="str">
        <f ca="1">IF(ISERROR($V307),"",OFFSET('Smelter Look-up'!$H$4,$V307-4,0))</f>
        <v>Chenzhou</v>
      </c>
      <c r="J307" s="184" t="str">
        <f ca="1">IF(ISERROR($V307),"",OFFSET('Smelter Look-up'!$I$4,$V307-4,0))</f>
        <v>Hunan Sheng</v>
      </c>
      <c r="K307" s="224"/>
      <c r="L307" s="224"/>
      <c r="M307" s="224"/>
      <c r="N307" s="224"/>
      <c r="O307" s="224"/>
      <c r="P307" s="185"/>
      <c r="Q307" s="225">
        <f>VLOOKUP(A307,'[1]For Dropdown'!$A:$F,6,FALSE)</f>
        <v>0</v>
      </c>
      <c r="R307" s="182" t="str">
        <f ca="1">IF(ISERROR($V307),"",OFFSET('Smelter Look-up'!$C$4,$V307-4,0)&amp;"")</f>
        <v>Hunan Shizhuyuan Nonferrous Metals Co., Ltd. Chenzhou Tungsten Products Branch</v>
      </c>
      <c r="S307" s="181" t="str">
        <f t="shared" ca="1" si="41"/>
        <v>CN</v>
      </c>
      <c r="T307" s="181" t="str">
        <f ca="1">IF(B307="","",IF(ISERROR(MATCH($J307,SorP!$B$1:$B$6226,0)),"",INDIRECT("'SorP'!$A$"&amp;MATCH($S307&amp;$J307,SorP!C:C,0))))</f>
        <v>CN-HN</v>
      </c>
      <c r="U307" s="201"/>
      <c r="V307" s="226">
        <f ca="1">IF(C307="",NA(),IF(OR(C307="Smelter not listed",C307="Smelter not yet identified"),MATCH($B307&amp;$D307,'Smelter Look-up'!$J:$J,0),MATCH($B307&amp;$C307,'Smelter Look-up'!$J:$J,0)))</f>
        <v>617</v>
      </c>
      <c r="X307" s="227">
        <f t="shared" ca="1" si="42"/>
        <v>0</v>
      </c>
      <c r="AB307" s="228" t="str">
        <f t="shared" ca="1" si="43"/>
        <v>TungstenHunan Shizhuyuan Nonferrous Metals Co., Ltd. Chenzhou Tungsten Products Branch</v>
      </c>
    </row>
    <row r="308" spans="1:28" s="227" customFormat="1" ht="67.5">
      <c r="A308" s="181" t="s">
        <v>1414</v>
      </c>
      <c r="B308" s="182" t="str">
        <f ca="1">IF(LEN(A308)=0,"",INDEX('Smelter Look-up'!$A:$A,MATCH($A308,'Smelter Look-up'!$E:$E,0)))</f>
        <v>Tungsten</v>
      </c>
      <c r="C308" s="186" t="str">
        <f ca="1">IF(LEN(A308)=0,"",INDEX('Smelter Look-up'!$C:$C,MATCH($A308,'Smelter Look-up'!$E:$E,0)))</f>
        <v>H.C. Starck Tungsten GmbH</v>
      </c>
      <c r="D308" s="230"/>
      <c r="E308" s="182" t="str">
        <f ca="1">IF(ISERROR($V308),"",OFFSET('Smelter Look-up'!$D$4,$V308-4,0)&amp;"")</f>
        <v>GERMANY</v>
      </c>
      <c r="F308" s="182" t="str">
        <f ca="1">IF(ISERROR($V308),"",OFFSET('Smelter Look-up'!$E$4,$V308-4,0))</f>
        <v>CID002541</v>
      </c>
      <c r="G308" s="182" t="str">
        <f ca="1">IF(C308=$X$4,IF(ISERROR($V308),"Enter smelter details","RMI"),IF(ISERROR($V308),"",OFFSET('Smelter Look-up'!$F$4,$V308-4,0)))</f>
        <v>RMI</v>
      </c>
      <c r="H308" s="183">
        <f ca="1">IF(ISERROR($V308),"",OFFSET('Smelter Look-up'!$G$4,$V308-4,0))</f>
        <v>0</v>
      </c>
      <c r="I308" s="184" t="str">
        <f ca="1">IF(ISERROR($V308),"",OFFSET('Smelter Look-up'!$H$4,$V308-4,0))</f>
        <v>Goslar</v>
      </c>
      <c r="J308" s="184" t="str">
        <f ca="1">IF(ISERROR($V308),"",OFFSET('Smelter Look-up'!$I$4,$V308-4,0))</f>
        <v>Niedersachsen</v>
      </c>
      <c r="K308" s="224"/>
      <c r="L308" s="224"/>
      <c r="M308" s="224"/>
      <c r="N308" s="224"/>
      <c r="O308" s="224"/>
      <c r="P308" s="185"/>
      <c r="Q308" s="225">
        <f>VLOOKUP(A308,'[1]For Dropdown'!$A:$F,6,FALSE)</f>
        <v>0</v>
      </c>
      <c r="R308" s="182" t="str">
        <f ca="1">IF(ISERROR($V308),"",OFFSET('Smelter Look-up'!$C$4,$V308-4,0)&amp;"")</f>
        <v>H.C. Starck Tungsten GmbH</v>
      </c>
      <c r="S308" s="181" t="str">
        <f t="shared" ca="1" si="41"/>
        <v>DE</v>
      </c>
      <c r="T308" s="181" t="str">
        <f ca="1">IF(B308="","",IF(ISERROR(MATCH($J308,SorP!$B$1:$B$6226,0)),"",INDIRECT("'SorP'!$A$"&amp;MATCH($S308&amp;$J308,SorP!C:C,0))))</f>
        <v>DE-NI</v>
      </c>
      <c r="U308" s="201"/>
      <c r="V308" s="226">
        <f ca="1">IF(C308="",NA(),IF(OR(C308="Smelter not listed",C308="Smelter not yet identified"),MATCH($B308&amp;$D308,'Smelter Look-up'!$J:$J,0),MATCH($B308&amp;$C308,'Smelter Look-up'!$J:$J,0)))</f>
        <v>608</v>
      </c>
      <c r="X308" s="227">
        <f t="shared" ca="1" si="42"/>
        <v>0</v>
      </c>
      <c r="AB308" s="228" t="str">
        <f t="shared" ca="1" si="43"/>
        <v>TungstenH.C. Starck Tungsten GmbH</v>
      </c>
    </row>
    <row r="309" spans="1:28" s="227" customFormat="1" ht="108">
      <c r="A309" s="181" t="s">
        <v>1417</v>
      </c>
      <c r="B309" s="182" t="str">
        <f ca="1">IF(LEN(A309)=0,"",INDEX('Smelter Look-up'!$A:$A,MATCH($A309,'Smelter Look-up'!$E:$E,0)))</f>
        <v>Tungsten</v>
      </c>
      <c r="C309" s="186" t="str">
        <f ca="1">IF(LEN(A309)=0,"",INDEX('Smelter Look-up'!$C:$C,MATCH($A309,'Smelter Look-up'!$E:$E,0)))</f>
        <v>Jiangwu H.C. Starck Tungsten Products Co., Ltd.</v>
      </c>
      <c r="D309" s="230"/>
      <c r="E309" s="182" t="str">
        <f ca="1">IF(ISERROR($V309),"",OFFSET('Smelter Look-up'!$D$4,$V309-4,0)&amp;"")</f>
        <v>CHINA</v>
      </c>
      <c r="F309" s="182" t="str">
        <f ca="1">IF(ISERROR($V309),"",OFFSET('Smelter Look-up'!$E$4,$V309-4,0))</f>
        <v>CID002551</v>
      </c>
      <c r="G309" s="182" t="str">
        <f ca="1">IF(C309=$X$4,IF(ISERROR($V309),"Enter smelter details","RMI"),IF(ISERROR($V309),"",OFFSET('Smelter Look-up'!$F$4,$V309-4,0)))</f>
        <v>RMI</v>
      </c>
      <c r="H309" s="183">
        <f ca="1">IF(ISERROR($V309),"",OFFSET('Smelter Look-up'!$G$4,$V309-4,0))</f>
        <v>0</v>
      </c>
      <c r="I309" s="184" t="str">
        <f ca="1">IF(ISERROR($V309),"",OFFSET('Smelter Look-up'!$H$4,$V309-4,0))</f>
        <v>Ganzhou</v>
      </c>
      <c r="J309" s="184" t="str">
        <f ca="1">IF(ISERROR($V309),"",OFFSET('Smelter Look-up'!$I$4,$V309-4,0))</f>
        <v>Jiangxi Sheng</v>
      </c>
      <c r="K309" s="224"/>
      <c r="L309" s="224"/>
      <c r="M309" s="224"/>
      <c r="N309" s="224"/>
      <c r="O309" s="224"/>
      <c r="P309" s="185"/>
      <c r="Q309" s="225">
        <f>VLOOKUP(A309,'[1]For Dropdown'!$A:$F,6,FALSE)</f>
        <v>0</v>
      </c>
      <c r="R309" s="182" t="str">
        <f ca="1">IF(ISERROR($V309),"",OFFSET('Smelter Look-up'!$C$4,$V309-4,0)&amp;"")</f>
        <v>Jiangwu H.C. Starck Tungsten Products Co., Ltd.</v>
      </c>
      <c r="S309" s="181" t="str">
        <f t="shared" ca="1" si="41"/>
        <v>CN</v>
      </c>
      <c r="T309" s="181" t="str">
        <f ca="1">IF(B309="","",IF(ISERROR(MATCH($J309,SorP!$B$1:$B$6226,0)),"",INDIRECT("'SorP'!$A$"&amp;MATCH($S309&amp;$J309,SorP!C:C,0))))</f>
        <v>CN-JX</v>
      </c>
      <c r="U309" s="201"/>
      <c r="V309" s="226">
        <f ca="1">IF(C309="",NA(),IF(OR(C309="Smelter not listed",C309="Smelter not yet identified"),MATCH($B309&amp;$D309,'Smelter Look-up'!$J:$J,0),MATCH($B309&amp;$C309,'Smelter Look-up'!$J:$J,0)))</f>
        <v>620</v>
      </c>
      <c r="X309" s="227">
        <f t="shared" ca="1" si="42"/>
        <v>0</v>
      </c>
      <c r="AB309" s="228" t="str">
        <f t="shared" ca="1" si="43"/>
        <v>TungstenJiangwu H.C. Starck Tungsten Products Co., Ltd.</v>
      </c>
    </row>
    <row r="310" spans="1:28" s="227" customFormat="1" ht="54">
      <c r="A310" s="181" t="s">
        <v>1825</v>
      </c>
      <c r="B310" s="182" t="str">
        <f ca="1">IF(LEN(A310)=0,"",INDEX('Smelter Look-up'!$A:$A,MATCH($A310,'Smelter Look-up'!$E:$E,0)))</f>
        <v>Tungsten</v>
      </c>
      <c r="C310" s="186" t="str">
        <f ca="1">IF(LEN(A310)=0,"",INDEX('Smelter Look-up'!$C:$C,MATCH($A310,'Smelter Look-up'!$E:$E,0)))</f>
        <v>Niagara Refining LLC</v>
      </c>
      <c r="D310" s="230"/>
      <c r="E310" s="182" t="str">
        <f ca="1">IF(ISERROR($V310),"",OFFSET('Smelter Look-up'!$D$4,$V310-4,0)&amp;"")</f>
        <v>UNITED STATES OF AMERICA</v>
      </c>
      <c r="F310" s="182" t="str">
        <f ca="1">IF(ISERROR($V310),"",OFFSET('Smelter Look-up'!$E$4,$V310-4,0))</f>
        <v>CID002589</v>
      </c>
      <c r="G310" s="182" t="str">
        <f ca="1">IF(C310=$X$4,IF(ISERROR($V310),"Enter smelter details","RMI"),IF(ISERROR($V310),"",OFFSET('Smelter Look-up'!$F$4,$V310-4,0)))</f>
        <v>RMI</v>
      </c>
      <c r="H310" s="183">
        <f ca="1">IF(ISERROR($V310),"",OFFSET('Smelter Look-up'!$G$4,$V310-4,0))</f>
        <v>0</v>
      </c>
      <c r="I310" s="184" t="str">
        <f ca="1">IF(ISERROR($V310),"",OFFSET('Smelter Look-up'!$H$4,$V310-4,0))</f>
        <v>Depew</v>
      </c>
      <c r="J310" s="184" t="str">
        <f ca="1">IF(ISERROR($V310),"",OFFSET('Smelter Look-up'!$I$4,$V310-4,0))</f>
        <v>New York</v>
      </c>
      <c r="K310" s="224"/>
      <c r="L310" s="224"/>
      <c r="M310" s="224"/>
      <c r="N310" s="224"/>
      <c r="O310" s="224"/>
      <c r="P310" s="185"/>
      <c r="Q310" s="225">
        <f>VLOOKUP(A310,'[1]For Dropdown'!$A:$F,6,FALSE)</f>
        <v>0</v>
      </c>
      <c r="R310" s="182" t="str">
        <f ca="1">IF(ISERROR($V310),"",OFFSET('Smelter Look-up'!$C$4,$V310-4,0)&amp;"")</f>
        <v>Niagara Refining LLC</v>
      </c>
      <c r="S310" s="181" t="str">
        <f t="shared" ca="1" si="41"/>
        <v>US</v>
      </c>
      <c r="T310" s="181" t="str">
        <f ca="1">IF(B310="","",IF(ISERROR(MATCH($J310,SorP!$B$1:$B$6226,0)),"",INDIRECT("'SorP'!$A$"&amp;MATCH($S310&amp;$J310,SorP!C:C,0))))</f>
        <v>US-NY</v>
      </c>
      <c r="U310" s="201"/>
      <c r="V310" s="226">
        <f ca="1">IF(C310="",NA(),IF(OR(C310="Smelter not listed",C310="Smelter not yet identified"),MATCH($B310&amp;$D310,'Smelter Look-up'!$J:$J,0),MATCH($B310&amp;$C310,'Smelter Look-up'!$J:$J,0)))</f>
        <v>641</v>
      </c>
      <c r="X310" s="227">
        <f t="shared" ca="1" si="42"/>
        <v>0</v>
      </c>
      <c r="AB310" s="228" t="str">
        <f t="shared" ca="1" si="43"/>
        <v>TungstenNiagara Refining LLC</v>
      </c>
    </row>
    <row r="311" spans="1:28" s="227" customFormat="1" ht="94.5">
      <c r="A311" s="181" t="s">
        <v>13789</v>
      </c>
      <c r="B311" s="182" t="str">
        <f ca="1">IF(LEN(A311)=0,"",INDEX('Smelter Look-up'!$A:$A,MATCH($A311,'Smelter Look-up'!$E:$E,0)))</f>
        <v>Tungsten</v>
      </c>
      <c r="C311" s="186" t="str">
        <f ca="1">IF(LEN(A311)=0,"",INDEX('Smelter Look-up'!$C:$C,MATCH($A311,'Smelter Look-up'!$E:$E,0)))</f>
        <v>China Molybdenum Tungsten Co., Ltd.</v>
      </c>
      <c r="D311" s="230"/>
      <c r="E311" s="182" t="str">
        <f ca="1">IF(ISERROR($V311),"",OFFSET('Smelter Look-up'!$D$4,$V311-4,0)&amp;"")</f>
        <v>CHINA</v>
      </c>
      <c r="F311" s="182" t="str">
        <f ca="1">IF(ISERROR($V311),"",OFFSET('Smelter Look-up'!$E$4,$V311-4,0))</f>
        <v>CID002641</v>
      </c>
      <c r="G311" s="182" t="str">
        <f ca="1">IF(C311=$X$4,IF(ISERROR($V311),"Enter smelter details","RMI"),IF(ISERROR($V311),"",OFFSET('Smelter Look-up'!$F$4,$V311-4,0)))</f>
        <v>RMI</v>
      </c>
      <c r="H311" s="183">
        <f ca="1">IF(ISERROR($V311),"",OFFSET('Smelter Look-up'!$G$4,$V311-4,0))</f>
        <v>0</v>
      </c>
      <c r="I311" s="184" t="str">
        <f ca="1">IF(ISERROR($V311),"",OFFSET('Smelter Look-up'!$H$4,$V311-4,0))</f>
        <v>Luoyang</v>
      </c>
      <c r="J311" s="184" t="str">
        <f ca="1">IF(ISERROR($V311),"",OFFSET('Smelter Look-up'!$I$4,$V311-4,0))</f>
        <v>Henan Sheng</v>
      </c>
      <c r="K311" s="224"/>
      <c r="L311" s="224"/>
      <c r="M311" s="224"/>
      <c r="N311" s="224"/>
      <c r="O311" s="224"/>
      <c r="P311" s="185"/>
      <c r="Q311" s="225">
        <f>VLOOKUP(A311,'[1]For Dropdown'!$A:$F,6,FALSE)</f>
        <v>0</v>
      </c>
      <c r="R311" s="182" t="str">
        <f ca="1">IF(ISERROR($V311),"",OFFSET('Smelter Look-up'!$C$4,$V311-4,0)&amp;"")</f>
        <v>China Molybdenum Tungsten Co., Ltd.</v>
      </c>
      <c r="S311" s="181" t="str">
        <f t="shared" ca="1" si="41"/>
        <v>CN</v>
      </c>
      <c r="T311" s="181" t="str">
        <f ca="1">IF(B311="","",IF(ISERROR(MATCH($J311,SorP!$B$1:$B$6226,0)),"",INDIRECT("'SorP'!$A$"&amp;MATCH($S311&amp;$J311,SorP!C:C,0))))</f>
        <v>CN-HA</v>
      </c>
      <c r="U311" s="201"/>
      <c r="V311" s="226">
        <f ca="1">IF(C311="",NA(),IF(OR(C311="Smelter not listed",C311="Smelter not yet identified"),MATCH($B311&amp;$D311,'Smelter Look-up'!$J:$J,0),MATCH($B311&amp;$C311,'Smelter Look-up'!$J:$J,0)))</f>
        <v>593</v>
      </c>
      <c r="X311" s="227">
        <f t="shared" ca="1" si="42"/>
        <v>0</v>
      </c>
      <c r="AB311" s="228" t="str">
        <f t="shared" ca="1" si="43"/>
        <v>TungstenChina Molybdenum Tungsten Co., Ltd.</v>
      </c>
    </row>
    <row r="312" spans="1:28" s="227" customFormat="1" ht="81">
      <c r="A312" s="181" t="s">
        <v>15093</v>
      </c>
      <c r="B312" s="182" t="str">
        <f ca="1">IF(LEN(A312)=0,"",INDEX('Smelter Look-up'!$A:$A,MATCH($A312,'Smelter Look-up'!$E:$E,0)))</f>
        <v>Tungsten</v>
      </c>
      <c r="C312" s="186" t="str">
        <f ca="1">IF(LEN(A312)=0,"",INDEX('Smelter Look-up'!$C:$C,MATCH($A312,'Smelter Look-up'!$E:$E,0)))</f>
        <v>Fujian Xinlu Tungsten Co., Ltd.</v>
      </c>
      <c r="D312" s="230"/>
      <c r="E312" s="182" t="str">
        <f ca="1">IF(ISERROR($V312),"",OFFSET('Smelter Look-up'!$D$4,$V312-4,0)&amp;"")</f>
        <v>CHINA</v>
      </c>
      <c r="F312" s="182" t="str">
        <f ca="1">IF(ISERROR($V312),"",OFFSET('Smelter Look-up'!$E$4,$V312-4,0))</f>
        <v>CID003609</v>
      </c>
      <c r="G312" s="182" t="str">
        <f ca="1">IF(C312=$X$4,IF(ISERROR($V312),"Enter smelter details","RMI"),IF(ISERROR($V312),"",OFFSET('Smelter Look-up'!$F$4,$V312-4,0)))</f>
        <v>RMI</v>
      </c>
      <c r="H312" s="183">
        <f ca="1">IF(ISERROR($V312),"",OFFSET('Smelter Look-up'!$G$4,$V312-4,0))</f>
        <v>0</v>
      </c>
      <c r="I312" s="184" t="str">
        <f ca="1">IF(ISERROR($V312),"",OFFSET('Smelter Look-up'!$H$4,$V312-4,0))</f>
        <v>Longyan</v>
      </c>
      <c r="J312" s="184" t="str">
        <f ca="1">IF(ISERROR($V312),"",OFFSET('Smelter Look-up'!$I$4,$V312-4,0))</f>
        <v>Fujian Sheng</v>
      </c>
      <c r="K312" s="224"/>
      <c r="L312" s="224"/>
      <c r="M312" s="224"/>
      <c r="N312" s="224"/>
      <c r="O312" s="224"/>
      <c r="P312" s="185"/>
      <c r="Q312" s="225">
        <f>VLOOKUP(A312,'[1]For Dropdown'!$A:$F,6,FALSE)</f>
        <v>0</v>
      </c>
      <c r="R312" s="182" t="str">
        <f ca="1">IF(ISERROR($V312),"",OFFSET('Smelter Look-up'!$C$4,$V312-4,0)&amp;"")</f>
        <v>Fujian Xinlu Tungsten Co., Ltd.</v>
      </c>
      <c r="S312" s="181" t="str">
        <f t="shared" ca="1" si="41"/>
        <v>CN</v>
      </c>
      <c r="T312" s="181" t="str">
        <f ca="1">IF(B312="","",IF(ISERROR(MATCH($J312,SorP!$B$1:$B$6226,0)),"",INDIRECT("'SorP'!$A$"&amp;MATCH($S312&amp;$J312,SorP!C:C,0))))</f>
        <v>CN-FJ</v>
      </c>
      <c r="U312" s="201"/>
      <c r="V312" s="226">
        <f ca="1">IF(C312="",NA(),IF(OR(C312="Smelter not listed",C312="Smelter not yet identified"),MATCH($B312&amp;$D312,'Smelter Look-up'!$J:$J,0),MATCH($B312&amp;$C312,'Smelter Look-up'!$J:$J,0)))</f>
        <v>600</v>
      </c>
      <c r="X312" s="227">
        <f t="shared" ca="1" si="42"/>
        <v>0</v>
      </c>
      <c r="AB312" s="228" t="str">
        <f t="shared" ca="1" si="43"/>
        <v>TungstenFujian Xinlu Tungsten Co., Ltd.</v>
      </c>
    </row>
    <row r="313" spans="1:28" s="227" customFormat="1" ht="81">
      <c r="A313" s="181" t="s">
        <v>13845</v>
      </c>
      <c r="B313" s="182" t="str">
        <f ca="1">IF(LEN(A313)=0,"",INDEX('Smelter Look-up'!$A:$A,MATCH($A313,'Smelter Look-up'!$E:$E,0)))</f>
        <v>Tungsten</v>
      </c>
      <c r="C313" s="186" t="str">
        <f ca="1">IF(LEN(A313)=0,"",INDEX('Smelter Look-up'!$C:$C,MATCH($A313,'Smelter Look-up'!$E:$E,0)))</f>
        <v>Hubei Green Tungsten Co., Ltd.</v>
      </c>
      <c r="D313" s="230"/>
      <c r="E313" s="182" t="str">
        <f ca="1">IF(ISERROR($V313),"",OFFSET('Smelter Look-up'!$D$4,$V313-4,0)&amp;"")</f>
        <v>CHINA</v>
      </c>
      <c r="F313" s="182" t="str">
        <f ca="1">IF(ISERROR($V313),"",OFFSET('Smelter Look-up'!$E$4,$V313-4,0))</f>
        <v>CID003417</v>
      </c>
      <c r="G313" s="182" t="str">
        <f ca="1">IF(C313=$X$4,IF(ISERROR($V313),"Enter smelter details","RMI"),IF(ISERROR($V313),"",OFFSET('Smelter Look-up'!$F$4,$V313-4,0)))</f>
        <v>RMI</v>
      </c>
      <c r="H313" s="183">
        <f ca="1">IF(ISERROR($V313),"",OFFSET('Smelter Look-up'!$G$4,$V313-4,0))</f>
        <v>0</v>
      </c>
      <c r="I313" s="184" t="str">
        <f ca="1">IF(ISERROR($V313),"",OFFSET('Smelter Look-up'!$H$4,$V313-4,0))</f>
        <v>Shenzhen</v>
      </c>
      <c r="J313" s="184" t="str">
        <f ca="1">IF(ISERROR($V313),"",OFFSET('Smelter Look-up'!$I$4,$V313-4,0))</f>
        <v>Guangdong Sheng</v>
      </c>
      <c r="K313" s="224"/>
      <c r="L313" s="224"/>
      <c r="M313" s="224"/>
      <c r="N313" s="224"/>
      <c r="O313" s="224"/>
      <c r="P313" s="185"/>
      <c r="Q313" s="225">
        <f>VLOOKUP(A313,'[1]For Dropdown'!$A:$F,6,FALSE)</f>
        <v>0</v>
      </c>
      <c r="R313" s="182" t="str">
        <f ca="1">IF(ISERROR($V313),"",OFFSET('Smelter Look-up'!$C$4,$V313-4,0)&amp;"")</f>
        <v>Hubei Green Tungsten Co., Ltd.</v>
      </c>
      <c r="S313" s="181" t="str">
        <f t="shared" ca="1" si="41"/>
        <v>CN</v>
      </c>
      <c r="T313" s="181" t="str">
        <f ca="1">IF(B313="","",IF(ISERROR(MATCH($J313,SorP!$B$1:$B$6226,0)),"",INDIRECT("'SorP'!$A$"&amp;MATCH($S313&amp;$J313,SorP!C:C,0))))</f>
        <v>CN-GD</v>
      </c>
      <c r="U313" s="201"/>
      <c r="V313" s="226">
        <f ca="1">IF(C313="",NA(),IF(OR(C313="Smelter not listed",C313="Smelter not yet identified"),MATCH($B313&amp;$D313,'Smelter Look-up'!$J:$J,0),MATCH($B313&amp;$C313,'Smelter Look-up'!$J:$J,0)))</f>
        <v>611</v>
      </c>
      <c r="X313" s="227">
        <f t="shared" ca="1" si="42"/>
        <v>0</v>
      </c>
      <c r="AB313" s="228" t="str">
        <f t="shared" ca="1" si="43"/>
        <v>TungstenHubei Green Tungsten Co., Ltd.</v>
      </c>
    </row>
    <row r="314" spans="1:28" s="227" customFormat="1" ht="81">
      <c r="A314" s="181" t="s">
        <v>15868</v>
      </c>
      <c r="B314" s="182" t="s">
        <v>1122</v>
      </c>
      <c r="C314" s="186" t="s">
        <v>15874</v>
      </c>
      <c r="D314" s="230"/>
      <c r="E314" s="182" t="s">
        <v>882</v>
      </c>
      <c r="F314" s="182" t="s">
        <v>15868</v>
      </c>
      <c r="G314" s="182" t="s">
        <v>13217</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t="str">
        <f>VLOOKUP(A314,'[1]For Dropdown'!$A:$F,6,FALSE)</f>
        <v>Non Conformant</v>
      </c>
      <c r="R314" s="182" t="str">
        <f ca="1">IF(ISERROR($V314),"",OFFSET('Smelter Look-up'!$C$4,$V314-4,0)&amp;"")</f>
        <v/>
      </c>
      <c r="S314" s="181" t="str">
        <f t="shared" ca="1" si="41"/>
        <v>VN</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si="42"/>
        <v>0</v>
      </c>
      <c r="AB314" s="228" t="str">
        <f t="shared" si="43"/>
        <v>TungstenSanher Tungsten Vietnam Co., Ltd.</v>
      </c>
    </row>
    <row r="315" spans="1:28" s="227" customFormat="1" ht="108">
      <c r="A315" s="181" t="s">
        <v>2256</v>
      </c>
      <c r="B315" s="182" t="str">
        <f ca="1">IF(LEN(A315)=0,"",INDEX('Smelter Look-up'!$A:$A,MATCH($A315,'Smelter Look-up'!$E:$E,0)))</f>
        <v>Tungsten</v>
      </c>
      <c r="C315" s="186" t="str">
        <f ca="1">IF(LEN(A315)=0,"",INDEX('Smelter Look-up'!$C:$C,MATCH($A315,'Smelter Look-up'!$E:$E,0)))</f>
        <v>Philippine Chuangxin Industrial Co., Inc.</v>
      </c>
      <c r="D315" s="230"/>
      <c r="E315" s="182" t="str">
        <f ca="1">IF(ISERROR($V315),"",OFFSET('Smelter Look-up'!$D$4,$V315-4,0)&amp;"")</f>
        <v>PHILIPPINES</v>
      </c>
      <c r="F315" s="182" t="str">
        <f ca="1">IF(ISERROR($V315),"",OFFSET('Smelter Look-up'!$E$4,$V315-4,0))</f>
        <v>CID002827</v>
      </c>
      <c r="G315" s="182">
        <f ca="1">IF(C315=$X$4,IF(ISERROR($V315),"Enter smelter details","RMI"),IF(ISERROR($V315),"",OFFSET('Smelter Look-up'!$F$4,$V315-4,0)))</f>
        <v>0</v>
      </c>
      <c r="H315" s="183">
        <f ca="1">IF(ISERROR($V315),"",OFFSET('Smelter Look-up'!$G$4,$V315-4,0))</f>
        <v>0</v>
      </c>
      <c r="I315" s="184" t="str">
        <f ca="1">IF(ISERROR($V315),"",OFFSET('Smelter Look-up'!$H$4,$V315-4,0))</f>
        <v>Marilao</v>
      </c>
      <c r="J315" s="184" t="str">
        <f ca="1">IF(ISERROR($V315),"",OFFSET('Smelter Look-up'!$I$4,$V315-4,0))</f>
        <v>Bulacan</v>
      </c>
      <c r="K315" s="224"/>
      <c r="L315" s="224"/>
      <c r="M315" s="224"/>
      <c r="N315" s="224"/>
      <c r="O315" s="224"/>
      <c r="P315" s="185"/>
      <c r="Q315" s="225">
        <f>VLOOKUP(A315,'[1]For Dropdown'!$A:$F,6,FALSE)</f>
        <v>0</v>
      </c>
      <c r="R315" s="182" t="str">
        <f ca="1">IF(ISERROR($V315),"",OFFSET('Smelter Look-up'!$C$4,$V315-4,0)&amp;"")</f>
        <v>Philippine Chuangxin Industrial Co., Inc.</v>
      </c>
      <c r="S315" s="181" t="str">
        <f t="shared" ca="1" si="41"/>
        <v>PH</v>
      </c>
      <c r="T315" s="181" t="str">
        <f ca="1">IF(B315="","",IF(ISERROR(MATCH($J315,SorP!$B$1:$B$6226,0)),"",INDIRECT("'SorP'!$A$"&amp;MATCH($S315&amp;$J315,SorP!C:C,0))))</f>
        <v>PH-BUL</v>
      </c>
      <c r="U315" s="201"/>
      <c r="V315" s="226">
        <f ca="1">IF(C315="",NA(),IF(OR(C315="Smelter not listed",C315="Smelter not yet identified"),MATCH($B315&amp;$D315,'Smelter Look-up'!$J:$J,0),MATCH($B315&amp;$C315,'Smelter Look-up'!$J:$J,0)))</f>
        <v>648</v>
      </c>
      <c r="X315" s="227">
        <f t="shared" ca="1" si="42"/>
        <v>0</v>
      </c>
      <c r="AB315" s="228" t="str">
        <f t="shared" ca="1" si="43"/>
        <v>TungstenPhilippine Chuangxin Industrial Co., Inc.</v>
      </c>
    </row>
    <row r="316" spans="1:28" s="227" customFormat="1" ht="54">
      <c r="A316" s="181" t="s">
        <v>13795</v>
      </c>
      <c r="B316" s="182" t="str">
        <f ca="1">IF(LEN(A316)=0,"",INDEX('Smelter Look-up'!$A:$A,MATCH($A316,'Smelter Look-up'!$E:$E,0)))</f>
        <v>Tungsten</v>
      </c>
      <c r="C316" s="186" t="str">
        <f ca="1">IF(LEN(A316)=0,"",INDEX('Smelter Look-up'!$C:$C,MATCH($A316,'Smelter Look-up'!$E:$E,0)))</f>
        <v>Lianyou Metals Co., Ltd.</v>
      </c>
      <c r="D316" s="230"/>
      <c r="E316" s="182" t="str">
        <f ca="1">IF(ISERROR($V316),"",OFFSET('Smelter Look-up'!$D$4,$V316-4,0)&amp;"")</f>
        <v>TAIWAN, PROVINCE OF CHINA</v>
      </c>
      <c r="F316" s="182" t="str">
        <f ca="1">IF(ISERROR($V316),"",OFFSET('Smelter Look-up'!$E$4,$V316-4,0))</f>
        <v>CID003407</v>
      </c>
      <c r="G316" s="182" t="str">
        <f ca="1">IF(C316=$X$4,IF(ISERROR($V316),"Enter smelter details","RMI"),IF(ISERROR($V316),"",OFFSET('Smelter Look-up'!$F$4,$V316-4,0)))</f>
        <v>RMI</v>
      </c>
      <c r="H316" s="183">
        <f ca="1">IF(ISERROR($V316),"",OFFSET('Smelter Look-up'!$G$4,$V316-4,0))</f>
        <v>0</v>
      </c>
      <c r="I316" s="184" t="str">
        <f ca="1">IF(ISERROR($V316),"",OFFSET('Smelter Look-up'!$H$4,$V316-4,0))</f>
        <v>Fangliao</v>
      </c>
      <c r="J316" s="184" t="str">
        <f ca="1">IF(ISERROR($V316),"",OFFSET('Smelter Look-up'!$I$4,$V316-4,0))</f>
        <v>Pingtung</v>
      </c>
      <c r="K316" s="224"/>
      <c r="L316" s="224"/>
      <c r="M316" s="224"/>
      <c r="N316" s="224"/>
      <c r="O316" s="224"/>
      <c r="P316" s="185"/>
      <c r="Q316" s="225">
        <f>VLOOKUP(A316,'[1]For Dropdown'!$A:$F,6,FALSE)</f>
        <v>0</v>
      </c>
      <c r="R316" s="182" t="str">
        <f ca="1">IF(ISERROR($V316),"",OFFSET('Smelter Look-up'!$C$4,$V316-4,0)&amp;"")</f>
        <v>Lianyou Metals Co., Ltd.</v>
      </c>
      <c r="S316" s="181" t="str">
        <f t="shared" ca="1" si="41"/>
        <v>TW</v>
      </c>
      <c r="T316" s="181" t="str">
        <f ca="1">IF(B316="","",IF(ISERROR(MATCH($J316,SorP!$B$1:$B$6226,0)),"",INDIRECT("'SorP'!$A$"&amp;MATCH($S316&amp;$J316,SorP!C:C,0))))</f>
        <v>TW-PIF</v>
      </c>
      <c r="U316" s="201"/>
      <c r="V316" s="226">
        <f ca="1">IF(C316="",NA(),IF(OR(C316="Smelter not listed",C316="Smelter not yet identified"),MATCH($B316&amp;$D316,'Smelter Look-up'!$J:$J,0),MATCH($B316&amp;$C316,'Smelter Look-up'!$J:$J,0)))</f>
        <v>631</v>
      </c>
      <c r="X316" s="227">
        <f t="shared" ca="1" si="42"/>
        <v>0</v>
      </c>
      <c r="AB316" s="228" t="str">
        <f t="shared" ca="1" si="43"/>
        <v>TungstenLianyou Metals Co., Ltd.</v>
      </c>
    </row>
    <row r="317" spans="1:28" s="227" customFormat="1" ht="54">
      <c r="A317" s="181" t="s">
        <v>13844</v>
      </c>
      <c r="B317" s="182" t="str">
        <f ca="1">IF(LEN(A317)=0,"",INDEX('Smelter Look-up'!$A:$A,MATCH($A317,'Smelter Look-up'!$E:$E,0)))</f>
        <v>Tungsten</v>
      </c>
      <c r="C317" s="186" t="str">
        <f ca="1">IF(LEN(A317)=0,"",INDEX('Smelter Look-up'!$C:$C,MATCH($A317,'Smelter Look-up'!$E:$E,0)))</f>
        <v>Cronimet Brasil Ltda</v>
      </c>
      <c r="D317" s="230"/>
      <c r="E317" s="182" t="str">
        <f ca="1">IF(ISERROR($V317),"",OFFSET('Smelter Look-up'!$D$4,$V317-4,0)&amp;"")</f>
        <v>BRAZIL</v>
      </c>
      <c r="F317" s="182" t="str">
        <f ca="1">IF(ISERROR($V317),"",OFFSET('Smelter Look-up'!$E$4,$V317-4,0))</f>
        <v>CID003468</v>
      </c>
      <c r="G317" s="182" t="str">
        <f ca="1">IF(C317=$X$4,IF(ISERROR($V317),"Enter smelter details","RMI"),IF(ISERROR($V317),"",OFFSET('Smelter Look-up'!$F$4,$V317-4,0)))</f>
        <v>RMI</v>
      </c>
      <c r="H317" s="183">
        <f ca="1">IF(ISERROR($V317),"",OFFSET('Smelter Look-up'!$G$4,$V317-4,0))</f>
        <v>0</v>
      </c>
      <c r="I317" s="184" t="str">
        <f ca="1">IF(ISERROR($V317),"",OFFSET('Smelter Look-up'!$H$4,$V317-4,0))</f>
        <v>Araquari</v>
      </c>
      <c r="J317" s="184" t="str">
        <f ca="1">IF(ISERROR($V317),"",OFFSET('Smelter Look-up'!$I$4,$V317-4,0))</f>
        <v>Santa Catarina</v>
      </c>
      <c r="K317" s="224"/>
      <c r="L317" s="224"/>
      <c r="M317" s="224"/>
      <c r="N317" s="224"/>
      <c r="O317" s="224"/>
      <c r="P317" s="185"/>
      <c r="Q317" s="225">
        <f>VLOOKUP(A317,'[1]For Dropdown'!$A:$F,6,FALSE)</f>
        <v>0</v>
      </c>
      <c r="R317" s="182" t="str">
        <f ca="1">IF(ISERROR($V317),"",OFFSET('Smelter Look-up'!$C$4,$V317-4,0)&amp;"")</f>
        <v>Cronimet Brasil Ltda</v>
      </c>
      <c r="S317" s="181" t="str">
        <f t="shared" ca="1" si="41"/>
        <v>BR</v>
      </c>
      <c r="T317" s="181" t="str">
        <f ca="1">IF(B317="","",IF(ISERROR(MATCH($J317,SorP!$B$1:$B$6226,0)),"",INDIRECT("'SorP'!$A$"&amp;MATCH($S317&amp;$J317,SorP!C:C,0))))</f>
        <v>BR-SC</v>
      </c>
      <c r="U317" s="201"/>
      <c r="V317" s="226">
        <f ca="1">IF(C317="",NA(),IF(OR(C317="Smelter not listed",C317="Smelter not yet identified"),MATCH($B317&amp;$D317,'Smelter Look-up'!$J:$J,0),MATCH($B317&amp;$C317,'Smelter Look-up'!$J:$J,0)))</f>
        <v>597</v>
      </c>
      <c r="X317" s="227">
        <f t="shared" ca="1" si="42"/>
        <v>0</v>
      </c>
      <c r="AB317" s="228" t="str">
        <f t="shared" ca="1" si="43"/>
        <v>TungstenCronimet Brasil Ltda</v>
      </c>
    </row>
    <row r="318" spans="1:28" s="227" customFormat="1" ht="67.5">
      <c r="A318" s="181" t="s">
        <v>13790</v>
      </c>
      <c r="B318" s="182" t="str">
        <f ca="1">IF(LEN(A318)=0,"",INDEX('Smelter Look-up'!$A:$A,MATCH($A318,'Smelter Look-up'!$E:$E,0)))</f>
        <v>Tungsten</v>
      </c>
      <c r="C318" s="186" t="str">
        <f ca="1">IF(LEN(A318)=0,"",INDEX('Smelter Look-up'!$C:$C,MATCH($A318,'Smelter Look-up'!$E:$E,0)))</f>
        <v>CNMC (Guangxi) PGMA Co., Ltd.</v>
      </c>
      <c r="D318" s="230"/>
      <c r="E318" s="182" t="str">
        <f ca="1">IF(ISERROR($V318),"",OFFSET('Smelter Look-up'!$D$4,$V318-4,0)&amp;"")</f>
        <v>CHINA</v>
      </c>
      <c r="F318" s="182" t="str">
        <f ca="1">IF(ISERROR($V318),"",OFFSET('Smelter Look-up'!$E$4,$V318-4,0))</f>
        <v>CID000281</v>
      </c>
      <c r="G318" s="182" t="str">
        <f ca="1">IF(C318=$X$4,IF(ISERROR($V318),"Enter smelter details","RMI"),IF(ISERROR($V318),"",OFFSET('Smelter Look-up'!$F$4,$V318-4,0)))</f>
        <v>RMI</v>
      </c>
      <c r="H318" s="183">
        <f ca="1">IF(ISERROR($V318),"",OFFSET('Smelter Look-up'!$G$4,$V318-4,0))</f>
        <v>0</v>
      </c>
      <c r="I318" s="184" t="str">
        <f ca="1">IF(ISERROR($V318),"",OFFSET('Smelter Look-up'!$H$4,$V318-4,0))</f>
        <v>Hezhou</v>
      </c>
      <c r="J318" s="184" t="str">
        <f ca="1">IF(ISERROR($V318),"",OFFSET('Smelter Look-up'!$I$4,$V318-4,0))</f>
        <v>Guangxi Zhuangzu Zizhiqu</v>
      </c>
      <c r="K318" s="224"/>
      <c r="L318" s="224"/>
      <c r="M318" s="224"/>
      <c r="N318" s="224"/>
      <c r="O318" s="224"/>
      <c r="P318" s="185"/>
      <c r="Q318" s="225" t="str">
        <f>VLOOKUP(A318,'[1]For Dropdown'!$A:$F,6,FALSE)</f>
        <v>Non Conformant</v>
      </c>
      <c r="R318" s="182" t="str">
        <f ca="1">IF(ISERROR($V318),"",OFFSET('Smelter Look-up'!$C$4,$V318-4,0)&amp;"")</f>
        <v>CNMC (Guangxi) PGMA Co., Ltd.</v>
      </c>
      <c r="S318" s="181" t="str">
        <f t="shared" ca="1" si="41"/>
        <v>CN</v>
      </c>
      <c r="T318" s="181" t="str">
        <f ca="1">IF(B318="","",IF(ISERROR(MATCH($J318,SorP!$B$1:$B$6226,0)),"",INDIRECT("'SorP'!$A$"&amp;MATCH($S318&amp;$J318,SorP!C:C,0))))</f>
        <v>CN-GX</v>
      </c>
      <c r="U318" s="201"/>
      <c r="V318" s="226">
        <f ca="1">IF(C318="",NA(),IF(OR(C318="Smelter not listed",C318="Smelter not yet identified"),MATCH($B318&amp;$D318,'Smelter Look-up'!$J:$J,0),MATCH($B318&amp;$C318,'Smelter Look-up'!$J:$J,0)))</f>
        <v>596</v>
      </c>
      <c r="X318" s="227">
        <f t="shared" ca="1" si="42"/>
        <v>0</v>
      </c>
      <c r="AB318" s="228" t="str">
        <f t="shared" ca="1" si="43"/>
        <v>TungstenCNMC (Guangxi) PGMA Co., Ltd.</v>
      </c>
    </row>
    <row r="319" spans="1:28" s="227" customFormat="1" ht="148.5">
      <c r="A319" s="181" t="s">
        <v>13842</v>
      </c>
      <c r="B319" s="182" t="str">
        <f ca="1">IF(LEN(A319)=0,"",INDEX('Smelter Look-up'!$A:$A,MATCH($A319,'Smelter Look-up'!$E:$E,0)))</f>
        <v>Tungsten</v>
      </c>
      <c r="C319" s="186" t="str">
        <f ca="1">IF(LEN(A319)=0,"",INDEX('Smelter Look-up'!$C:$C,MATCH($A319,'Smelter Look-up'!$E:$E,0)))</f>
        <v>Albasteel Industria e Comercio de Ligas Para Fundicao Ltd.</v>
      </c>
      <c r="D319" s="230"/>
      <c r="E319" s="182" t="str">
        <f ca="1">IF(ISERROR($V319),"",OFFSET('Smelter Look-up'!$D$4,$V319-4,0)&amp;"")</f>
        <v>BRAZIL</v>
      </c>
      <c r="F319" s="182" t="str">
        <f ca="1">IF(ISERROR($V319),"",OFFSET('Smelter Look-up'!$E$4,$V319-4,0))</f>
        <v>CID003427</v>
      </c>
      <c r="G319" s="182" t="str">
        <f ca="1">IF(C319=$X$4,IF(ISERROR($V319),"Enter smelter details","RMI"),IF(ISERROR($V319),"",OFFSET('Smelter Look-up'!$F$4,$V319-4,0)))</f>
        <v>RMI</v>
      </c>
      <c r="H319" s="183">
        <f ca="1">IF(ISERROR($V319),"",OFFSET('Smelter Look-up'!$G$4,$V319-4,0))</f>
        <v>0</v>
      </c>
      <c r="I319" s="184" t="str">
        <f ca="1">IF(ISERROR($V319),"",OFFSET('Smelter Look-up'!$H$4,$V319-4,0))</f>
        <v>Sao Paulo</v>
      </c>
      <c r="J319" s="184" t="str">
        <f ca="1">IF(ISERROR($V319),"",OFFSET('Smelter Look-up'!$I$4,$V319-4,0))</f>
        <v>São Paulo</v>
      </c>
      <c r="K319" s="224"/>
      <c r="L319" s="224"/>
      <c r="M319" s="224"/>
      <c r="N319" s="224"/>
      <c r="O319" s="224"/>
      <c r="P319" s="185"/>
      <c r="Q319" s="225" t="str">
        <f>VLOOKUP(A319,'[1]For Dropdown'!$A:$F,6,FALSE)</f>
        <v>Non Conformant</v>
      </c>
      <c r="R319" s="182" t="str">
        <f ca="1">IF(ISERROR($V319),"",OFFSET('Smelter Look-up'!$C$4,$V319-4,0)&amp;"")</f>
        <v>Albasteel Industria e Comercio de Ligas Para Fundicao Ltd.</v>
      </c>
      <c r="S319" s="181" t="str">
        <f t="shared" ca="1" si="41"/>
        <v>BR</v>
      </c>
      <c r="T319" s="181" t="str">
        <f ca="1">IF(B319="","",IF(ISERROR(MATCH($J319,SorP!$B$1:$B$6226,0)),"",INDIRECT("'SorP'!$A$"&amp;MATCH($S319&amp;$J319,SorP!C:C,0))))</f>
        <v>BR-SP</v>
      </c>
      <c r="U319" s="201"/>
      <c r="V319" s="226">
        <f ca="1">IF(C319="",NA(),IF(OR(C319="Smelter not listed",C319="Smelter not yet identified"),MATCH($B319&amp;$D319,'Smelter Look-up'!$J:$J,0),MATCH($B319&amp;$C319,'Smelter Look-up'!$J:$J,0)))</f>
        <v>582</v>
      </c>
      <c r="X319" s="227">
        <f t="shared" ca="1" si="42"/>
        <v>0</v>
      </c>
      <c r="AB319" s="228" t="str">
        <f t="shared" ca="1" si="43"/>
        <v>TungstenAlbasteel Industria e Comercio de Ligas Para Fundicao Ltd.</v>
      </c>
    </row>
    <row r="320" spans="1:28" s="227" customFormat="1" ht="121.5">
      <c r="A320" s="181" t="s">
        <v>795</v>
      </c>
      <c r="B320" s="182" t="str">
        <f ca="1">IF(LEN(A320)=0,"",INDEX('Smelter Look-up'!$A:$A,MATCH($A320,'Smelter Look-up'!$E:$E,0)))</f>
        <v>Tungsten</v>
      </c>
      <c r="C320" s="186" t="str">
        <f ca="1">IF(LEN(A320)=0,"",INDEX('Smelter Look-up'!$C:$C,MATCH($A320,'Smelter Look-up'!$E:$E,0)))</f>
        <v>Jiangxi Minmetals Gao'an Non-ferrous Metals Co., Ltd.</v>
      </c>
      <c r="D320" s="230"/>
      <c r="E320" s="182" t="str">
        <f ca="1">IF(ISERROR($V320),"",OFFSET('Smelter Look-up'!$D$4,$V320-4,0)&amp;"")</f>
        <v>CHINA</v>
      </c>
      <c r="F320" s="182" t="str">
        <f ca="1">IF(ISERROR($V320),"",OFFSET('Smelter Look-up'!$E$4,$V320-4,0))</f>
        <v>CID002313</v>
      </c>
      <c r="G320" s="182" t="str">
        <f ca="1">IF(C320=$X$4,IF(ISERROR($V320),"Enter smelter details","RMI"),IF(ISERROR($V320),"",OFFSET('Smelter Look-up'!$F$4,$V320-4,0)))</f>
        <v>RMI</v>
      </c>
      <c r="H320" s="183">
        <f ca="1">IF(ISERROR($V320),"",OFFSET('Smelter Look-up'!$G$4,$V320-4,0))</f>
        <v>0</v>
      </c>
      <c r="I320" s="184" t="str">
        <f ca="1">IF(ISERROR($V320),"",OFFSET('Smelter Look-up'!$H$4,$V320-4,0))</f>
        <v>Gao'an</v>
      </c>
      <c r="J320" s="184" t="str">
        <f ca="1">IF(ISERROR($V320),"",OFFSET('Smelter Look-up'!$I$4,$V320-4,0))</f>
        <v>Jiangxi Sheng</v>
      </c>
      <c r="K320" s="224"/>
      <c r="L320" s="224"/>
      <c r="M320" s="224"/>
      <c r="N320" s="224"/>
      <c r="O320" s="224"/>
      <c r="P320" s="185"/>
      <c r="Q320" s="225" t="str">
        <f>VLOOKUP(A320,'[1]For Dropdown'!$A:$F,6,FALSE)</f>
        <v>Non Conformant</v>
      </c>
      <c r="R320" s="182" t="str">
        <f ca="1">IF(ISERROR($V320),"",OFFSET('Smelter Look-up'!$C$4,$V320-4,0)&amp;"")</f>
        <v>Jiangxi Minmetals Gao'an Non-ferrous Metals Co., Ltd.</v>
      </c>
      <c r="S320" s="181" t="str">
        <f t="shared" ca="1" si="41"/>
        <v>CN</v>
      </c>
      <c r="T320" s="181" t="str">
        <f ca="1">IF(B320="","",IF(ISERROR(MATCH($J320,SorP!$B$1:$B$6226,0)),"",INDIRECT("'SorP'!$A$"&amp;MATCH($S320&amp;$J320,SorP!C:C,0))))</f>
        <v>CN-JX</v>
      </c>
      <c r="U320" s="201"/>
      <c r="V320" s="226">
        <f ca="1">IF(C320="",NA(),IF(OR(C320="Smelter not listed",C320="Smelter not yet identified"),MATCH($B320&amp;$D320,'Smelter Look-up'!$J:$J,0),MATCH($B320&amp;$C320,'Smelter Look-up'!$J:$J,0)))</f>
        <v>622</v>
      </c>
      <c r="X320" s="227">
        <f t="shared" ca="1" si="42"/>
        <v>0</v>
      </c>
      <c r="AB320" s="228" t="str">
        <f t="shared" ca="1" si="43"/>
        <v>TungstenJiangxi Minmetals Gao'an Non-ferrous Metals Co., Ltd.</v>
      </c>
    </row>
    <row r="321" spans="1:28" s="227" customFormat="1" ht="54">
      <c r="A321" s="181" t="s">
        <v>15468</v>
      </c>
      <c r="B321" s="182" t="str">
        <f ca="1">IF(LEN(A321)=0,"",INDEX('Smelter Look-up'!$A:$A,MATCH($A321,'Smelter Look-up'!$E:$E,0)))</f>
        <v>Tungsten</v>
      </c>
      <c r="C321" s="186" t="str">
        <f ca="1">IF(LEN(A321)=0,"",INDEX('Smelter Look-up'!$C:$C,MATCH($A321,'Smelter Look-up'!$E:$E,0)))</f>
        <v>HANNAE FOR T Co., Ltd.</v>
      </c>
      <c r="D321" s="230"/>
      <c r="E321" s="182" t="str">
        <f ca="1">IF(ISERROR($V321),"",OFFSET('Smelter Look-up'!$D$4,$V321-4,0)&amp;"")</f>
        <v>KOREA, REPUBLIC OF</v>
      </c>
      <c r="F321" s="182" t="str">
        <f ca="1">IF(ISERROR($V321),"",OFFSET('Smelter Look-up'!$E$4,$V321-4,0))</f>
        <v>CID003978</v>
      </c>
      <c r="G321" s="182" t="str">
        <f ca="1">IF(C321=$X$4,IF(ISERROR($V321),"Enter smelter details","RMI"),IF(ISERROR($V321),"",OFFSET('Smelter Look-up'!$F$4,$V321-4,0)))</f>
        <v>RMI</v>
      </c>
      <c r="H321" s="183">
        <f ca="1">IF(ISERROR($V321),"",OFFSET('Smelter Look-up'!$G$4,$V321-4,0))</f>
        <v>0</v>
      </c>
      <c r="I321" s="184" t="str">
        <f ca="1">IF(ISERROR($V321),"",OFFSET('Smelter Look-up'!$H$4,$V321-4,0))</f>
        <v>Dangjin-si</v>
      </c>
      <c r="J321" s="184" t="str">
        <f ca="1">IF(ISERROR($V321),"",OFFSET('Smelter Look-up'!$I$4,$V321-4,0))</f>
        <v>Chungcheongnam-do</v>
      </c>
      <c r="K321" s="224"/>
      <c r="L321" s="224"/>
      <c r="M321" s="224"/>
      <c r="N321" s="224"/>
      <c r="O321" s="224"/>
      <c r="P321" s="185"/>
      <c r="Q321" s="225" t="str">
        <f>VLOOKUP(A321,'[1]For Dropdown'!$A:$F,6,FALSE)</f>
        <v>Non Conformant</v>
      </c>
      <c r="R321" s="182" t="str">
        <f ca="1">IF(ISERROR($V321),"",OFFSET('Smelter Look-up'!$C$4,$V321-4,0)&amp;"")</f>
        <v>HANNAE FOR T Co., Ltd.</v>
      </c>
      <c r="S321" s="181" t="str">
        <f t="shared" ca="1" si="41"/>
        <v>KR</v>
      </c>
      <c r="T321" s="181" t="str">
        <f ca="1">IF(B321="","",IF(ISERROR(MATCH($J321,SorP!$B$1:$B$6226,0)),"",INDIRECT("'SorP'!$A$"&amp;MATCH($S321&amp;$J321,SorP!C:C,0))))</f>
        <v>KR-44</v>
      </c>
      <c r="U321" s="201"/>
      <c r="V321" s="226">
        <f ca="1">IF(C321="",NA(),IF(OR(C321="Smelter not listed",C321="Smelter not yet identified"),MATCH($B321&amp;$D321,'Smelter Look-up'!$J:$J,0),MATCH($B321&amp;$C321,'Smelter Look-up'!$J:$J,0)))</f>
        <v>610</v>
      </c>
      <c r="X321" s="227">
        <f t="shared" ca="1" si="42"/>
        <v>0</v>
      </c>
      <c r="AB321" s="228" t="str">
        <f t="shared" ca="1" si="43"/>
        <v>TungstenHANNAE FOR T Co., Ltd.</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B701992-0319-472A-B96A-98DA02C96C5A}"/>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8"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Eaton Corporation plc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Conflict Minerals Team</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ConflictMaterials@Eaton.com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 xml:space="preserve"> +1 (440) 523-5000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Conflict Minerals Team</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ConflictMaterials@Eaton.com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45511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8" t="str">
        <f>IF(AND($B$14="Yes",$B$19="Yes"),Declaration!D56,0)</f>
        <v>Greater than 75%</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Greater than 75%</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No</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No</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No</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No</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https://www.eaton.com/us/en-us/company/policies-and-statements/responsible-sourcing-of-conflict-minerals0.html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888</v>
      </c>
      <c r="C4" s="394"/>
      <c r="D4" s="394"/>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7" t="str">
        <f ca="1">OFFSET(L!$C$1,MATCH("General"&amp;"Cpy",L!$A:$A,0)-1,SL,,)</f>
        <v>© 2024 Responsible Minerals Initiative. All rights reserved.</v>
      </c>
      <c r="C2006" s="397"/>
      <c r="D2006" s="397"/>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64"/>
  <sheetViews>
    <sheetView topLeftCell="D2" zoomScaleNormal="100" zoomScalePageLayoutView="85" workbookViewId="0">
      <selection activeCell="E268" sqref="E268"/>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hidden="1"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hidden="1"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hidden="1"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hidden="1"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hidden="1"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hidden="1"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hidden="1"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hidden="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hidden="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hidden="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hidden="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hidden="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hidden="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hidden="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hidden="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hidden="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hidden="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hidden="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hidden="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hidden="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hidden="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hidden="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hidden="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hidden="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hidden="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hidden="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hidden="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hidden="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hidden="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hidden="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hidden="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hidden="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hidden="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hidden="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hidden="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hidden="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hidden="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hidden="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hidden="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hidden="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hidden="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hidden="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hidden="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hidden="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hidden="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hidden="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hidden="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hidden="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hidden="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hidden="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hidden="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hidden="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hidden="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hidden="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hidden="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hidden="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hidden="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hidden="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hidden="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hidden="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hidden="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hidden="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hidden="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hidden="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hidden="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hidden="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hidden="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hidden="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hidden="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hidden="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hidden="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hidden="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hidden="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hidden="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hidden="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hidden="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hidden="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hidden="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hidden="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hidden="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hidden="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hidden="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hidden="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hidden="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hidden="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hidden="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hidden="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hidden="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hidden="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hidden="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hidden="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hidden="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hidden="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hidden="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hidden="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hidden="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hidden="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hidden="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hidden="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hidden="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hidden="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hidden="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hidden="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hidden="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hidden="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hidden="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hidden="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hidden="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hidden="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hidden="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hidden="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hidden="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hidden="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hidden="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hidden="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hidden="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hidden="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hidden="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hidden="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hidden="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hidden="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hidden="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hidden="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hidden="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hidden="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hidden="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hidden="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hidden="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hidden="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hidden="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hidden="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hidden="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hidden="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hidden="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hidden="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hidden="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hidden="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hidden="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hidden="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hidden="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hidden="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hidden="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hidden="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hidden="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hidden="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hidden="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hidden="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hidden="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hidden="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hidden="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hidden="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hidden="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hidden="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hidden="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hidden="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hidden="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hidden="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hidden="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hidden="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hidden="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hidden="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hidden="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hidden="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hidden="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hidden="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hidden="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hidden="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hidden="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hidden="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hidden="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hidden="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hidden="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hidden="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hidden="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hidden="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hidden="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hidden="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hidden="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hidden="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hidden="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hidden="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hidden="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hidden="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hidden="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hidden="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hidden="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hidden="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hidden="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hidden="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hidden="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hidden="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hidden="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hidden="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hidden="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hidden="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hidden="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hidden="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hidden="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hidden="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hidden="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hidden="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hidden="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hidden="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hidden="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hidden="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hidden="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hidden="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hidden="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hidden="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hidden="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hidden="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hidden="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hidden="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hidden="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hidden="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hidden="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hidden="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hidden="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hidden="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hidden="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hidden="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hidden="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hidden="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hidden="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hidden="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hidden="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hidden="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hidden="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hidden="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hidden="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hidden="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hidden="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hidden="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hidden="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hidden="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hidden="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hidden="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hidden="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hidden="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hidden="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hidden="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hidden="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hidden="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hidden="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hidden="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hidden="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hidden="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hidden="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hidden="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hidden="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hidden="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hidden="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hidden="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hidden="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hidden="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hidden="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hidden="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hidden="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hidden="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hidden="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hidden="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hidden="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hidden="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hidden="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hidden="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hidden="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hidden="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hidden="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hidden="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hidden="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hidden="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hidden="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hidden="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hidden="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hidden="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hidden="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hidden="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hidden="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hidden="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hidden="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hidden="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hidden="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hidden="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hidden="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hidden="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hidden="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hidden="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hidden="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hidden="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hidden="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hidden="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hidden="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hidden="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hidden="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hidden="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hidden="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hidden="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hidden="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hidden="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hidden="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hidden="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hidden="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hidden="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hidden="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hidden="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hidden="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hidden="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hidden="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hidden="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hidden="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hidden="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hidden="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hidden="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hidden="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hidden="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hidden="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hidden="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hidden="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hidden="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hidden="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hidden="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hidden="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hidden="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hidden="1">
      <c r="A330" s="209" t="s">
        <v>1119</v>
      </c>
      <c r="B330" s="209" t="s">
        <v>1834</v>
      </c>
      <c r="C330" s="209"/>
      <c r="D330" s="209"/>
      <c r="E330" s="209"/>
      <c r="F330" s="283"/>
      <c r="H330" s="209"/>
      <c r="I330" s="209"/>
      <c r="J330" s="231"/>
      <c r="K330" s="231"/>
    </row>
    <row r="331" spans="1:11" hidden="1">
      <c r="A331" s="209" t="s">
        <v>1119</v>
      </c>
      <c r="B331" s="209" t="s">
        <v>1312</v>
      </c>
      <c r="C331" s="209" t="s">
        <v>486</v>
      </c>
      <c r="D331" s="209" t="s">
        <v>486</v>
      </c>
      <c r="E331" s="209"/>
      <c r="F331" s="283"/>
      <c r="H331" s="209"/>
      <c r="I331" s="209"/>
      <c r="J331" s="231"/>
      <c r="K331" s="231"/>
    </row>
    <row r="332" spans="1:11" hidden="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hidden="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hidden="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hidden="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hidden="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hidden="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hidden="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hidden="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hidden="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hidden="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hidden="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hidden="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hidden="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hidden="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hidden="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hidden="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hidden="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hidden="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hidden="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hidden="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hidden="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hidden="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hidden="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hidden="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hidden="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hidden="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hidden="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hidden="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hidden="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hidden="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hidden="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hidden="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hidden="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hidden="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hidden="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hidden="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hidden="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hidden="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hidden="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hidden="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hidden="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hidden="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hidden="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hidden="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hidden="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hidden="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hidden="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hidden="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hidden="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hidden="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hidden="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hidden="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hidden="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hidden="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hidden="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hidden="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hidden="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hidden="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hidden="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hidden="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hidden="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hidden="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hidden="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hidden="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hidden="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hidden="1">
      <c r="A397" s="209" t="s">
        <v>1121</v>
      </c>
      <c r="B397" s="209" t="s">
        <v>1834</v>
      </c>
      <c r="C397" s="209"/>
      <c r="D397" s="209"/>
      <c r="E397" s="209"/>
      <c r="F397" s="209"/>
      <c r="G397" s="209"/>
      <c r="H397" s="209"/>
      <c r="I397" s="209"/>
      <c r="J397" s="231"/>
      <c r="K397" s="231"/>
    </row>
    <row r="398" spans="1:11" hidden="1">
      <c r="A398" s="209" t="s">
        <v>1121</v>
      </c>
      <c r="B398" s="209" t="s">
        <v>1312</v>
      </c>
      <c r="C398" s="209" t="s">
        <v>486</v>
      </c>
      <c r="D398" s="209" t="s">
        <v>486</v>
      </c>
      <c r="E398" s="209"/>
      <c r="F398" s="209"/>
      <c r="G398" s="209"/>
      <c r="H398" s="209"/>
      <c r="I398" s="209"/>
      <c r="J398" s="231"/>
      <c r="K398" s="231"/>
    </row>
    <row r="399" spans="1:11" hidden="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hidden="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hidden="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hidden="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hidden="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hidden="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hidden="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hidden="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hidden="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hidden="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hidden="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hidden="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hidden="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hidden="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hidden="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hidden="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hidden="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hidden="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hidden="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hidden="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hidden="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hidden="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hidden="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hidden="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hidden="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hidden="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hidden="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hidden="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hidden="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hidden="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hidden="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hidden="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hidden="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hidden="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hidden="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hidden="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hidden="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hidden="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hidden="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hidden="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hidden="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hidden="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hidden="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hidden="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hidden="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hidden="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hidden="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hidden="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hidden="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hidden="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hidden="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hidden="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hidden="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hidden="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hidden="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hidden="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hidden="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hidden="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hidden="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hidden="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hidden="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hidden="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hidden="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hidden="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hidden="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hidden="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hidden="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hidden="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hidden="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hidden="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hidden="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hidden="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hidden="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hidden="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hidden="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hidden="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hidden="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hidden="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hidden="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hidden="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hidden="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hidden="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hidden="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hidden="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hidden="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hidden="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hidden="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hidden="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hidden="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hidden="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hidden="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hidden="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hidden="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hidden="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hidden="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hidden="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hidden="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hidden="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hidden="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hidden="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hidden="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hidden="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hidden="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hidden="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hidden="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hidden="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hidden="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hidden="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hidden="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hidden="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hidden="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hidden="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hidden="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hidden="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hidden="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hidden="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hidden="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hidden="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hidden="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hidden="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hidden="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hidden="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hidden="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hidden="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hidden="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hidden="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hidden="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hidden="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hidden="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hidden="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hidden="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hidden="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hidden="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hidden="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hidden="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hidden="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hidden="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hidden="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hidden="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hidden="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hidden="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hidden="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hidden="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hidden="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hidden="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hidden="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hidden="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hidden="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hidden="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hidden="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hidden="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hidden="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hidden="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hidden="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hidden="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hidden="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hidden="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hidden="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hidden="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hidden="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hidden="1">
      <c r="A559" s="209" t="s">
        <v>1120</v>
      </c>
      <c r="B559" s="209" t="s">
        <v>15825</v>
      </c>
      <c r="C559" s="209" t="s">
        <v>15825</v>
      </c>
      <c r="D559" s="209" t="s">
        <v>880</v>
      </c>
      <c r="E559" s="209" t="s">
        <v>15826</v>
      </c>
      <c r="F559" s="209" t="s">
        <v>13217</v>
      </c>
      <c r="G559" s="209"/>
      <c r="H559" s="209" t="s">
        <v>11836</v>
      </c>
      <c r="I559" s="209" t="s">
        <v>4810</v>
      </c>
      <c r="J559" s="231"/>
      <c r="K559" s="231"/>
    </row>
    <row r="560" spans="1:11" hidden="1">
      <c r="A560" s="209" t="s">
        <v>1120</v>
      </c>
      <c r="B560" s="209" t="s">
        <v>1765</v>
      </c>
      <c r="C560" s="209" t="s">
        <v>1315</v>
      </c>
      <c r="D560" s="209" t="s">
        <v>1090</v>
      </c>
      <c r="E560" s="209" t="s">
        <v>765</v>
      </c>
      <c r="F560" s="209" t="s">
        <v>13217</v>
      </c>
      <c r="G560" s="209"/>
      <c r="H560" s="209" t="s">
        <v>1761</v>
      </c>
      <c r="I560" s="209" t="s">
        <v>13580</v>
      </c>
      <c r="J560" s="231"/>
      <c r="K560" s="231"/>
    </row>
    <row r="561" spans="1:11" hidden="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hidden="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hidden="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hidden="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hidden="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hidden="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hidden="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hidden="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hidden="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hidden="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hidden="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hidden="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hidden="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hidden="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hidden="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hidden="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hidden="1">
      <c r="A577" s="209" t="s">
        <v>1120</v>
      </c>
      <c r="B577" s="209" t="s">
        <v>1834</v>
      </c>
      <c r="C577" s="209"/>
      <c r="D577" s="209"/>
      <c r="E577" s="209"/>
      <c r="F577" s="209"/>
      <c r="G577" s="209"/>
      <c r="H577" s="209"/>
      <c r="I577" s="209"/>
      <c r="J577" s="231"/>
      <c r="K577" s="231"/>
    </row>
    <row r="578" spans="1:11" hidden="1">
      <c r="A578" s="209" t="s">
        <v>1120</v>
      </c>
      <c r="B578" s="209" t="s">
        <v>1312</v>
      </c>
      <c r="C578" s="209" t="s">
        <v>486</v>
      </c>
      <c r="D578" s="209" t="s">
        <v>486</v>
      </c>
      <c r="E578" s="209"/>
      <c r="F578" s="209"/>
      <c r="G578" s="209"/>
      <c r="H578" s="209"/>
      <c r="I578" s="209"/>
      <c r="J578" s="231"/>
      <c r="K578" s="231"/>
    </row>
    <row r="579" spans="1:11" hidden="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hidden="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hidden="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hidden="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hidden="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hidden="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hidden="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hidden="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hidden="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hidden="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hidden="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hidden="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hidden="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hidden="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hidden="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hidden="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hidden="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hidden="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hidden="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hidden="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hidden="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hidden="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hidden="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hidden="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hidden="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hidden="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hidden="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hidden="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hidden="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hidden="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hidden="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hidden="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hidden="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hidden="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hidden="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hidden="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hidden="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hidden="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hidden="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hidden="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hidden="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hidden="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hidden="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hidden="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hidden="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hidden="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hidden="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hidden="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hidden="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hidden="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hidden="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hidden="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hidden="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hidden="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hidden="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hidden="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hidden="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hidden="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hidden="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hidden="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hidden="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hidden="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hidden="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hidden="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hidden="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hidden="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hidden="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hidden="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hidden="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hidden="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hidden="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hidden="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hidden="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hidden="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hidden="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hidden="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hidden="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hidden="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hidden="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hidden="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hidden="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hidden="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hidden="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hidden="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hidden="1">
      <c r="A663" s="189" t="s">
        <v>1122</v>
      </c>
      <c r="B663" s="189" t="s">
        <v>1834</v>
      </c>
      <c r="J663" s="231" t="str">
        <f t="shared" si="26"/>
        <v>TungstenSmelter not listed</v>
      </c>
      <c r="K663" s="231" t="str">
        <f t="shared" si="27"/>
        <v>TungstenSmelter not listed</v>
      </c>
    </row>
    <row r="664" spans="1:11" hidden="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xr:uid="{00000000-0009-0000-0000-000007000000}">
    <filterColumn colId="4">
      <filters>
        <filter val="CID001756"/>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Panchal, Anklesha P</cp:lastModifiedBy>
  <cp:lastPrinted>2015-04-21T20:47:43Z</cp:lastPrinted>
  <dcterms:created xsi:type="dcterms:W3CDTF">2010-06-21T21:00:23Z</dcterms:created>
  <dcterms:modified xsi:type="dcterms:W3CDTF">2024-10-10T12:08:53Z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ff418558-72e5-4d8e-958f-cfe0e73e210d_Enabled">
    <vt:lpwstr>true</vt:lpwstr>
  </property>
  <property fmtid="{D5CDD505-2E9C-101B-9397-08002B2CF9AE}" pid="6" name="MSIP_Label_ff418558-72e5-4d8e-958f-cfe0e73e210d_SetDate">
    <vt:lpwstr>2024-05-06T08:00:15Z</vt:lpwstr>
  </property>
  <property fmtid="{D5CDD505-2E9C-101B-9397-08002B2CF9AE}" pid="7" name="MSIP_Label_ff418558-72e5-4d8e-958f-cfe0e73e210d_Method">
    <vt:lpwstr>Standard</vt:lpwstr>
  </property>
  <property fmtid="{D5CDD505-2E9C-101B-9397-08002B2CF9AE}" pid="8" name="MSIP_Label_ff418558-72e5-4d8e-958f-cfe0e73e210d_Name">
    <vt:lpwstr>Eaton Internal Only (IP2)</vt:lpwstr>
  </property>
  <property fmtid="{D5CDD505-2E9C-101B-9397-08002B2CF9AE}" pid="9" name="MSIP_Label_ff418558-72e5-4d8e-958f-cfe0e73e210d_SiteId">
    <vt:lpwstr>d6525c95-b906-431a-b926-e9b51ba43cc4</vt:lpwstr>
  </property>
  <property fmtid="{D5CDD505-2E9C-101B-9397-08002B2CF9AE}" pid="10" name="MSIP_Label_ff418558-72e5-4d8e-958f-cfe0e73e210d_ActionId">
    <vt:lpwstr>8ed4b7ce-0855-44dc-af0e-26a096729786</vt:lpwstr>
  </property>
  <property fmtid="{D5CDD505-2E9C-101B-9397-08002B2CF9AE}" pid="11" name="MSIP_Label_ff418558-72e5-4d8e-958f-cfe0e73e210d_ContentBits">
    <vt:lpwstr>0</vt:lpwstr>
  </property>
</Properties>
</file>