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codeName="ThisWorkbook" autoCompressPictures="0"/>
  <mc:AlternateContent xmlns:mc="http://schemas.openxmlformats.org/markup-compatibility/2006">
    <mc:Choice Requires="x15">
      <x15ac:absPath xmlns:x15ac="http://schemas.microsoft.com/office/spreadsheetml/2010/11/ac" url="U:\"/>
    </mc:Choice>
  </mc:AlternateContent>
  <xr:revisionPtr revIDLastSave="0" documentId="13_ncr:1_{9F28676E-FBCB-44C8-A486-39D0C7288F1F}"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120" yWindow="-120" windowWidth="27645" windowHeight="182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9" i="5" l="1"/>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V5" i="5"/>
  <c r="X5"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AB13" i="5"/>
  <c r="AB14" i="5"/>
  <c r="AB15" i="5"/>
  <c r="AB16" i="5"/>
  <c r="G60" i="6" s="1"/>
  <c r="AB17" i="5"/>
  <c r="AB18" i="5"/>
  <c r="AB19" i="5"/>
  <c r="AB20" i="5"/>
  <c r="AB21" i="5"/>
  <c r="AB22" i="5"/>
  <c r="AB23" i="5"/>
  <c r="AB24" i="5"/>
  <c r="AB25" i="5"/>
  <c r="AB26" i="5"/>
  <c r="AB27" i="5"/>
  <c r="AB28" i="5"/>
  <c r="AB29" i="5"/>
  <c r="AB30" i="5"/>
  <c r="AB31" i="5"/>
  <c r="AB32" i="5"/>
  <c r="AB33" i="5"/>
  <c r="AB34" i="5"/>
  <c r="AB35" i="5"/>
  <c r="AB36" i="5"/>
  <c r="AB37" i="5"/>
  <c r="AB38" i="5"/>
  <c r="C39" i="5"/>
  <c r="AB39" i="5"/>
  <c r="C40"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C2500" i="5"/>
  <c r="AB2500" i="5"/>
  <c r="B16" i="6"/>
  <c r="B21" i="6"/>
  <c r="F24" i="6"/>
  <c r="F61" i="6" s="1"/>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s="1"/>
  <c r="C64" i="6" s="1"/>
  <c r="D4" i="5"/>
  <c r="E4" i="5"/>
  <c r="V6" i="5"/>
  <c r="X6" i="5"/>
  <c r="V7" i="5"/>
  <c r="X7" i="5"/>
  <c r="V8" i="5"/>
  <c r="V9" i="5"/>
  <c r="V10" i="5"/>
  <c r="X10" i="5"/>
  <c r="V11" i="5"/>
  <c r="X11" i="5"/>
  <c r="V12" i="5"/>
  <c r="X12" i="5"/>
  <c r="V13" i="5"/>
  <c r="X13" i="5"/>
  <c r="V14" i="5"/>
  <c r="X14" i="5"/>
  <c r="V15" i="5"/>
  <c r="V16" i="5"/>
  <c r="X16" i="5"/>
  <c r="V17" i="5"/>
  <c r="X17" i="5"/>
  <c r="V18" i="5"/>
  <c r="X18" i="5"/>
  <c r="V19" i="5"/>
  <c r="X19" i="5"/>
  <c r="V20" i="5"/>
  <c r="X20" i="5"/>
  <c r="V21" i="5"/>
  <c r="V22" i="5"/>
  <c r="X22" i="5"/>
  <c r="V23" i="5"/>
  <c r="X23" i="5"/>
  <c r="V24" i="5"/>
  <c r="X24" i="5"/>
  <c r="V25" i="5"/>
  <c r="R25" i="5" s="1"/>
  <c r="X25" i="5"/>
  <c r="V26" i="5"/>
  <c r="X26" i="5"/>
  <c r="V27" i="5"/>
  <c r="V28" i="5"/>
  <c r="X28" i="5"/>
  <c r="V29" i="5"/>
  <c r="X29" i="5"/>
  <c r="V30" i="5"/>
  <c r="X30" i="5"/>
  <c r="V31" i="5"/>
  <c r="X31" i="5"/>
  <c r="V32" i="5"/>
  <c r="X32" i="5"/>
  <c r="V33" i="5"/>
  <c r="V34" i="5"/>
  <c r="X34" i="5"/>
  <c r="V35" i="5"/>
  <c r="X35" i="5"/>
  <c r="V36" i="5"/>
  <c r="X36" i="5"/>
  <c r="V37" i="5"/>
  <c r="X37" i="5"/>
  <c r="V38" i="5"/>
  <c r="X38" i="5"/>
  <c r="V39" i="5"/>
  <c r="E39" i="5"/>
  <c r="X39" i="5" s="1"/>
  <c r="V40" i="5"/>
  <c r="E40" i="5"/>
  <c r="X40" i="5" s="1"/>
  <c r="V41" i="5"/>
  <c r="E41" i="5"/>
  <c r="X41" i="5" s="1"/>
  <c r="V42" i="5"/>
  <c r="E42" i="5"/>
  <c r="X42" i="5" s="1"/>
  <c r="V43" i="5"/>
  <c r="E43" i="5"/>
  <c r="X43" i="5" s="1"/>
  <c r="V44" i="5"/>
  <c r="E44" i="5"/>
  <c r="X44" i="5" s="1"/>
  <c r="V45" i="5"/>
  <c r="E45" i="5"/>
  <c r="X45" i="5" s="1"/>
  <c r="V46" i="5"/>
  <c r="E46" i="5"/>
  <c r="X46" i="5" s="1"/>
  <c r="V47" i="5"/>
  <c r="E47" i="5"/>
  <c r="X47" i="5" s="1"/>
  <c r="V48" i="5"/>
  <c r="E48" i="5"/>
  <c r="X48" i="5" s="1"/>
  <c r="V49" i="5"/>
  <c r="E49" i="5"/>
  <c r="X49" i="5" s="1"/>
  <c r="V50" i="5"/>
  <c r="E50" i="5"/>
  <c r="X50" i="5" s="1"/>
  <c r="V51" i="5"/>
  <c r="E51" i="5"/>
  <c r="X51" i="5" s="1"/>
  <c r="V52" i="5"/>
  <c r="E52" i="5"/>
  <c r="X52" i="5" s="1"/>
  <c r="V53" i="5"/>
  <c r="E53" i="5"/>
  <c r="X53" i="5" s="1"/>
  <c r="V54" i="5"/>
  <c r="E54" i="5"/>
  <c r="X54" i="5" s="1"/>
  <c r="V55" i="5"/>
  <c r="E55" i="5"/>
  <c r="X55" i="5" s="1"/>
  <c r="V56" i="5"/>
  <c r="E56" i="5"/>
  <c r="X56" i="5" s="1"/>
  <c r="V57" i="5"/>
  <c r="E57" i="5"/>
  <c r="X57" i="5" s="1"/>
  <c r="V58" i="5"/>
  <c r="E58" i="5"/>
  <c r="X58" i="5" s="1"/>
  <c r="V59" i="5"/>
  <c r="E59" i="5"/>
  <c r="X59" i="5" s="1"/>
  <c r="V60" i="5"/>
  <c r="E60" i="5"/>
  <c r="X60" i="5" s="1"/>
  <c r="V61" i="5"/>
  <c r="E61" i="5"/>
  <c r="X61" i="5" s="1"/>
  <c r="V62" i="5"/>
  <c r="E62" i="5"/>
  <c r="X62" i="5" s="1"/>
  <c r="V63" i="5"/>
  <c r="E63" i="5"/>
  <c r="X63" i="5" s="1"/>
  <c r="V64" i="5"/>
  <c r="E64" i="5"/>
  <c r="X64" i="5" s="1"/>
  <c r="V65" i="5"/>
  <c r="E65" i="5"/>
  <c r="X65" i="5" s="1"/>
  <c r="V66" i="5"/>
  <c r="E66" i="5"/>
  <c r="X66" i="5" s="1"/>
  <c r="V67" i="5"/>
  <c r="E67" i="5"/>
  <c r="X67" i="5" s="1"/>
  <c r="V68" i="5"/>
  <c r="E68" i="5"/>
  <c r="X68" i="5" s="1"/>
  <c r="V69" i="5"/>
  <c r="E69" i="5"/>
  <c r="X69" i="5" s="1"/>
  <c r="V70" i="5"/>
  <c r="E70" i="5"/>
  <c r="X70" i="5" s="1"/>
  <c r="V71" i="5"/>
  <c r="E71" i="5"/>
  <c r="X71" i="5" s="1"/>
  <c r="V72" i="5"/>
  <c r="E72" i="5"/>
  <c r="X72" i="5" s="1"/>
  <c r="V73" i="5"/>
  <c r="E73" i="5"/>
  <c r="X73" i="5" s="1"/>
  <c r="V74" i="5"/>
  <c r="E74" i="5"/>
  <c r="X74" i="5" s="1"/>
  <c r="V75" i="5"/>
  <c r="E75" i="5"/>
  <c r="X75" i="5" s="1"/>
  <c r="V76" i="5"/>
  <c r="E76" i="5"/>
  <c r="X76" i="5" s="1"/>
  <c r="V77" i="5"/>
  <c r="E77" i="5"/>
  <c r="X77" i="5" s="1"/>
  <c r="V78" i="5"/>
  <c r="E78" i="5"/>
  <c r="X78" i="5" s="1"/>
  <c r="V79" i="5"/>
  <c r="E79" i="5"/>
  <c r="X79" i="5" s="1"/>
  <c r="V80" i="5"/>
  <c r="E80" i="5"/>
  <c r="X80" i="5" s="1"/>
  <c r="V81" i="5"/>
  <c r="E81" i="5"/>
  <c r="X81" i="5" s="1"/>
  <c r="V82" i="5"/>
  <c r="E82" i="5"/>
  <c r="X82" i="5" s="1"/>
  <c r="V83" i="5"/>
  <c r="E83" i="5"/>
  <c r="X83" i="5" s="1"/>
  <c r="V84" i="5"/>
  <c r="E84" i="5"/>
  <c r="X84" i="5" s="1"/>
  <c r="V85" i="5"/>
  <c r="E85" i="5"/>
  <c r="X85" i="5" s="1"/>
  <c r="V86" i="5"/>
  <c r="E86" i="5"/>
  <c r="X86" i="5" s="1"/>
  <c r="V87" i="5"/>
  <c r="E87" i="5"/>
  <c r="X87" i="5" s="1"/>
  <c r="V88" i="5"/>
  <c r="E88" i="5"/>
  <c r="X88" i="5" s="1"/>
  <c r="V89" i="5"/>
  <c r="E89" i="5"/>
  <c r="X89" i="5" s="1"/>
  <c r="V90" i="5"/>
  <c r="E90" i="5"/>
  <c r="X90" i="5" s="1"/>
  <c r="V91" i="5"/>
  <c r="E91" i="5"/>
  <c r="X91" i="5" s="1"/>
  <c r="V92" i="5"/>
  <c r="E92" i="5"/>
  <c r="X92" i="5" s="1"/>
  <c r="V93" i="5"/>
  <c r="E93" i="5"/>
  <c r="X93" i="5" s="1"/>
  <c r="V94" i="5"/>
  <c r="E94" i="5"/>
  <c r="X94" i="5" s="1"/>
  <c r="V95" i="5"/>
  <c r="E95" i="5"/>
  <c r="X95" i="5" s="1"/>
  <c r="V96" i="5"/>
  <c r="E96" i="5"/>
  <c r="X96" i="5" s="1"/>
  <c r="V97" i="5"/>
  <c r="E97" i="5"/>
  <c r="X97" i="5" s="1"/>
  <c r="V98" i="5"/>
  <c r="E98" i="5"/>
  <c r="X98" i="5" s="1"/>
  <c r="V99" i="5"/>
  <c r="E99" i="5"/>
  <c r="X99" i="5" s="1"/>
  <c r="V100" i="5"/>
  <c r="E100" i="5"/>
  <c r="X100" i="5" s="1"/>
  <c r="V101" i="5"/>
  <c r="E101" i="5"/>
  <c r="X101" i="5" s="1"/>
  <c r="V102" i="5"/>
  <c r="E102" i="5"/>
  <c r="X102" i="5" s="1"/>
  <c r="V103" i="5"/>
  <c r="E103" i="5"/>
  <c r="X103" i="5" s="1"/>
  <c r="V104" i="5"/>
  <c r="E104" i="5"/>
  <c r="X104" i="5" s="1"/>
  <c r="V105" i="5"/>
  <c r="E105" i="5"/>
  <c r="X105" i="5" s="1"/>
  <c r="V106" i="5"/>
  <c r="E106" i="5"/>
  <c r="X106" i="5" s="1"/>
  <c r="V107" i="5"/>
  <c r="E107" i="5"/>
  <c r="X107" i="5" s="1"/>
  <c r="V108" i="5"/>
  <c r="E108" i="5"/>
  <c r="X108" i="5" s="1"/>
  <c r="V109" i="5"/>
  <c r="E109" i="5"/>
  <c r="X109" i="5" s="1"/>
  <c r="V110" i="5"/>
  <c r="E110" i="5"/>
  <c r="X110" i="5" s="1"/>
  <c r="V111" i="5"/>
  <c r="E111" i="5"/>
  <c r="X111" i="5" s="1"/>
  <c r="V112" i="5"/>
  <c r="E112" i="5"/>
  <c r="X112" i="5" s="1"/>
  <c r="V113" i="5"/>
  <c r="E113" i="5"/>
  <c r="X113" i="5" s="1"/>
  <c r="V114" i="5"/>
  <c r="E114" i="5"/>
  <c r="X114" i="5" s="1"/>
  <c r="V115" i="5"/>
  <c r="E115" i="5"/>
  <c r="X115" i="5" s="1"/>
  <c r="V116" i="5"/>
  <c r="E116" i="5"/>
  <c r="X116" i="5" s="1"/>
  <c r="V117" i="5"/>
  <c r="E117" i="5"/>
  <c r="X117" i="5" s="1"/>
  <c r="V118" i="5"/>
  <c r="E118" i="5"/>
  <c r="X118" i="5" s="1"/>
  <c r="V119" i="5"/>
  <c r="E119" i="5"/>
  <c r="X119" i="5" s="1"/>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X130" i="5" s="1"/>
  <c r="V131" i="5"/>
  <c r="E131" i="5"/>
  <c r="X131" i="5" s="1"/>
  <c r="V132" i="5"/>
  <c r="E132" i="5"/>
  <c r="X132" i="5" s="1"/>
  <c r="V133" i="5"/>
  <c r="E133" i="5"/>
  <c r="X133" i="5" s="1"/>
  <c r="V134" i="5"/>
  <c r="E134" i="5"/>
  <c r="X134" i="5" s="1"/>
  <c r="V135" i="5"/>
  <c r="E135" i="5"/>
  <c r="X135" i="5" s="1"/>
  <c r="V136" i="5"/>
  <c r="E136" i="5"/>
  <c r="X136" i="5" s="1"/>
  <c r="V137" i="5"/>
  <c r="E137" i="5"/>
  <c r="X137" i="5" s="1"/>
  <c r="V138" i="5"/>
  <c r="E138" i="5"/>
  <c r="X138" i="5" s="1"/>
  <c r="V139" i="5"/>
  <c r="E139" i="5"/>
  <c r="X139" i="5" s="1"/>
  <c r="V140" i="5"/>
  <c r="E140" i="5"/>
  <c r="X140" i="5" s="1"/>
  <c r="V141" i="5"/>
  <c r="E141" i="5"/>
  <c r="X141" i="5" s="1"/>
  <c r="V142" i="5"/>
  <c r="E142" i="5"/>
  <c r="X142" i="5" s="1"/>
  <c r="V143" i="5"/>
  <c r="E143" i="5"/>
  <c r="X143" i="5" s="1"/>
  <c r="V144" i="5"/>
  <c r="E144" i="5"/>
  <c r="X144" i="5" s="1"/>
  <c r="V145" i="5"/>
  <c r="E145" i="5"/>
  <c r="X145" i="5" s="1"/>
  <c r="V146" i="5"/>
  <c r="E146" i="5"/>
  <c r="X146" i="5" s="1"/>
  <c r="V147" i="5"/>
  <c r="E147" i="5"/>
  <c r="X147" i="5" s="1"/>
  <c r="V148" i="5"/>
  <c r="E148" i="5"/>
  <c r="X148" i="5" s="1"/>
  <c r="V149" i="5"/>
  <c r="E149" i="5"/>
  <c r="X149" i="5" s="1"/>
  <c r="V150" i="5"/>
  <c r="E150" i="5"/>
  <c r="X150" i="5" s="1"/>
  <c r="V151" i="5"/>
  <c r="E151" i="5"/>
  <c r="X151" i="5" s="1"/>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X163" i="5" s="1"/>
  <c r="V164" i="5"/>
  <c r="E164" i="5"/>
  <c r="X164" i="5" s="1"/>
  <c r="V165" i="5"/>
  <c r="E165" i="5"/>
  <c r="X165" i="5" s="1"/>
  <c r="V166" i="5"/>
  <c r="E166" i="5"/>
  <c r="X166" i="5" s="1"/>
  <c r="V167" i="5"/>
  <c r="E167" i="5"/>
  <c r="X167" i="5" s="1"/>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X179" i="5" s="1"/>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X191" i="5" s="1"/>
  <c r="V192" i="5"/>
  <c r="E192" i="5"/>
  <c r="X192" i="5" s="1"/>
  <c r="V193" i="5"/>
  <c r="E193" i="5"/>
  <c r="X193" i="5" s="1"/>
  <c r="V194" i="5"/>
  <c r="E194" i="5"/>
  <c r="X194" i="5" s="1"/>
  <c r="V195" i="5"/>
  <c r="E195" i="5"/>
  <c r="X195" i="5" s="1"/>
  <c r="V196" i="5"/>
  <c r="E196" i="5"/>
  <c r="X196" i="5" s="1"/>
  <c r="V197" i="5"/>
  <c r="E197" i="5"/>
  <c r="X197" i="5" s="1"/>
  <c r="V198" i="5"/>
  <c r="E198" i="5"/>
  <c r="X198" i="5" s="1"/>
  <c r="V199" i="5"/>
  <c r="E199" i="5"/>
  <c r="X199" i="5" s="1"/>
  <c r="V200" i="5"/>
  <c r="E200" i="5"/>
  <c r="X200" i="5" s="1"/>
  <c r="V201" i="5"/>
  <c r="E201" i="5"/>
  <c r="X201" i="5" s="1"/>
  <c r="V202" i="5"/>
  <c r="E202" i="5"/>
  <c r="X202" i="5" s="1"/>
  <c r="V203" i="5"/>
  <c r="E203" i="5"/>
  <c r="X203" i="5" s="1"/>
  <c r="V204" i="5"/>
  <c r="E204" i="5"/>
  <c r="X204" i="5" s="1"/>
  <c r="V205" i="5"/>
  <c r="E205" i="5"/>
  <c r="X205" i="5" s="1"/>
  <c r="V206" i="5"/>
  <c r="E206" i="5"/>
  <c r="X206" i="5" s="1"/>
  <c r="V207" i="5"/>
  <c r="E207" i="5"/>
  <c r="X207" i="5" s="1"/>
  <c r="V208" i="5"/>
  <c r="E208" i="5"/>
  <c r="X208" i="5" s="1"/>
  <c r="V209" i="5"/>
  <c r="E209" i="5"/>
  <c r="X209" i="5" s="1"/>
  <c r="V210" i="5"/>
  <c r="E210" i="5"/>
  <c r="X210" i="5" s="1"/>
  <c r="V211" i="5"/>
  <c r="E211" i="5"/>
  <c r="X211" i="5" s="1"/>
  <c r="V212" i="5"/>
  <c r="E212" i="5"/>
  <c r="X212" i="5" s="1"/>
  <c r="V213" i="5"/>
  <c r="E213" i="5"/>
  <c r="X213" i="5" s="1"/>
  <c r="V214" i="5"/>
  <c r="E214" i="5"/>
  <c r="X214" i="5" s="1"/>
  <c r="V215" i="5"/>
  <c r="E215" i="5"/>
  <c r="X215" i="5" s="1"/>
  <c r="V216" i="5"/>
  <c r="E216" i="5"/>
  <c r="X216" i="5" s="1"/>
  <c r="V217" i="5"/>
  <c r="E217" i="5"/>
  <c r="X217" i="5" s="1"/>
  <c r="V218" i="5"/>
  <c r="E218" i="5"/>
  <c r="X218" i="5" s="1"/>
  <c r="V219" i="5"/>
  <c r="E219" i="5"/>
  <c r="X219" i="5" s="1"/>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X231" i="5" s="1"/>
  <c r="V232" i="5"/>
  <c r="E232" i="5"/>
  <c r="X232" i="5" s="1"/>
  <c r="V233" i="5"/>
  <c r="E233" i="5"/>
  <c r="X233" i="5" s="1"/>
  <c r="V234" i="5"/>
  <c r="E234" i="5"/>
  <c r="X234" i="5" s="1"/>
  <c r="V235" i="5"/>
  <c r="E235" i="5"/>
  <c r="X235" i="5" s="1"/>
  <c r="V236" i="5"/>
  <c r="E236" i="5"/>
  <c r="X236" i="5" s="1"/>
  <c r="V237" i="5"/>
  <c r="E237" i="5"/>
  <c r="X237" i="5" s="1"/>
  <c r="V238" i="5"/>
  <c r="E238" i="5"/>
  <c r="X238" i="5" s="1"/>
  <c r="V239" i="5"/>
  <c r="E239" i="5"/>
  <c r="X239" i="5" s="1"/>
  <c r="V240" i="5"/>
  <c r="E240" i="5"/>
  <c r="X240" i="5" s="1"/>
  <c r="V241" i="5"/>
  <c r="E241" i="5"/>
  <c r="X241" i="5" s="1"/>
  <c r="V242" i="5"/>
  <c r="E242" i="5"/>
  <c r="X242" i="5" s="1"/>
  <c r="V243" i="5"/>
  <c r="E243" i="5"/>
  <c r="X243" i="5" s="1"/>
  <c r="V244" i="5"/>
  <c r="E244" i="5"/>
  <c r="X244" i="5" s="1"/>
  <c r="V245" i="5"/>
  <c r="E245" i="5"/>
  <c r="X245" i="5" s="1"/>
  <c r="V246" i="5"/>
  <c r="E246" i="5"/>
  <c r="X246" i="5" s="1"/>
  <c r="V247" i="5"/>
  <c r="E247" i="5"/>
  <c r="X247" i="5" s="1"/>
  <c r="V248" i="5"/>
  <c r="E248" i="5"/>
  <c r="X248" i="5" s="1"/>
  <c r="V249" i="5"/>
  <c r="E249" i="5"/>
  <c r="X249" i="5" s="1"/>
  <c r="V250" i="5"/>
  <c r="E250" i="5"/>
  <c r="X250" i="5" s="1"/>
  <c r="V251" i="5"/>
  <c r="E251" i="5"/>
  <c r="X251" i="5" s="1"/>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X260" i="5" s="1"/>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X279" i="5" s="1"/>
  <c r="V280" i="5"/>
  <c r="E280" i="5"/>
  <c r="X280" i="5" s="1"/>
  <c r="V281" i="5"/>
  <c r="E281" i="5"/>
  <c r="X281" i="5" s="1"/>
  <c r="V282" i="5"/>
  <c r="E282" i="5"/>
  <c r="X282" i="5" s="1"/>
  <c r="V283" i="5"/>
  <c r="E283" i="5"/>
  <c r="X283" i="5" s="1"/>
  <c r="V284" i="5"/>
  <c r="E284" i="5"/>
  <c r="X284" i="5" s="1"/>
  <c r="V285" i="5"/>
  <c r="E285" i="5"/>
  <c r="X285" i="5" s="1"/>
  <c r="V286" i="5"/>
  <c r="E286" i="5"/>
  <c r="X286" i="5" s="1"/>
  <c r="V287" i="5"/>
  <c r="E287" i="5"/>
  <c r="X287" i="5" s="1"/>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X303" i="5" s="1"/>
  <c r="V304" i="5"/>
  <c r="E304" i="5"/>
  <c r="X304" i="5" s="1"/>
  <c r="V305" i="5"/>
  <c r="E305" i="5"/>
  <c r="X305" i="5" s="1"/>
  <c r="V306" i="5"/>
  <c r="E306" i="5"/>
  <c r="X306" i="5" s="1"/>
  <c r="V307" i="5"/>
  <c r="E307" i="5"/>
  <c r="X307" i="5" s="1"/>
  <c r="V308" i="5"/>
  <c r="E308" i="5"/>
  <c r="X308" i="5" s="1"/>
  <c r="V309" i="5"/>
  <c r="E309" i="5"/>
  <c r="X309" i="5" s="1"/>
  <c r="V310" i="5"/>
  <c r="E310" i="5"/>
  <c r="X310" i="5" s="1"/>
  <c r="V311" i="5"/>
  <c r="E311" i="5"/>
  <c r="X311" i="5" s="1"/>
  <c r="V312" i="5"/>
  <c r="E312" i="5"/>
  <c r="X312" i="5" s="1"/>
  <c r="V313" i="5"/>
  <c r="E313" i="5"/>
  <c r="X313" i="5" s="1"/>
  <c r="V314" i="5"/>
  <c r="E314" i="5"/>
  <c r="X314" i="5" s="1"/>
  <c r="V315" i="5"/>
  <c r="E315" i="5"/>
  <c r="X315" i="5" s="1"/>
  <c r="V316" i="5"/>
  <c r="E316" i="5"/>
  <c r="X316" i="5" s="1"/>
  <c r="V317" i="5"/>
  <c r="E317" i="5"/>
  <c r="X317" i="5" s="1"/>
  <c r="V318" i="5"/>
  <c r="E318" i="5"/>
  <c r="X318" i="5" s="1"/>
  <c r="V319" i="5"/>
  <c r="E319" i="5"/>
  <c r="X319" i="5" s="1"/>
  <c r="V320" i="5"/>
  <c r="E320" i="5"/>
  <c r="X320" i="5" s="1"/>
  <c r="V321" i="5"/>
  <c r="E321" i="5"/>
  <c r="X321" i="5" s="1"/>
  <c r="V322" i="5"/>
  <c r="E322" i="5"/>
  <c r="X322" i="5" s="1"/>
  <c r="V323" i="5"/>
  <c r="E323" i="5"/>
  <c r="X323" i="5" s="1"/>
  <c r="V324" i="5"/>
  <c r="E324" i="5"/>
  <c r="X324" i="5" s="1"/>
  <c r="V325" i="5"/>
  <c r="E325" i="5"/>
  <c r="X325" i="5" s="1"/>
  <c r="V326" i="5"/>
  <c r="E326" i="5"/>
  <c r="X326" i="5" s="1"/>
  <c r="V327" i="5"/>
  <c r="E327" i="5"/>
  <c r="X327" i="5" s="1"/>
  <c r="V328" i="5"/>
  <c r="E328" i="5"/>
  <c r="X328" i="5" s="1"/>
  <c r="V329" i="5"/>
  <c r="E329" i="5"/>
  <c r="X329" i="5" s="1"/>
  <c r="V330" i="5"/>
  <c r="E330" i="5"/>
  <c r="X330" i="5" s="1"/>
  <c r="V331" i="5"/>
  <c r="E331" i="5"/>
  <c r="X331" i="5" s="1"/>
  <c r="V332" i="5"/>
  <c r="E332" i="5"/>
  <c r="X332" i="5" s="1"/>
  <c r="V333" i="5"/>
  <c r="E333" i="5"/>
  <c r="X333" i="5" s="1"/>
  <c r="V334" i="5"/>
  <c r="E334" i="5"/>
  <c r="X334" i="5" s="1"/>
  <c r="V335" i="5"/>
  <c r="E335" i="5"/>
  <c r="X335" i="5" s="1"/>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X347" i="5" s="1"/>
  <c r="V348" i="5"/>
  <c r="E348" i="5"/>
  <c r="X348" i="5" s="1"/>
  <c r="V349" i="5"/>
  <c r="E349" i="5"/>
  <c r="X349" i="5" s="1"/>
  <c r="V350" i="5"/>
  <c r="E350" i="5"/>
  <c r="X350" i="5" s="1"/>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X362" i="5" s="1"/>
  <c r="V363" i="5"/>
  <c r="E363" i="5"/>
  <c r="X363" i="5" s="1"/>
  <c r="V364" i="5"/>
  <c r="E364" i="5"/>
  <c r="X364" i="5" s="1"/>
  <c r="V365" i="5"/>
  <c r="E365" i="5"/>
  <c r="X365" i="5" s="1"/>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X391" i="5" s="1"/>
  <c r="V392" i="5"/>
  <c r="E392" i="5"/>
  <c r="X392" i="5" s="1"/>
  <c r="V393" i="5"/>
  <c r="E393" i="5"/>
  <c r="X393" i="5" s="1"/>
  <c r="V394" i="5"/>
  <c r="E394" i="5"/>
  <c r="X394" i="5" s="1"/>
  <c r="V395" i="5"/>
  <c r="E395" i="5"/>
  <c r="X395" i="5" s="1"/>
  <c r="V396" i="5"/>
  <c r="E396" i="5"/>
  <c r="X396" i="5" s="1"/>
  <c r="V397" i="5"/>
  <c r="E397" i="5"/>
  <c r="X397" i="5" s="1"/>
  <c r="V398" i="5"/>
  <c r="E398" i="5"/>
  <c r="X398" i="5" s="1"/>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X407" i="5" s="1"/>
  <c r="V408" i="5"/>
  <c r="E408" i="5"/>
  <c r="X408" i="5" s="1"/>
  <c r="V409" i="5"/>
  <c r="E409" i="5"/>
  <c r="X409" i="5" s="1"/>
  <c r="V410" i="5"/>
  <c r="E410" i="5"/>
  <c r="X410" i="5" s="1"/>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X419" i="5" s="1"/>
  <c r="V420" i="5"/>
  <c r="E420" i="5"/>
  <c r="X420" i="5" s="1"/>
  <c r="V421" i="5"/>
  <c r="E421" i="5"/>
  <c r="X421" i="5" s="1"/>
  <c r="V422" i="5"/>
  <c r="E422" i="5"/>
  <c r="X422" i="5" s="1"/>
  <c r="V423" i="5"/>
  <c r="E423" i="5"/>
  <c r="X423" i="5" s="1"/>
  <c r="V424" i="5"/>
  <c r="E424" i="5"/>
  <c r="X424" i="5" s="1"/>
  <c r="V425" i="5"/>
  <c r="E425" i="5"/>
  <c r="X425" i="5" s="1"/>
  <c r="V426" i="5"/>
  <c r="E426" i="5"/>
  <c r="X426" i="5" s="1"/>
  <c r="V427" i="5"/>
  <c r="E427" i="5"/>
  <c r="X427" i="5" s="1"/>
  <c r="V428" i="5"/>
  <c r="E428" i="5"/>
  <c r="X428" i="5" s="1"/>
  <c r="V429" i="5"/>
  <c r="E429" i="5"/>
  <c r="X429" i="5" s="1"/>
  <c r="V430" i="5"/>
  <c r="E430" i="5"/>
  <c r="X430" i="5" s="1"/>
  <c r="V431" i="5"/>
  <c r="E431" i="5"/>
  <c r="X431" i="5" s="1"/>
  <c r="V432" i="5"/>
  <c r="E432" i="5"/>
  <c r="X432" i="5" s="1"/>
  <c r="V433" i="5"/>
  <c r="E433" i="5"/>
  <c r="X433" i="5" s="1"/>
  <c r="V434" i="5"/>
  <c r="E434" i="5"/>
  <c r="X434" i="5" s="1"/>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X443" i="5" s="1"/>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X458" i="5" s="1"/>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X482" i="5" s="1"/>
  <c r="V483" i="5"/>
  <c r="E483" i="5"/>
  <c r="X483" i="5" s="1"/>
  <c r="V484" i="5"/>
  <c r="E484" i="5"/>
  <c r="X484" i="5" s="1"/>
  <c r="V485" i="5"/>
  <c r="E485" i="5"/>
  <c r="X485" i="5" s="1"/>
  <c r="V486" i="5"/>
  <c r="E486" i="5"/>
  <c r="X486" i="5" s="1"/>
  <c r="V487" i="5"/>
  <c r="E487" i="5"/>
  <c r="X487" i="5" s="1"/>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X503" i="5" s="1"/>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V586" i="5"/>
  <c r="E586" i="5"/>
  <c r="X586" i="5" s="1"/>
  <c r="V587" i="5"/>
  <c r="E587" i="5"/>
  <c r="X587" i="5" s="1"/>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X596" i="5" s="1"/>
  <c r="V597" i="5"/>
  <c r="E597" i="5"/>
  <c r="X597" i="5" s="1"/>
  <c r="V598" i="5"/>
  <c r="E598" i="5"/>
  <c r="X598" i="5" s="1"/>
  <c r="V599" i="5"/>
  <c r="E599" i="5"/>
  <c r="X599" i="5" s="1"/>
  <c r="V600" i="5"/>
  <c r="E600" i="5"/>
  <c r="X600" i="5" s="1"/>
  <c r="V601" i="5"/>
  <c r="E601" i="5"/>
  <c r="X601" i="5" s="1"/>
  <c r="V602" i="5"/>
  <c r="E602" i="5"/>
  <c r="X602" i="5" s="1"/>
  <c r="V603" i="5"/>
  <c r="E603" i="5"/>
  <c r="X603" i="5" s="1"/>
  <c r="V604" i="5"/>
  <c r="E604" i="5"/>
  <c r="X604" i="5" s="1"/>
  <c r="V605" i="5"/>
  <c r="E605" i="5"/>
  <c r="X605" i="5" s="1"/>
  <c r="V606" i="5"/>
  <c r="E606" i="5"/>
  <c r="X606" i="5" s="1"/>
  <c r="V607" i="5"/>
  <c r="E607" i="5"/>
  <c r="X607" i="5" s="1"/>
  <c r="V608" i="5"/>
  <c r="E608" i="5"/>
  <c r="X608" i="5" s="1"/>
  <c r="V609" i="5"/>
  <c r="E609" i="5"/>
  <c r="X609" i="5" s="1"/>
  <c r="V610" i="5"/>
  <c r="E610" i="5"/>
  <c r="X610" i="5" s="1"/>
  <c r="V611" i="5"/>
  <c r="E611" i="5"/>
  <c r="X611" i="5" s="1"/>
  <c r="V612" i="5"/>
  <c r="E612" i="5"/>
  <c r="X612" i="5" s="1"/>
  <c r="V613" i="5"/>
  <c r="E613" i="5"/>
  <c r="X613" i="5" s="1"/>
  <c r="V614" i="5"/>
  <c r="E614" i="5"/>
  <c r="X614" i="5" s="1"/>
  <c r="V615" i="5"/>
  <c r="E615" i="5"/>
  <c r="X615" i="5" s="1"/>
  <c r="V616" i="5"/>
  <c r="E616" i="5"/>
  <c r="X616" i="5" s="1"/>
  <c r="V617" i="5"/>
  <c r="E617" i="5"/>
  <c r="X617" i="5" s="1"/>
  <c r="V618" i="5"/>
  <c r="E618" i="5"/>
  <c r="X618" i="5" s="1"/>
  <c r="V619" i="5"/>
  <c r="E619" i="5"/>
  <c r="X619" i="5" s="1"/>
  <c r="V620" i="5"/>
  <c r="E620" i="5"/>
  <c r="X620" i="5" s="1"/>
  <c r="V621" i="5"/>
  <c r="E621" i="5"/>
  <c r="X621" i="5" s="1"/>
  <c r="V622" i="5"/>
  <c r="E622" i="5"/>
  <c r="X622" i="5" s="1"/>
  <c r="V623" i="5"/>
  <c r="E623" i="5"/>
  <c r="X623" i="5" s="1"/>
  <c r="V624" i="5"/>
  <c r="E624" i="5"/>
  <c r="X624" i="5" s="1"/>
  <c r="V625" i="5"/>
  <c r="E625" i="5"/>
  <c r="X625" i="5" s="1"/>
  <c r="V626" i="5"/>
  <c r="E626" i="5"/>
  <c r="X626" i="5" s="1"/>
  <c r="V627" i="5"/>
  <c r="E627" i="5"/>
  <c r="X627" i="5" s="1"/>
  <c r="V628" i="5"/>
  <c r="E628" i="5"/>
  <c r="X628" i="5" s="1"/>
  <c r="V629" i="5"/>
  <c r="E629" i="5"/>
  <c r="X629" i="5" s="1"/>
  <c r="V630" i="5"/>
  <c r="E630" i="5"/>
  <c r="X630" i="5" s="1"/>
  <c r="V631" i="5"/>
  <c r="E631" i="5"/>
  <c r="X631" i="5" s="1"/>
  <c r="V632" i="5"/>
  <c r="E632" i="5"/>
  <c r="X632" i="5" s="1"/>
  <c r="V633" i="5"/>
  <c r="E633" i="5"/>
  <c r="X633" i="5" s="1"/>
  <c r="V634" i="5"/>
  <c r="E634" i="5"/>
  <c r="X634" i="5" s="1"/>
  <c r="V635" i="5"/>
  <c r="E635" i="5"/>
  <c r="X635" i="5" s="1"/>
  <c r="V636" i="5"/>
  <c r="E636" i="5"/>
  <c r="X636" i="5" s="1"/>
  <c r="V637" i="5"/>
  <c r="E637" i="5"/>
  <c r="X637" i="5" s="1"/>
  <c r="V638" i="5"/>
  <c r="E638" i="5"/>
  <c r="X638" i="5" s="1"/>
  <c r="V639" i="5"/>
  <c r="E639" i="5"/>
  <c r="X639" i="5" s="1"/>
  <c r="V640" i="5"/>
  <c r="E640" i="5"/>
  <c r="X640" i="5" s="1"/>
  <c r="V641" i="5"/>
  <c r="E641" i="5"/>
  <c r="X641" i="5" s="1"/>
  <c r="V642" i="5"/>
  <c r="E642" i="5"/>
  <c r="X642" i="5" s="1"/>
  <c r="V643" i="5"/>
  <c r="E643" i="5"/>
  <c r="X643" i="5" s="1"/>
  <c r="V644" i="5"/>
  <c r="E644" i="5"/>
  <c r="X644" i="5" s="1"/>
  <c r="V645" i="5"/>
  <c r="E645" i="5"/>
  <c r="X645" i="5" s="1"/>
  <c r="V646" i="5"/>
  <c r="E646" i="5"/>
  <c r="X646" i="5" s="1"/>
  <c r="V647" i="5"/>
  <c r="E647" i="5"/>
  <c r="X647" i="5" s="1"/>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X662" i="5" s="1"/>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X671" i="5" s="1"/>
  <c r="V672" i="5"/>
  <c r="E672" i="5"/>
  <c r="X672" i="5" s="1"/>
  <c r="V673" i="5"/>
  <c r="E673" i="5"/>
  <c r="X673" i="5" s="1"/>
  <c r="V674" i="5"/>
  <c r="E674" i="5"/>
  <c r="X674" i="5" s="1"/>
  <c r="V675" i="5"/>
  <c r="E675" i="5"/>
  <c r="X675" i="5" s="1"/>
  <c r="V676" i="5"/>
  <c r="E676" i="5"/>
  <c r="X676" i="5" s="1"/>
  <c r="V677" i="5"/>
  <c r="E677" i="5"/>
  <c r="X677" i="5" s="1"/>
  <c r="V678" i="5"/>
  <c r="E678" i="5"/>
  <c r="X678" i="5" s="1"/>
  <c r="V679" i="5"/>
  <c r="E679" i="5"/>
  <c r="X679" i="5" s="1"/>
  <c r="V680" i="5"/>
  <c r="E680" i="5"/>
  <c r="X680" i="5" s="1"/>
  <c r="V681" i="5"/>
  <c r="E681" i="5"/>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X712" i="5" s="1"/>
  <c r="V713" i="5"/>
  <c r="E713" i="5"/>
  <c r="X713" i="5" s="1"/>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X839" i="5" s="1"/>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X950" i="5" s="1"/>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X1190" i="5" s="1"/>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X1571" i="5" s="1"/>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X2493" i="5" s="1"/>
  <c r="V2494" i="5"/>
  <c r="E2494" i="5"/>
  <c r="X2494" i="5" s="1"/>
  <c r="V2495" i="5"/>
  <c r="E2495" i="5"/>
  <c r="X2495" i="5" s="1"/>
  <c r="V2496" i="5"/>
  <c r="E2496" i="5"/>
  <c r="X2496" i="5" s="1"/>
  <c r="V2497" i="5"/>
  <c r="E2497" i="5"/>
  <c r="X2497" i="5" s="1"/>
  <c r="V2498" i="5"/>
  <c r="E2498" i="5"/>
  <c r="X2498" i="5" s="1"/>
  <c r="V2499" i="5"/>
  <c r="E2499" i="5"/>
  <c r="X2499" i="5" s="1"/>
  <c r="V2500" i="5"/>
  <c r="E2500" i="5"/>
  <c r="X2500" i="5" s="1"/>
  <c r="B15" i="6"/>
  <c r="G15" i="6" s="1"/>
  <c r="H15" i="6" s="1"/>
  <c r="B20" i="6"/>
  <c r="G20" i="6"/>
  <c r="B23" i="6"/>
  <c r="G23" i="6"/>
  <c r="G16" i="6"/>
  <c r="H16" i="6"/>
  <c r="K61" i="6" s="1"/>
  <c r="F21" i="6"/>
  <c r="G21" i="6"/>
  <c r="H21" i="6"/>
  <c r="H24" i="6"/>
  <c r="D24" i="6" s="1"/>
  <c r="F34" i="6"/>
  <c r="H34" i="6" s="1"/>
  <c r="D34" i="6" s="1"/>
  <c r="F39" i="6"/>
  <c r="H39" i="6" s="1"/>
  <c r="F44" i="6"/>
  <c r="H44" i="6" s="1"/>
  <c r="D44" i="6" s="1"/>
  <c r="B8" i="6"/>
  <c r="G8" i="6" s="1"/>
  <c r="H8" i="6" s="1"/>
  <c r="D8" i="6" s="1"/>
  <c r="B11" i="6"/>
  <c r="G11" i="6" s="1"/>
  <c r="H11" i="6" s="1"/>
  <c r="D11" i="6" s="1"/>
  <c r="G26" i="6"/>
  <c r="H26" i="6"/>
  <c r="F31" i="6"/>
  <c r="H31" i="6"/>
  <c r="F36" i="6"/>
  <c r="H36" i="6"/>
  <c r="F41" i="6"/>
  <c r="H41" i="6"/>
  <c r="F46" i="6"/>
  <c r="H46" i="6"/>
  <c r="I4" i="6"/>
  <c r="J4" i="6"/>
  <c r="I5" i="6"/>
  <c r="J5" i="6"/>
  <c r="I6" i="6"/>
  <c r="J6" i="6"/>
  <c r="I7" i="6"/>
  <c r="J7" i="6"/>
  <c r="I8" i="6"/>
  <c r="J8" i="6"/>
  <c r="I9" i="6"/>
  <c r="J9" i="6"/>
  <c r="I10" i="6"/>
  <c r="J10" i="6"/>
  <c r="I11" i="6"/>
  <c r="J11" i="6"/>
  <c r="I12" i="6"/>
  <c r="J12" i="6"/>
  <c r="I13" i="6"/>
  <c r="J13" i="6"/>
  <c r="I15" i="6"/>
  <c r="J15" i="6"/>
  <c r="I16" i="6"/>
  <c r="C16" i="6" s="1"/>
  <c r="J16" i="6"/>
  <c r="I17" i="6"/>
  <c r="C17" i="6" s="1"/>
  <c r="J17" i="6"/>
  <c r="I18" i="6"/>
  <c r="C18" i="6" s="1"/>
  <c r="J18" i="6"/>
  <c r="I20" i="6"/>
  <c r="J20" i="6"/>
  <c r="I21" i="6"/>
  <c r="J21" i="6"/>
  <c r="I23" i="6"/>
  <c r="J23" i="6"/>
  <c r="I24" i="6"/>
  <c r="J24" i="6"/>
  <c r="I25" i="6"/>
  <c r="C25" i="6" s="1"/>
  <c r="J25" i="6"/>
  <c r="I26" i="6"/>
  <c r="C26" i="6" s="1"/>
  <c r="J26" i="6"/>
  <c r="I28" i="6"/>
  <c r="J28" i="6"/>
  <c r="I29" i="6"/>
  <c r="C29" i="6" s="1"/>
  <c r="J29" i="6"/>
  <c r="I30" i="6"/>
  <c r="C30" i="6" s="1"/>
  <c r="J30" i="6"/>
  <c r="I31" i="6"/>
  <c r="C31" i="6" s="1"/>
  <c r="J31" i="6"/>
  <c r="I33" i="6"/>
  <c r="J33" i="6"/>
  <c r="I34" i="6"/>
  <c r="J34" i="6"/>
  <c r="I35" i="6"/>
  <c r="C35" i="6" s="1"/>
  <c r="J35" i="6"/>
  <c r="I36" i="6"/>
  <c r="C36" i="6" s="1"/>
  <c r="J36" i="6"/>
  <c r="I38" i="6"/>
  <c r="J38" i="6"/>
  <c r="I39" i="6"/>
  <c r="J39" i="6"/>
  <c r="I40" i="6"/>
  <c r="C40" i="6" s="1"/>
  <c r="J40" i="6"/>
  <c r="I41" i="6"/>
  <c r="C41" i="6" s="1"/>
  <c r="J41" i="6"/>
  <c r="I43" i="6"/>
  <c r="J43" i="6"/>
  <c r="I44" i="6"/>
  <c r="J44" i="6"/>
  <c r="I45" i="6"/>
  <c r="C45" i="6" s="1"/>
  <c r="I46" i="6"/>
  <c r="C46" i="6" s="1"/>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8" i="5"/>
  <c r="X9" i="5"/>
  <c r="X15" i="5"/>
  <c r="X21" i="5"/>
  <c r="X27" i="5"/>
  <c r="X33" i="5"/>
  <c r="X471" i="5"/>
  <c r="X585" i="5"/>
  <c r="X681" i="5"/>
  <c r="X1869" i="5"/>
  <c r="I64" i="6"/>
  <c r="E4" i="8"/>
  <c r="B48" i="6"/>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500" i="5"/>
  <c r="R2500" i="5"/>
  <c r="J2500" i="5"/>
  <c r="I2500" i="5"/>
  <c r="H2500" i="5"/>
  <c r="G2500" i="5"/>
  <c r="F2500" i="5"/>
  <c r="B53" i="6"/>
  <c r="B52" i="6"/>
  <c r="G52" i="6" s="1"/>
  <c r="P27" i="4"/>
  <c r="G53" i="6"/>
  <c r="B57" i="6"/>
  <c r="G57" i="6" s="1"/>
  <c r="B55" i="6"/>
  <c r="G55" i="6" s="1"/>
  <c r="B50" i="6"/>
  <c r="G50" i="6"/>
  <c r="S219" i="5"/>
  <c r="S232" i="5"/>
  <c r="S251" i="5"/>
  <c r="S280" i="5"/>
  <c r="S328" i="5"/>
  <c r="S336" i="5"/>
  <c r="S352" i="5"/>
  <c r="S355" i="5"/>
  <c r="S384" i="5"/>
  <c r="S395" i="5"/>
  <c r="S400" i="5"/>
  <c r="S419" i="5"/>
  <c r="S480" i="5"/>
  <c r="S491" i="5"/>
  <c r="S496" i="5"/>
  <c r="S507" i="5"/>
  <c r="S520" i="5"/>
  <c r="S523" i="5"/>
  <c r="S544" i="5"/>
  <c r="S547" i="5"/>
  <c r="S595" i="5"/>
  <c r="S600" i="5"/>
  <c r="S656" i="5"/>
  <c r="S675" i="5"/>
  <c r="S755" i="5"/>
  <c r="S792" i="5"/>
  <c r="S843" i="5"/>
  <c r="S864" i="5"/>
  <c r="S867" i="5"/>
  <c r="S896" i="5"/>
  <c r="S904" i="5"/>
  <c r="S955" i="5"/>
  <c r="S968" i="5"/>
  <c r="S1002" i="5"/>
  <c r="S1090" i="5"/>
  <c r="S1107" i="5"/>
  <c r="S1162" i="5"/>
  <c r="S1195" i="5"/>
  <c r="S1218" i="5"/>
  <c r="S1219" i="5"/>
  <c r="S1251" i="5"/>
  <c r="S1264" i="5"/>
  <c r="S1291" i="5"/>
  <c r="S1379" i="5"/>
  <c r="S1451" i="5"/>
  <c r="S1464" i="5"/>
  <c r="S1512" i="5"/>
  <c r="S1515" i="5"/>
  <c r="S1538" i="5"/>
  <c r="S1544" i="5"/>
  <c r="S1560" i="5"/>
  <c r="S1576" i="5"/>
  <c r="S1584" i="5"/>
  <c r="S1608" i="5"/>
  <c r="S1616" i="5"/>
  <c r="S1640" i="5"/>
  <c r="S1651" i="5"/>
  <c r="S1699" i="5"/>
  <c r="S1746" i="5"/>
  <c r="S1787" i="5"/>
  <c r="S1835" i="5"/>
  <c r="S1920" i="5"/>
  <c r="S2074" i="5"/>
  <c r="S2099" i="5"/>
  <c r="S2114" i="5"/>
  <c r="S2155" i="5"/>
  <c r="S2162" i="5"/>
  <c r="S2216" i="5"/>
  <c r="S2232" i="5"/>
  <c r="S2288" i="5"/>
  <c r="S2291" i="5"/>
  <c r="S2298" i="5"/>
  <c r="S2304" i="5"/>
  <c r="S2352" i="5"/>
  <c r="S2362" i="5"/>
  <c r="S2440" i="5"/>
  <c r="S2498" i="5"/>
  <c r="S2499" i="5"/>
  <c r="B84" i="4"/>
  <c r="P35" i="4"/>
  <c r="P34" i="4"/>
  <c r="G79" i="5"/>
  <c r="B6" i="6"/>
  <c r="G59" i="6"/>
  <c r="B59" i="6" s="1"/>
  <c r="I102" i="5"/>
  <c r="I113" i="5"/>
  <c r="G118" i="5"/>
  <c r="R145" i="5"/>
  <c r="I150" i="5"/>
  <c r="R161" i="5"/>
  <c r="I166" i="5"/>
  <c r="G182" i="5"/>
  <c r="G185" i="5"/>
  <c r="R216" i="5"/>
  <c r="H246" i="5"/>
  <c r="I257" i="5"/>
  <c r="R262" i="5"/>
  <c r="H278" i="5"/>
  <c r="R289" i="5"/>
  <c r="J310" i="5"/>
  <c r="J321" i="5"/>
  <c r="F342" i="5"/>
  <c r="J385" i="5"/>
  <c r="G388" i="5"/>
  <c r="R410" i="5"/>
  <c r="H417" i="5"/>
  <c r="R422" i="5"/>
  <c r="I428" i="5"/>
  <c r="F446" i="5"/>
  <c r="H452" i="5"/>
  <c r="G454" i="5"/>
  <c r="F476" i="5"/>
  <c r="I478" i="5"/>
  <c r="J494" i="5"/>
  <c r="R497" i="5"/>
  <c r="G500" i="5"/>
  <c r="H510" i="5"/>
  <c r="R513" i="5"/>
  <c r="H516" i="5"/>
  <c r="F534" i="5"/>
  <c r="F548" i="5"/>
  <c r="F577" i="5"/>
  <c r="J598" i="5"/>
  <c r="I601" i="5"/>
  <c r="F604" i="5"/>
  <c r="R622" i="5"/>
  <c r="G644" i="5"/>
  <c r="I657" i="5"/>
  <c r="H665" i="5"/>
  <c r="G672" i="5"/>
  <c r="J694" i="5"/>
  <c r="G697" i="5"/>
  <c r="J702" i="5"/>
  <c r="I710" i="5"/>
  <c r="F712" i="5"/>
  <c r="H728" i="5"/>
  <c r="J729" i="5"/>
  <c r="G736" i="5"/>
  <c r="G742" i="5"/>
  <c r="H744" i="5"/>
  <c r="J752" i="5"/>
  <c r="G772" i="5"/>
  <c r="I798" i="5"/>
  <c r="F806" i="5"/>
  <c r="R820" i="5"/>
  <c r="H825" i="5"/>
  <c r="R830" i="5"/>
  <c r="R846" i="5"/>
  <c r="H873" i="5"/>
  <c r="F886" i="5"/>
  <c r="R905" i="5"/>
  <c r="H940" i="5"/>
  <c r="H953" i="5"/>
  <c r="G964" i="5"/>
  <c r="F966" i="5"/>
  <c r="J971" i="5"/>
  <c r="R977" i="5"/>
  <c r="I998" i="5"/>
  <c r="R1004" i="5"/>
  <c r="G1006" i="5"/>
  <c r="H1009" i="5"/>
  <c r="G1012" i="5"/>
  <c r="H1027" i="5"/>
  <c r="I1033" i="5"/>
  <c r="F1041" i="5"/>
  <c r="H1044" i="5"/>
  <c r="J1046" i="5"/>
  <c r="I1052" i="5"/>
  <c r="R1054" i="5"/>
  <c r="F1060" i="5"/>
  <c r="R1062" i="5"/>
  <c r="I1068" i="5"/>
  <c r="R1076" i="5"/>
  <c r="I1088" i="5"/>
  <c r="I1120" i="5"/>
  <c r="R1131" i="5"/>
  <c r="I1132" i="5"/>
  <c r="H1145" i="5"/>
  <c r="F1152" i="5"/>
  <c r="I1156" i="5"/>
  <c r="J1160" i="5"/>
  <c r="R1163" i="5"/>
  <c r="R1166" i="5"/>
  <c r="R1174" i="5"/>
  <c r="F1176" i="5"/>
  <c r="I1184" i="5"/>
  <c r="F1185" i="5"/>
  <c r="I1206" i="5"/>
  <c r="R1233" i="5"/>
  <c r="J1238" i="5"/>
  <c r="G1240" i="5"/>
  <c r="F1246" i="5"/>
  <c r="G1248" i="5"/>
  <c r="H1256" i="5"/>
  <c r="G1257" i="5"/>
  <c r="I1272" i="5"/>
  <c r="R1278" i="5"/>
  <c r="F1286" i="5"/>
  <c r="H1289" i="5"/>
  <c r="R1297" i="5"/>
  <c r="J1302" i="5"/>
  <c r="J1304" i="5"/>
  <c r="I1312" i="5"/>
  <c r="J1324" i="5"/>
  <c r="G1328" i="5"/>
  <c r="H1329" i="5"/>
  <c r="G1336" i="5"/>
  <c r="F1344" i="5"/>
  <c r="I1366" i="5"/>
  <c r="F1372" i="5"/>
  <c r="I1376" i="5"/>
  <c r="F1385" i="5"/>
  <c r="F1400" i="5"/>
  <c r="H1417" i="5"/>
  <c r="R1422" i="5"/>
  <c r="G1428" i="5"/>
  <c r="J1457" i="5"/>
  <c r="I1462" i="5"/>
  <c r="G1473" i="5"/>
  <c r="H1484" i="5"/>
  <c r="I1499" i="5"/>
  <c r="I1516" i="5"/>
  <c r="G1522" i="5"/>
  <c r="R1524" i="5"/>
  <c r="R1529" i="5"/>
  <c r="G1532" i="5"/>
  <c r="J1539" i="5"/>
  <c r="H1542" i="5"/>
  <c r="I1558" i="5"/>
  <c r="R1564" i="5"/>
  <c r="F1572" i="5"/>
  <c r="R1580" i="5"/>
  <c r="F1590" i="5"/>
  <c r="H1593" i="5"/>
  <c r="F1596" i="5"/>
  <c r="G1601" i="5"/>
  <c r="J1603" i="5"/>
  <c r="J1604" i="5"/>
  <c r="J1606" i="5"/>
  <c r="I1612" i="5"/>
  <c r="J1614" i="5"/>
  <c r="G1635" i="5"/>
  <c r="H1643" i="5"/>
  <c r="I1657" i="5"/>
  <c r="I1660" i="5"/>
  <c r="R1673" i="5"/>
  <c r="R1675" i="5"/>
  <c r="G1680" i="5"/>
  <c r="F1681" i="5"/>
  <c r="F1683" i="5"/>
  <c r="G1699" i="5"/>
  <c r="F1702" i="5"/>
  <c r="J1718" i="5"/>
  <c r="I1720" i="5"/>
  <c r="I1744" i="5"/>
  <c r="I1763" i="5"/>
  <c r="R1768" i="5"/>
  <c r="R1779" i="5"/>
  <c r="J1814" i="5"/>
  <c r="J1848" i="5"/>
  <c r="H1854" i="5"/>
  <c r="G1856" i="5"/>
  <c r="J1862" i="5"/>
  <c r="R1867" i="5"/>
  <c r="H1878" i="5"/>
  <c r="J1880" i="5"/>
  <c r="H1886" i="5"/>
  <c r="R1894" i="5"/>
  <c r="R1896" i="5"/>
  <c r="H1902" i="5"/>
  <c r="I1918" i="5"/>
  <c r="I1928" i="5"/>
  <c r="G1931" i="5"/>
  <c r="R1952" i="5"/>
  <c r="H1963" i="5"/>
  <c r="R1966" i="5"/>
  <c r="G1974" i="5"/>
  <c r="G1985" i="5"/>
  <c r="R1987" i="5"/>
  <c r="J2006" i="5"/>
  <c r="G2008" i="5"/>
  <c r="H2016" i="5"/>
  <c r="I2027" i="5"/>
  <c r="H2032" i="5"/>
  <c r="R2041" i="5"/>
  <c r="F2046" i="5"/>
  <c r="J2052" i="5"/>
  <c r="R2054" i="5"/>
  <c r="H2059" i="5"/>
  <c r="R2062" i="5"/>
  <c r="R2063" i="5"/>
  <c r="I2083" i="5"/>
  <c r="J2088" i="5"/>
  <c r="J2102" i="5"/>
  <c r="R2104" i="5"/>
  <c r="H2112" i="5"/>
  <c r="I2134" i="5"/>
  <c r="F2138" i="5"/>
  <c r="G2147" i="5"/>
  <c r="H2151" i="5"/>
  <c r="G2152" i="5"/>
  <c r="H2168" i="5"/>
  <c r="J2176" i="5"/>
  <c r="G2179" i="5"/>
  <c r="J2188" i="5"/>
  <c r="H2192" i="5"/>
  <c r="F2195" i="5"/>
  <c r="R2196" i="5"/>
  <c r="G2201" i="5"/>
  <c r="R2206" i="5"/>
  <c r="J2207" i="5"/>
  <c r="J2208" i="5"/>
  <c r="F2214" i="5"/>
  <c r="I2223" i="5"/>
  <c r="R2230" i="5"/>
  <c r="H2231" i="5"/>
  <c r="I2232" i="5"/>
  <c r="I2246" i="5"/>
  <c r="F2254" i="5"/>
  <c r="G2259" i="5"/>
  <c r="H2262" i="5"/>
  <c r="J2265" i="5"/>
  <c r="F2273" i="5"/>
  <c r="J2283" i="5"/>
  <c r="F2284" i="5"/>
  <c r="G2291" i="5"/>
  <c r="R2292" i="5"/>
  <c r="I2299" i="5"/>
  <c r="R2300" i="5"/>
  <c r="I2308" i="5"/>
  <c r="H2311" i="5"/>
  <c r="J2329" i="5"/>
  <c r="G2334" i="5"/>
  <c r="H2335" i="5"/>
  <c r="F2344" i="5"/>
  <c r="J2360" i="5"/>
  <c r="H2364" i="5"/>
  <c r="R2366" i="5"/>
  <c r="R2371" i="5"/>
  <c r="R2372" i="5"/>
  <c r="R2390" i="5"/>
  <c r="R2392" i="5"/>
  <c r="G2400" i="5"/>
  <c r="R2406" i="5"/>
  <c r="H2408" i="5"/>
  <c r="H2424" i="5"/>
  <c r="I2430" i="5"/>
  <c r="F2432" i="5"/>
  <c r="J2440" i="5"/>
  <c r="I2467" i="5"/>
  <c r="R2472" i="5"/>
  <c r="J2475" i="5"/>
  <c r="R2479" i="5"/>
  <c r="I2486" i="5"/>
  <c r="H2487" i="5"/>
  <c r="J2488" i="5"/>
  <c r="F2494" i="5"/>
  <c r="F2497" i="5"/>
  <c r="G2498" i="5"/>
  <c r="G2499" i="5"/>
  <c r="H52" i="5"/>
  <c r="I60" i="5"/>
  <c r="R77" i="5"/>
  <c r="I84" i="5"/>
  <c r="F92" i="5"/>
  <c r="I140" i="5"/>
  <c r="J148" i="5"/>
  <c r="R181" i="5"/>
  <c r="F188" i="5"/>
  <c r="I189" i="5"/>
  <c r="J196" i="5"/>
  <c r="H236" i="5"/>
  <c r="H245" i="5"/>
  <c r="J252" i="5"/>
  <c r="F253" i="5"/>
  <c r="H276" i="5"/>
  <c r="R284" i="5"/>
  <c r="I292" i="5"/>
  <c r="J316" i="5"/>
  <c r="I332" i="5"/>
  <c r="H356" i="5"/>
  <c r="R364" i="5"/>
  <c r="I365" i="5"/>
  <c r="R372" i="5"/>
  <c r="I381" i="5"/>
  <c r="J396" i="5"/>
  <c r="I405" i="5"/>
  <c r="R413" i="5"/>
  <c r="J436" i="5"/>
  <c r="F437" i="5"/>
  <c r="R461" i="5"/>
  <c r="R493" i="5"/>
  <c r="R517" i="5"/>
  <c r="G524" i="5"/>
  <c r="I541" i="5"/>
  <c r="J589" i="5"/>
  <c r="G613" i="5"/>
  <c r="G685" i="5"/>
  <c r="G693" i="5"/>
  <c r="G717" i="5"/>
  <c r="G749" i="5"/>
  <c r="F853" i="5"/>
  <c r="R877" i="5"/>
  <c r="G893" i="5"/>
  <c r="F1005" i="5"/>
  <c r="I1013" i="5"/>
  <c r="H1213" i="5"/>
  <c r="R1221" i="5"/>
  <c r="R1229" i="5"/>
  <c r="F1245" i="5"/>
  <c r="I1277" i="5"/>
  <c r="G1357" i="5"/>
  <c r="G1413" i="5"/>
  <c r="G1460" i="5"/>
  <c r="F1461" i="5"/>
  <c r="G1613" i="5"/>
  <c r="F1621" i="5"/>
  <c r="J1644" i="5"/>
  <c r="F1669" i="5"/>
  <c r="J1701" i="5"/>
  <c r="F1717" i="5"/>
  <c r="G1757" i="5"/>
  <c r="F1765" i="5"/>
  <c r="J1813" i="5"/>
  <c r="F1981" i="5"/>
  <c r="R2085" i="5"/>
  <c r="H2109" i="5"/>
  <c r="R2141" i="5"/>
  <c r="F2173" i="5"/>
  <c r="I2181" i="5"/>
  <c r="J2205" i="5"/>
  <c r="H2277" i="5"/>
  <c r="R2285" i="5"/>
  <c r="R2333" i="5"/>
  <c r="R2397" i="5"/>
  <c r="B5" i="6"/>
  <c r="F59" i="6"/>
  <c r="F2347" i="5"/>
  <c r="I2451" i="5"/>
  <c r="R2495" i="5"/>
  <c r="D11" i="4"/>
  <c r="B58" i="6"/>
  <c r="G58" i="6"/>
  <c r="B54" i="6"/>
  <c r="G54" i="6" s="1"/>
  <c r="B49" i="6"/>
  <c r="G49" i="6"/>
  <c r="G48" i="6"/>
  <c r="B46" i="6"/>
  <c r="G46" i="6"/>
  <c r="B45" i="6"/>
  <c r="G45" i="6"/>
  <c r="B44" i="6"/>
  <c r="G44" i="6"/>
  <c r="B43" i="6"/>
  <c r="G43" i="6"/>
  <c r="B41" i="6"/>
  <c r="G41" i="6"/>
  <c r="B40" i="6"/>
  <c r="G40" i="6"/>
  <c r="B39" i="6"/>
  <c r="G39" i="6"/>
  <c r="B38" i="6"/>
  <c r="G38" i="6" s="1"/>
  <c r="B36" i="6"/>
  <c r="G36" i="6"/>
  <c r="B35" i="6"/>
  <c r="G35" i="6"/>
  <c r="B34" i="6"/>
  <c r="G34" i="6"/>
  <c r="B33" i="6"/>
  <c r="G33" i="6" s="1"/>
  <c r="B31" i="6"/>
  <c r="G31" i="6"/>
  <c r="B30" i="6"/>
  <c r="G30" i="6"/>
  <c r="B29" i="6"/>
  <c r="G29" i="6"/>
  <c r="H29" i="6"/>
  <c r="D29" i="6"/>
  <c r="B28" i="6"/>
  <c r="G28" i="6" s="1"/>
  <c r="B26" i="6"/>
  <c r="B18" i="6"/>
  <c r="F26" i="6"/>
  <c r="B25" i="6"/>
  <c r="G25" i="6"/>
  <c r="B24" i="6"/>
  <c r="G24" i="6"/>
  <c r="B17" i="6"/>
  <c r="F25" i="6"/>
  <c r="H14" i="6"/>
  <c r="B13" i="6"/>
  <c r="G13" i="6" s="1"/>
  <c r="H13" i="6" s="1"/>
  <c r="D13" i="6" s="1"/>
  <c r="B12" i="6"/>
  <c r="G12" i="6" s="1"/>
  <c r="H12" i="6" s="1"/>
  <c r="D12" i="6" s="1"/>
  <c r="B10" i="6"/>
  <c r="G10" i="6" s="1"/>
  <c r="H10" i="6" s="1"/>
  <c r="B9" i="6"/>
  <c r="G9" i="6" s="1"/>
  <c r="H9" i="6" s="1"/>
  <c r="D9" i="6" s="1"/>
  <c r="B7" i="6"/>
  <c r="G7" i="6" s="1"/>
  <c r="H7" i="6" s="1"/>
  <c r="D7" i="6" s="1"/>
  <c r="B4" i="6"/>
  <c r="G4" i="6"/>
  <c r="H4" i="6" s="1"/>
  <c r="D4" i="6" s="1"/>
  <c r="S2492" i="5"/>
  <c r="S2476" i="5"/>
  <c r="S2471" i="5"/>
  <c r="S2447" i="5"/>
  <c r="S2446" i="5"/>
  <c r="S2433" i="5"/>
  <c r="S2399" i="5"/>
  <c r="S2383" i="5"/>
  <c r="S2351" i="5"/>
  <c r="S2281" i="5"/>
  <c r="S2276" i="5"/>
  <c r="S2249" i="5"/>
  <c r="S2242" i="5"/>
  <c r="F2235" i="5"/>
  <c r="S2231" i="5"/>
  <c r="S2230" i="5"/>
  <c r="S2228" i="5"/>
  <c r="S2222" i="5"/>
  <c r="H2211" i="5"/>
  <c r="S2206" i="5"/>
  <c r="S2189" i="5"/>
  <c r="S2183" i="5"/>
  <c r="S2174" i="5"/>
  <c r="S2172" i="5"/>
  <c r="S2154" i="5"/>
  <c r="S2130" i="5"/>
  <c r="S2129" i="5"/>
  <c r="S2121" i="5"/>
  <c r="F2119" i="5"/>
  <c r="H2111" i="5"/>
  <c r="S2097" i="5"/>
  <c r="S2087" i="5"/>
  <c r="S2062" i="5"/>
  <c r="S2058" i="5"/>
  <c r="S2057" i="5"/>
  <c r="S2046" i="5"/>
  <c r="S2026" i="5"/>
  <c r="S2025" i="5"/>
  <c r="F2019" i="5"/>
  <c r="S2013" i="5"/>
  <c r="G1911" i="5"/>
  <c r="G1895" i="5"/>
  <c r="S1893" i="5"/>
  <c r="J1888" i="5"/>
  <c r="S1887" i="5"/>
  <c r="H1840" i="5"/>
  <c r="R1831" i="5"/>
  <c r="F1823" i="5"/>
  <c r="S1798" i="5"/>
  <c r="J1795" i="5"/>
  <c r="H1783" i="5"/>
  <c r="S1772" i="5"/>
  <c r="G1759" i="5"/>
  <c r="F1752" i="5"/>
  <c r="R1751" i="5"/>
  <c r="I1743" i="5"/>
  <c r="S1743" i="5"/>
  <c r="R1736" i="5"/>
  <c r="J1727" i="5"/>
  <c r="I1719" i="5"/>
  <c r="S1711" i="5"/>
  <c r="S1709" i="5"/>
  <c r="S1700" i="5"/>
  <c r="S1697" i="5"/>
  <c r="J1691" i="5"/>
  <c r="S1660" i="5"/>
  <c r="S1658" i="5"/>
  <c r="S1636" i="5"/>
  <c r="S1621" i="5"/>
  <c r="S1615" i="5"/>
  <c r="G1607" i="5"/>
  <c r="S1605" i="5"/>
  <c r="S1604" i="5"/>
  <c r="I1591" i="5"/>
  <c r="S1591" i="5"/>
  <c r="S1589" i="5"/>
  <c r="S1586" i="5"/>
  <c r="S1583" i="5"/>
  <c r="S1570" i="5"/>
  <c r="S1569" i="5"/>
  <c r="H1563" i="5"/>
  <c r="S1561" i="5"/>
  <c r="S1557" i="5"/>
  <c r="H1551" i="5"/>
  <c r="S1537" i="5"/>
  <c r="S1527" i="5"/>
  <c r="S1518" i="5"/>
  <c r="S1517" i="5"/>
  <c r="S1513" i="5"/>
  <c r="S1501" i="5"/>
  <c r="S1449" i="5"/>
  <c r="R1447" i="5"/>
  <c r="S1444" i="5"/>
  <c r="S1439" i="5"/>
  <c r="S1436" i="5"/>
  <c r="S1397" i="5"/>
  <c r="S1383" i="5"/>
  <c r="S1365" i="5"/>
  <c r="S1346" i="5"/>
  <c r="S1318" i="5"/>
  <c r="S1313" i="5"/>
  <c r="S1303" i="5"/>
  <c r="S1295" i="5"/>
  <c r="S1290" i="5"/>
  <c r="S1285" i="5"/>
  <c r="S1281" i="5"/>
  <c r="R1280" i="5"/>
  <c r="S1277" i="5"/>
  <c r="S1276" i="5"/>
  <c r="S1247" i="5"/>
  <c r="S1244" i="5"/>
  <c r="S1239" i="5"/>
  <c r="S1233" i="5"/>
  <c r="S1231" i="5"/>
  <c r="S1229" i="5"/>
  <c r="S1228" i="5"/>
  <c r="G1224" i="5"/>
  <c r="S1221" i="5"/>
  <c r="S1220" i="5"/>
  <c r="S1212" i="5"/>
  <c r="S1191" i="5"/>
  <c r="S1188" i="5"/>
  <c r="S1185" i="5"/>
  <c r="I1159" i="5"/>
  <c r="S1158" i="5"/>
  <c r="J1151" i="5"/>
  <c r="S1151" i="5"/>
  <c r="J1147" i="5"/>
  <c r="J1143" i="5"/>
  <c r="S1143" i="5"/>
  <c r="S1141" i="5"/>
  <c r="J1139" i="5"/>
  <c r="S1134" i="5"/>
  <c r="S1133" i="5"/>
  <c r="S1132" i="5"/>
  <c r="S1125" i="5"/>
  <c r="S1116" i="5"/>
  <c r="I1115" i="5"/>
  <c r="J1112" i="5"/>
  <c r="F1111" i="5"/>
  <c r="S1109" i="5"/>
  <c r="S1106" i="5"/>
  <c r="S1105" i="5"/>
  <c r="R1099" i="5"/>
  <c r="S1093" i="5"/>
  <c r="S1089" i="5"/>
  <c r="S1087" i="5"/>
  <c r="S1084" i="5"/>
  <c r="H1083" i="5"/>
  <c r="S1077" i="5"/>
  <c r="S1069" i="5"/>
  <c r="S1068" i="5"/>
  <c r="S1065" i="5"/>
  <c r="J1063" i="5"/>
  <c r="S1061" i="5"/>
  <c r="S1060" i="5"/>
  <c r="F1055" i="5"/>
  <c r="S1052" i="5"/>
  <c r="S1046" i="5"/>
  <c r="S1045" i="5"/>
  <c r="S1041" i="5"/>
  <c r="F1039" i="5"/>
  <c r="S1033" i="5"/>
  <c r="F1031" i="5"/>
  <c r="S1028" i="5"/>
  <c r="S1022" i="5"/>
  <c r="I1015" i="5"/>
  <c r="G1011" i="5"/>
  <c r="G999" i="5"/>
  <c r="S998" i="5"/>
  <c r="J995" i="5"/>
  <c r="J987" i="5"/>
  <c r="S985" i="5"/>
  <c r="F983" i="5"/>
  <c r="S982" i="5"/>
  <c r="S977" i="5"/>
  <c r="R975" i="5"/>
  <c r="S973" i="5"/>
  <c r="S969" i="5"/>
  <c r="S966" i="5"/>
  <c r="G959" i="5"/>
  <c r="S957" i="5"/>
  <c r="S956" i="5"/>
  <c r="J951" i="5"/>
  <c r="S951" i="5"/>
  <c r="S949" i="5"/>
  <c r="S941" i="5"/>
  <c r="S940" i="5"/>
  <c r="S938" i="5"/>
  <c r="S937" i="5"/>
  <c r="J931" i="5"/>
  <c r="S924" i="5"/>
  <c r="S919" i="5"/>
  <c r="S916" i="5"/>
  <c r="I915" i="5"/>
  <c r="S913" i="5"/>
  <c r="S909" i="5"/>
  <c r="S908" i="5"/>
  <c r="G907" i="5"/>
  <c r="I895" i="5"/>
  <c r="H879" i="5"/>
  <c r="S877" i="5"/>
  <c r="S869" i="5"/>
  <c r="S862" i="5"/>
  <c r="S852" i="5"/>
  <c r="H851" i="5"/>
  <c r="S846" i="5"/>
  <c r="S845" i="5"/>
  <c r="S837" i="5"/>
  <c r="S829" i="5"/>
  <c r="S825" i="5"/>
  <c r="R823" i="5"/>
  <c r="S812" i="5"/>
  <c r="H807" i="5"/>
  <c r="S804" i="5"/>
  <c r="S796" i="5"/>
  <c r="I791" i="5"/>
  <c r="S789" i="5"/>
  <c r="I787" i="5"/>
  <c r="S774" i="5"/>
  <c r="S772" i="5"/>
  <c r="S770" i="5"/>
  <c r="S767" i="5"/>
  <c r="S764" i="5"/>
  <c r="S759" i="5"/>
  <c r="S757" i="5"/>
  <c r="S753" i="5"/>
  <c r="S735" i="5"/>
  <c r="S718" i="5"/>
  <c r="S706" i="5"/>
  <c r="S694" i="5"/>
  <c r="S690" i="5"/>
  <c r="R688" i="5"/>
  <c r="S687" i="5"/>
  <c r="S682" i="5"/>
  <c r="G680" i="5"/>
  <c r="S671" i="5"/>
  <c r="S661" i="5"/>
  <c r="R655" i="5"/>
  <c r="S652" i="5"/>
  <c r="F651" i="5"/>
  <c r="S641" i="5"/>
  <c r="R638" i="5"/>
  <c r="S637" i="5"/>
  <c r="F635" i="5"/>
  <c r="S633" i="5"/>
  <c r="S631" i="5"/>
  <c r="S630" i="5"/>
  <c r="I623" i="5"/>
  <c r="J619" i="5"/>
  <c r="I615" i="5"/>
  <c r="S612" i="5"/>
  <c r="I611" i="5"/>
  <c r="I607" i="5"/>
  <c r="S606" i="5"/>
  <c r="J595" i="5"/>
  <c r="J591" i="5"/>
  <c r="S589" i="5"/>
  <c r="S588" i="5"/>
  <c r="S582" i="5"/>
  <c r="F575" i="5"/>
  <c r="F571" i="5"/>
  <c r="G563" i="5"/>
  <c r="R551" i="5"/>
  <c r="S550" i="5"/>
  <c r="I543" i="5"/>
  <c r="S542" i="5"/>
  <c r="R539" i="5"/>
  <c r="S526" i="5"/>
  <c r="S519" i="5"/>
  <c r="S514" i="5"/>
  <c r="S508" i="5"/>
  <c r="J503" i="5"/>
  <c r="S479" i="5"/>
  <c r="S468" i="5"/>
  <c r="I447" i="5"/>
  <c r="S447" i="5"/>
  <c r="S446" i="5"/>
  <c r="I439" i="5"/>
  <c r="S434" i="5"/>
  <c r="J429" i="5"/>
  <c r="S428" i="5"/>
  <c r="S422" i="5"/>
  <c r="S420" i="5"/>
  <c r="S413" i="5"/>
  <c r="R407" i="5"/>
  <c r="S404" i="5"/>
  <c r="S402" i="5"/>
  <c r="R391" i="5"/>
  <c r="S390" i="5"/>
  <c r="S385" i="5"/>
  <c r="S378" i="5"/>
  <c r="S374" i="5"/>
  <c r="S373" i="5"/>
  <c r="J347" i="5"/>
  <c r="S342" i="5"/>
  <c r="F339" i="5"/>
  <c r="S334" i="5"/>
  <c r="S333" i="5"/>
  <c r="S332" i="5"/>
  <c r="R331" i="5"/>
  <c r="S313" i="5"/>
  <c r="F311" i="5"/>
  <c r="S303" i="5"/>
  <c r="S298" i="5"/>
  <c r="S294" i="5"/>
  <c r="R287" i="5"/>
  <c r="S279" i="5"/>
  <c r="S276" i="5"/>
  <c r="S265" i="5"/>
  <c r="S262" i="5"/>
  <c r="S247" i="5"/>
  <c r="S238" i="5"/>
  <c r="S234" i="5"/>
  <c r="R227" i="5"/>
  <c r="S225" i="5"/>
  <c r="S220" i="5"/>
  <c r="S218" i="5"/>
  <c r="S217" i="5"/>
  <c r="R211" i="5"/>
  <c r="I207" i="5"/>
  <c r="S205" i="5"/>
  <c r="J203" i="5"/>
  <c r="S198" i="5"/>
  <c r="S193" i="5"/>
  <c r="J191" i="5"/>
  <c r="R187" i="5"/>
  <c r="S185" i="5"/>
  <c r="F183" i="5"/>
  <c r="F179" i="5"/>
  <c r="I167" i="5"/>
  <c r="S151" i="5"/>
  <c r="S150" i="5"/>
  <c r="S148" i="5"/>
  <c r="S146" i="5"/>
  <c r="S137" i="5"/>
  <c r="S132" i="5"/>
  <c r="S129" i="5"/>
  <c r="J123" i="5"/>
  <c r="J115" i="5"/>
  <c r="S113" i="5"/>
  <c r="S108" i="5"/>
  <c r="R107" i="5"/>
  <c r="J103" i="5"/>
  <c r="S100" i="5"/>
  <c r="R99" i="5"/>
  <c r="F95" i="5"/>
  <c r="S95" i="5"/>
  <c r="G87" i="5"/>
  <c r="H83" i="5"/>
  <c r="F75" i="5"/>
  <c r="G67" i="5"/>
  <c r="F51" i="5"/>
  <c r="H61" i="4"/>
  <c r="P41" i="4"/>
  <c r="P40" i="4"/>
  <c r="Q37" i="4"/>
  <c r="B55" i="4" s="1"/>
  <c r="A37" i="6" s="1"/>
  <c r="P29" i="4"/>
  <c r="P28" i="4"/>
  <c r="A5" i="4"/>
  <c r="A63" i="2"/>
  <c r="H2079" i="5"/>
  <c r="S2300" i="5"/>
  <c r="H2263" i="5"/>
  <c r="G399" i="5"/>
  <c r="F656" i="5"/>
  <c r="S1092" i="5"/>
  <c r="F839" i="5"/>
  <c r="G831" i="5"/>
  <c r="R950" i="5"/>
  <c r="J1784" i="5"/>
  <c r="R1832" i="5"/>
  <c r="H1792" i="5"/>
  <c r="G1808" i="5"/>
  <c r="G2255" i="5"/>
  <c r="R279" i="5"/>
  <c r="G899" i="5"/>
  <c r="I919" i="5"/>
  <c r="R1190" i="5"/>
  <c r="I323" i="5"/>
  <c r="J379" i="5"/>
  <c r="F455" i="5"/>
  <c r="J475" i="5"/>
  <c r="I911" i="5"/>
  <c r="F587" i="5"/>
  <c r="I863" i="5"/>
  <c r="I315" i="5"/>
  <c r="R423" i="5"/>
  <c r="R515" i="5"/>
  <c r="H1127" i="5"/>
  <c r="G910" i="5"/>
  <c r="G239" i="5"/>
  <c r="F251" i="5"/>
  <c r="G815" i="5"/>
  <c r="G1167" i="5"/>
  <c r="H243" i="5"/>
  <c r="H263" i="5"/>
  <c r="J491" i="5"/>
  <c r="I499" i="5"/>
  <c r="F775" i="5"/>
  <c r="H795" i="5"/>
  <c r="I811" i="5"/>
  <c r="G855" i="5"/>
  <c r="F947" i="5"/>
  <c r="F871" i="5"/>
  <c r="R275" i="5"/>
  <c r="I291" i="5"/>
  <c r="H327" i="5"/>
  <c r="I343" i="5"/>
  <c r="J351" i="5"/>
  <c r="J403" i="5"/>
  <c r="G471" i="5"/>
  <c r="G479" i="5"/>
  <c r="H495" i="5"/>
  <c r="I643" i="5"/>
  <c r="F799" i="5"/>
  <c r="J887" i="5"/>
  <c r="H942" i="5"/>
  <c r="G659" i="5"/>
  <c r="G1359" i="5"/>
  <c r="J2015" i="5"/>
  <c r="F1419" i="5"/>
  <c r="S1831" i="5"/>
  <c r="R1423" i="5"/>
  <c r="G1459" i="5"/>
  <c r="J1467" i="5"/>
  <c r="G1839" i="5"/>
  <c r="R1871" i="5"/>
  <c r="G2016" i="5"/>
  <c r="R2221" i="5"/>
  <c r="J1463" i="5"/>
  <c r="H1495" i="5"/>
  <c r="F1503" i="5"/>
  <c r="J1511" i="5"/>
  <c r="I1863" i="5"/>
  <c r="G1879" i="5"/>
  <c r="I1967" i="5"/>
  <c r="F2047" i="5"/>
  <c r="F1888" i="5"/>
  <c r="R2031" i="5"/>
  <c r="H1935" i="5"/>
  <c r="J1991" i="5"/>
  <c r="I2023" i="5"/>
  <c r="R1888" i="5"/>
  <c r="R2107" i="5"/>
  <c r="F2115" i="5"/>
  <c r="F2175" i="5"/>
  <c r="S2086" i="5"/>
  <c r="G2215" i="5"/>
  <c r="G2287" i="5"/>
  <c r="S2150" i="5"/>
  <c r="R2191" i="5"/>
  <c r="F2310" i="5"/>
  <c r="S2346" i="5"/>
  <c r="I2279" i="5"/>
  <c r="S2308" i="5"/>
  <c r="R2374" i="5"/>
  <c r="S2314" i="5"/>
  <c r="F2315" i="5"/>
  <c r="S2330" i="5"/>
  <c r="I2351" i="5"/>
  <c r="F2459" i="5"/>
  <c r="H2471" i="5"/>
  <c r="S2338" i="5"/>
  <c r="S2354" i="5"/>
  <c r="S2386" i="5"/>
  <c r="G2491" i="5"/>
  <c r="R20" i="5"/>
  <c r="R44" i="5"/>
  <c r="G54" i="5"/>
  <c r="G56" i="5"/>
  <c r="G62" i="5"/>
  <c r="J64" i="5"/>
  <c r="F70" i="5"/>
  <c r="I88" i="5"/>
  <c r="G96" i="5"/>
  <c r="R110" i="5"/>
  <c r="G120" i="5"/>
  <c r="G126" i="5"/>
  <c r="G128" i="5"/>
  <c r="F136" i="5"/>
  <c r="G142" i="5"/>
  <c r="R144" i="5"/>
  <c r="G160" i="5"/>
  <c r="R168" i="5"/>
  <c r="J174" i="5"/>
  <c r="G184" i="5"/>
  <c r="G190" i="5"/>
  <c r="G1454" i="5"/>
  <c r="R430" i="5"/>
  <c r="R667" i="5"/>
  <c r="R679" i="5"/>
  <c r="H683" i="5"/>
  <c r="I687" i="5"/>
  <c r="F691" i="5"/>
  <c r="H695" i="5"/>
  <c r="J699" i="5"/>
  <c r="I707" i="5"/>
  <c r="J711" i="5"/>
  <c r="J715" i="5"/>
  <c r="J719" i="5"/>
  <c r="I723" i="5"/>
  <c r="J727" i="5"/>
  <c r="G731" i="5"/>
  <c r="F739" i="5"/>
  <c r="I743" i="5"/>
  <c r="R747" i="5"/>
  <c r="J751" i="5"/>
  <c r="G755" i="5"/>
  <c r="F763" i="5"/>
  <c r="F792" i="5"/>
  <c r="F808" i="5"/>
  <c r="H824" i="5"/>
  <c r="G856" i="5"/>
  <c r="H872" i="5"/>
  <c r="J888" i="5"/>
  <c r="I904" i="5"/>
  <c r="F936" i="5"/>
  <c r="R952" i="5"/>
  <c r="R302" i="5"/>
  <c r="H350" i="5"/>
  <c r="S421" i="5"/>
  <c r="S831" i="5"/>
  <c r="G224" i="5"/>
  <c r="G232" i="5"/>
  <c r="R248" i="5"/>
  <c r="H256" i="5"/>
  <c r="I264" i="5"/>
  <c r="I272" i="5"/>
  <c r="H312" i="5"/>
  <c r="R320" i="5"/>
  <c r="I344" i="5"/>
  <c r="G376" i="5"/>
  <c r="I384" i="5"/>
  <c r="F392" i="5"/>
  <c r="R408" i="5"/>
  <c r="F416" i="5"/>
  <c r="J448" i="5"/>
  <c r="J456" i="5"/>
  <c r="R472" i="5"/>
  <c r="F496" i="5"/>
  <c r="R504" i="5"/>
  <c r="I512" i="5"/>
  <c r="I520" i="5"/>
  <c r="R536" i="5"/>
  <c r="J544" i="5"/>
  <c r="R744" i="5"/>
  <c r="R768" i="5"/>
  <c r="G784" i="5"/>
  <c r="G800" i="5"/>
  <c r="G832" i="5"/>
  <c r="I864" i="5"/>
  <c r="F896" i="5"/>
  <c r="I928" i="5"/>
  <c r="F944" i="5"/>
  <c r="F960" i="5"/>
  <c r="S1031" i="5"/>
  <c r="H270" i="5"/>
  <c r="G382" i="5"/>
  <c r="J526" i="5"/>
  <c r="F568" i="5"/>
  <c r="G576" i="5"/>
  <c r="J592" i="5"/>
  <c r="G600" i="5"/>
  <c r="G608" i="5"/>
  <c r="R632" i="5"/>
  <c r="J640" i="5"/>
  <c r="S1773" i="5"/>
  <c r="S1869" i="5"/>
  <c r="S865" i="5"/>
  <c r="S1242" i="5"/>
  <c r="S1294" i="5"/>
  <c r="I870" i="5"/>
  <c r="R976" i="5"/>
  <c r="I984" i="5"/>
  <c r="R1000" i="5"/>
  <c r="H1014" i="5"/>
  <c r="F1024" i="5"/>
  <c r="J1048" i="5"/>
  <c r="J1064" i="5"/>
  <c r="H1080" i="5"/>
  <c r="F1144" i="5"/>
  <c r="G1179" i="5"/>
  <c r="I1183" i="5"/>
  <c r="G1191" i="5"/>
  <c r="H1195" i="5"/>
  <c r="I1199" i="5"/>
  <c r="F1203" i="5"/>
  <c r="G1219" i="5"/>
  <c r="G1223" i="5"/>
  <c r="H1227" i="5"/>
  <c r="I1231" i="5"/>
  <c r="I1235" i="5"/>
  <c r="R1247" i="5"/>
  <c r="I1251" i="5"/>
  <c r="G1255" i="5"/>
  <c r="I1263" i="5"/>
  <c r="R1271" i="5"/>
  <c r="J1283" i="5"/>
  <c r="G1287" i="5"/>
  <c r="F1291" i="5"/>
  <c r="G1295" i="5"/>
  <c r="G1319" i="5"/>
  <c r="H1323" i="5"/>
  <c r="I1335" i="5"/>
  <c r="S1364" i="5"/>
  <c r="S1369" i="5"/>
  <c r="S1385" i="5"/>
  <c r="S1393" i="5"/>
  <c r="S1421" i="5"/>
  <c r="S1437" i="5"/>
  <c r="S1445" i="5"/>
  <c r="S1493" i="5"/>
  <c r="S1525" i="5"/>
  <c r="S1533" i="5"/>
  <c r="S1565" i="5"/>
  <c r="S1613" i="5"/>
  <c r="G1662" i="5"/>
  <c r="S1216" i="5"/>
  <c r="S1292" i="5"/>
  <c r="S1340" i="5"/>
  <c r="S1350" i="5"/>
  <c r="S1358" i="5"/>
  <c r="S1519" i="5"/>
  <c r="S1543" i="5"/>
  <c r="S1551" i="5"/>
  <c r="S1575" i="5"/>
  <c r="S1607" i="5"/>
  <c r="S1639" i="5"/>
  <c r="S1647" i="5"/>
  <c r="S1207" i="5"/>
  <c r="S1311" i="5"/>
  <c r="S1327" i="5"/>
  <c r="S1351" i="5"/>
  <c r="S1360" i="5"/>
  <c r="S1391" i="5"/>
  <c r="S1441" i="5"/>
  <c r="S1465" i="5"/>
  <c r="S1473" i="5"/>
  <c r="S1481" i="5"/>
  <c r="S1489" i="5"/>
  <c r="S1497" i="5"/>
  <c r="S1505" i="5"/>
  <c r="S1633" i="5"/>
  <c r="F1192" i="5"/>
  <c r="R1256" i="5"/>
  <c r="H1461" i="5"/>
  <c r="G1664" i="5"/>
  <c r="G1683" i="5"/>
  <c r="R1688" i="5"/>
  <c r="J1696" i="5"/>
  <c r="S1761" i="5"/>
  <c r="S1777" i="5"/>
  <c r="S1825" i="5"/>
  <c r="S1889" i="5"/>
  <c r="S1929" i="5"/>
  <c r="S1953" i="5"/>
  <c r="S2002" i="5"/>
  <c r="S2010" i="5"/>
  <c r="R1669" i="5"/>
  <c r="I1669" i="5"/>
  <c r="S1717" i="5"/>
  <c r="S1765" i="5"/>
  <c r="S1813" i="5"/>
  <c r="S1829" i="5"/>
  <c r="S1845" i="5"/>
  <c r="S1877" i="5"/>
  <c r="S1906" i="5"/>
  <c r="S1922" i="5"/>
  <c r="S1946" i="5"/>
  <c r="S1978" i="5"/>
  <c r="H2064" i="5"/>
  <c r="S2286" i="5"/>
  <c r="J1424" i="5"/>
  <c r="H1432" i="5"/>
  <c r="I1440" i="5"/>
  <c r="G1476" i="5"/>
  <c r="H1480" i="5"/>
  <c r="R1504" i="5"/>
  <c r="I1508" i="5"/>
  <c r="F1512" i="5"/>
  <c r="G1528" i="5"/>
  <c r="I1536" i="5"/>
  <c r="I1544" i="5"/>
  <c r="G1550" i="5"/>
  <c r="R1552" i="5"/>
  <c r="F1576" i="5"/>
  <c r="R1584" i="5"/>
  <c r="H1592" i="5"/>
  <c r="R1598" i="5"/>
  <c r="I1600" i="5"/>
  <c r="F1608" i="5"/>
  <c r="G1624" i="5"/>
  <c r="H1640" i="5"/>
  <c r="G1648" i="5"/>
  <c r="R1676" i="5"/>
  <c r="S1721" i="5"/>
  <c r="S1737" i="5"/>
  <c r="S1753" i="5"/>
  <c r="S1785" i="5"/>
  <c r="G1899" i="5"/>
  <c r="I1899" i="5"/>
  <c r="S2255" i="5"/>
  <c r="S1455" i="5"/>
  <c r="S1463" i="5"/>
  <c r="S1471" i="5"/>
  <c r="S1479" i="5"/>
  <c r="S1487" i="5"/>
  <c r="S1495" i="5"/>
  <c r="S1503" i="5"/>
  <c r="S1511" i="5"/>
  <c r="R1555" i="5"/>
  <c r="R1595" i="5"/>
  <c r="J1669" i="5"/>
  <c r="S1706" i="5"/>
  <c r="S1722" i="5"/>
  <c r="S1734" i="5"/>
  <c r="S1742" i="5"/>
  <c r="S1750" i="5"/>
  <c r="S1754" i="5"/>
  <c r="F1759" i="5"/>
  <c r="S1778" i="5"/>
  <c r="J1783" i="5"/>
  <c r="S1794" i="5"/>
  <c r="S1802" i="5"/>
  <c r="S1806" i="5"/>
  <c r="S1818" i="5"/>
  <c r="S1842" i="5"/>
  <c r="S1846" i="5"/>
  <c r="S1858" i="5"/>
  <c r="S1866" i="5"/>
  <c r="S1870" i="5"/>
  <c r="J1875" i="5"/>
  <c r="S1900" i="5"/>
  <c r="S1916" i="5"/>
  <c r="J1925" i="5"/>
  <c r="F1925" i="5"/>
  <c r="S1940" i="5"/>
  <c r="S1964" i="5"/>
  <c r="S1972" i="5"/>
  <c r="S1996" i="5"/>
  <c r="H2040" i="5"/>
  <c r="I2048" i="5"/>
  <c r="H2069" i="5"/>
  <c r="S2263" i="5"/>
  <c r="I1747" i="5"/>
  <c r="J1824" i="5"/>
  <c r="J1840" i="5"/>
  <c r="R1925" i="5"/>
  <c r="S1901" i="5"/>
  <c r="H1911" i="5"/>
  <c r="J1911" i="5"/>
  <c r="F1911" i="5"/>
  <c r="S1917" i="5"/>
  <c r="S1934" i="5"/>
  <c r="S1941" i="5"/>
  <c r="S1942" i="5"/>
  <c r="S1958" i="5"/>
  <c r="S1965" i="5"/>
  <c r="S1966" i="5"/>
  <c r="S1973" i="5"/>
  <c r="S1989" i="5"/>
  <c r="S1990" i="5"/>
  <c r="S1997" i="5"/>
  <c r="S2021" i="5"/>
  <c r="S2022" i="5"/>
  <c r="S2271" i="5"/>
  <c r="S1655" i="5"/>
  <c r="S1661" i="5"/>
  <c r="S1671" i="5"/>
  <c r="S1677" i="5"/>
  <c r="S1679" i="5"/>
  <c r="S1685" i="5"/>
  <c r="S1687" i="5"/>
  <c r="S1693" i="5"/>
  <c r="S1703" i="5"/>
  <c r="R1911" i="5"/>
  <c r="S1712" i="5"/>
  <c r="S1716" i="5"/>
  <c r="S1728" i="5"/>
  <c r="S1732" i="5"/>
  <c r="S1736" i="5"/>
  <c r="S1744" i="5"/>
  <c r="S1748" i="5"/>
  <c r="S1760" i="5"/>
  <c r="S1764" i="5"/>
  <c r="S1788" i="5"/>
  <c r="S1796" i="5"/>
  <c r="S1800" i="5"/>
  <c r="S1808" i="5"/>
  <c r="S1812" i="5"/>
  <c r="S1820" i="5"/>
  <c r="S1824" i="5"/>
  <c r="S1828" i="5"/>
  <c r="S1836" i="5"/>
  <c r="S1840" i="5"/>
  <c r="S1848" i="5"/>
  <c r="S1852" i="5"/>
  <c r="S1860" i="5"/>
  <c r="S1864" i="5"/>
  <c r="S1868" i="5"/>
  <c r="S1884" i="5"/>
  <c r="S1895" i="5"/>
  <c r="S1912" i="5"/>
  <c r="S1928" i="5"/>
  <c r="S1935" i="5"/>
  <c r="S1936" i="5"/>
  <c r="S1952" i="5"/>
  <c r="S1959" i="5"/>
  <c r="S1983" i="5"/>
  <c r="S1984" i="5"/>
  <c r="S1991" i="5"/>
  <c r="S2016" i="5"/>
  <c r="J2072" i="5"/>
  <c r="S2247" i="5"/>
  <c r="S2278" i="5"/>
  <c r="I2043" i="5"/>
  <c r="H2045" i="5"/>
  <c r="I2045" i="5"/>
  <c r="G2248" i="5"/>
  <c r="H2264" i="5"/>
  <c r="J2264" i="5"/>
  <c r="G2264" i="5"/>
  <c r="I2264" i="5"/>
  <c r="J2376" i="5"/>
  <c r="R2060" i="5"/>
  <c r="S2477" i="5"/>
  <c r="S2041" i="5"/>
  <c r="S2049" i="5"/>
  <c r="S2055" i="5"/>
  <c r="S2061" i="5"/>
  <c r="S2063" i="5"/>
  <c r="S2068" i="5"/>
  <c r="S2080" i="5"/>
  <c r="S2092" i="5"/>
  <c r="S2100" i="5"/>
  <c r="S2112" i="5"/>
  <c r="S2132" i="5"/>
  <c r="S2144" i="5"/>
  <c r="S2164" i="5"/>
  <c r="H2181" i="5"/>
  <c r="J2181" i="5"/>
  <c r="R2181" i="5"/>
  <c r="F2181" i="5"/>
  <c r="G2181" i="5"/>
  <c r="S2184" i="5"/>
  <c r="S2212" i="5"/>
  <c r="H2213" i="5"/>
  <c r="S2319" i="5"/>
  <c r="S2069" i="5"/>
  <c r="S2085" i="5"/>
  <c r="S2105" i="5"/>
  <c r="S2113" i="5"/>
  <c r="S2125" i="5"/>
  <c r="J2126" i="5"/>
  <c r="S2137" i="5"/>
  <c r="S2145" i="5"/>
  <c r="S2157" i="5"/>
  <c r="S2165" i="5"/>
  <c r="S2225" i="5"/>
  <c r="S2233" i="5"/>
  <c r="S2240" i="5"/>
  <c r="S2264" i="5"/>
  <c r="S2333" i="5"/>
  <c r="S2337" i="5"/>
  <c r="S2341" i="5"/>
  <c r="S2345" i="5"/>
  <c r="S2349" i="5"/>
  <c r="S2353" i="5"/>
  <c r="G2088" i="5"/>
  <c r="I2118" i="5"/>
  <c r="S2226" i="5"/>
  <c r="S2234" i="5"/>
  <c r="F2320" i="5"/>
  <c r="G2336" i="5"/>
  <c r="J2368" i="5"/>
  <c r="S2461" i="5"/>
  <c r="S2493" i="5"/>
  <c r="J2112" i="5"/>
  <c r="S2119" i="5"/>
  <c r="S2151" i="5"/>
  <c r="S2191" i="5"/>
  <c r="S2199" i="5"/>
  <c r="S2215" i="5"/>
  <c r="S2220" i="5"/>
  <c r="S2229" i="5"/>
  <c r="S2236" i="5"/>
  <c r="S2277" i="5"/>
  <c r="S2285" i="5"/>
  <c r="S2292" i="5"/>
  <c r="S2293" i="5"/>
  <c r="I2088" i="5"/>
  <c r="I2104" i="5"/>
  <c r="G2166" i="5"/>
  <c r="S2402" i="5"/>
  <c r="S2410" i="5"/>
  <c r="S2449" i="5"/>
  <c r="R2464" i="5"/>
  <c r="S2465" i="5"/>
  <c r="S2481" i="5"/>
  <c r="S2497" i="5"/>
  <c r="F2303" i="5"/>
  <c r="R2303" i="5"/>
  <c r="F2359" i="5"/>
  <c r="R2359" i="5"/>
  <c r="S2390" i="5"/>
  <c r="S2394" i="5"/>
  <c r="S2357" i="5"/>
  <c r="S2361" i="5"/>
  <c r="S2365" i="5"/>
  <c r="S2369" i="5"/>
  <c r="S2373" i="5"/>
  <c r="S2377" i="5"/>
  <c r="S2381" i="5"/>
  <c r="S2385" i="5"/>
  <c r="S2453" i="5"/>
  <c r="S2469" i="5"/>
  <c r="S2485" i="5"/>
  <c r="F2413" i="5"/>
  <c r="H2421" i="5"/>
  <c r="R2391" i="5"/>
  <c r="G2391" i="5"/>
  <c r="H2391" i="5"/>
  <c r="H2397" i="5"/>
  <c r="S2457" i="5"/>
  <c r="S2473" i="5"/>
  <c r="S2489" i="5"/>
  <c r="S2389" i="5"/>
  <c r="S2393" i="5"/>
  <c r="S2397" i="5"/>
  <c r="S2401" i="5"/>
  <c r="S2405" i="5"/>
  <c r="S2409" i="5"/>
  <c r="F6" i="6"/>
  <c r="I2487" i="5"/>
  <c r="J2487" i="5"/>
  <c r="G2403" i="5"/>
  <c r="F2419" i="5"/>
  <c r="J2423" i="5"/>
  <c r="F2427" i="5"/>
  <c r="G2431" i="5"/>
  <c r="R2045" i="5"/>
  <c r="J2045" i="5"/>
  <c r="F2045" i="5"/>
  <c r="G2045" i="5"/>
  <c r="H1784" i="5"/>
  <c r="I1784" i="5"/>
  <c r="F1784" i="5"/>
  <c r="H2285" i="5"/>
  <c r="I2285" i="5"/>
  <c r="F2285" i="5"/>
  <c r="G2285" i="5"/>
  <c r="R2160" i="5"/>
  <c r="H853" i="5"/>
  <c r="J853" i="5"/>
  <c r="I853" i="5"/>
  <c r="G853" i="5"/>
  <c r="I1190" i="5"/>
  <c r="H548" i="5"/>
  <c r="I548" i="5"/>
  <c r="I164" i="5"/>
  <c r="J164" i="5"/>
  <c r="F164" i="5"/>
  <c r="R164" i="5"/>
  <c r="H164" i="5"/>
  <c r="G164" i="5"/>
  <c r="J188" i="5"/>
  <c r="R188" i="5"/>
  <c r="I156" i="5"/>
  <c r="J156" i="5"/>
  <c r="F156" i="5"/>
  <c r="R156" i="5"/>
  <c r="H156" i="5"/>
  <c r="G156" i="5"/>
  <c r="I124" i="5"/>
  <c r="J124" i="5"/>
  <c r="F124" i="5"/>
  <c r="R124" i="5"/>
  <c r="H124" i="5"/>
  <c r="G124" i="5"/>
  <c r="I92" i="5"/>
  <c r="J92" i="5"/>
  <c r="R92" i="5"/>
  <c r="H92" i="5"/>
  <c r="G92" i="5"/>
  <c r="I212" i="5"/>
  <c r="J212" i="5"/>
  <c r="F212" i="5"/>
  <c r="R212" i="5"/>
  <c r="H212" i="5"/>
  <c r="G212" i="5"/>
  <c r="I52" i="5"/>
  <c r="J52" i="5"/>
  <c r="F52" i="5"/>
  <c r="R52" i="5"/>
  <c r="G52" i="5"/>
  <c r="I76" i="5"/>
  <c r="F76" i="5"/>
  <c r="R76" i="5"/>
  <c r="H76" i="5"/>
  <c r="J1076" i="5"/>
  <c r="H1076" i="5"/>
  <c r="H468" i="5"/>
  <c r="I468" i="5"/>
  <c r="J468" i="5"/>
  <c r="R428" i="5"/>
  <c r="H428" i="5"/>
  <c r="J428" i="5"/>
  <c r="F428" i="5"/>
  <c r="R412" i="5"/>
  <c r="H412" i="5"/>
  <c r="I412" i="5"/>
  <c r="J412" i="5"/>
  <c r="F412" i="5"/>
  <c r="R332" i="5"/>
  <c r="H332" i="5"/>
  <c r="J332" i="5"/>
  <c r="F332" i="5"/>
  <c r="R292" i="5"/>
  <c r="H292" i="5"/>
  <c r="J292" i="5"/>
  <c r="F292" i="5"/>
  <c r="R260" i="5"/>
  <c r="H260" i="5"/>
  <c r="I260" i="5"/>
  <c r="J260" i="5"/>
  <c r="F260" i="5"/>
  <c r="R524" i="5"/>
  <c r="H524" i="5"/>
  <c r="J524" i="5"/>
  <c r="F524" i="5"/>
  <c r="R500" i="5"/>
  <c r="H500" i="5"/>
  <c r="I500" i="5"/>
  <c r="J500" i="5"/>
  <c r="F500" i="5"/>
  <c r="R388" i="5"/>
  <c r="H388" i="5"/>
  <c r="I388" i="5"/>
  <c r="J388" i="5"/>
  <c r="F388" i="5"/>
  <c r="J932" i="5"/>
  <c r="F932" i="5"/>
  <c r="R932" i="5"/>
  <c r="H932" i="5"/>
  <c r="I932" i="5"/>
  <c r="H772" i="5"/>
  <c r="G1516" i="5"/>
  <c r="R1492" i="5"/>
  <c r="F1428" i="5"/>
  <c r="R452" i="5"/>
  <c r="I452" i="5"/>
  <c r="J452" i="5"/>
  <c r="F452" i="5"/>
  <c r="R444" i="5"/>
  <c r="H444" i="5"/>
  <c r="I444" i="5"/>
  <c r="H372" i="5"/>
  <c r="I372" i="5"/>
  <c r="J372" i="5"/>
  <c r="F372" i="5"/>
  <c r="J709" i="5"/>
  <c r="R62" i="5"/>
  <c r="G1076" i="5"/>
  <c r="G1068" i="5"/>
  <c r="G972" i="5"/>
  <c r="G468" i="5"/>
  <c r="G452" i="5"/>
  <c r="G444" i="5"/>
  <c r="G428" i="5"/>
  <c r="G412" i="5"/>
  <c r="G372" i="5"/>
  <c r="G332" i="5"/>
  <c r="G292" i="5"/>
  <c r="G260" i="5"/>
  <c r="R806" i="5"/>
  <c r="S1524" i="5"/>
  <c r="G1455" i="5"/>
  <c r="R1334" i="5"/>
  <c r="S1652" i="5"/>
  <c r="S1154" i="5"/>
  <c r="F1075" i="5"/>
  <c r="S946" i="5"/>
  <c r="F123" i="5"/>
  <c r="S377" i="5"/>
  <c r="H501" i="5"/>
  <c r="R143" i="5"/>
  <c r="H1455" i="5"/>
  <c r="S1269" i="5"/>
  <c r="J999" i="5"/>
  <c r="S922" i="5"/>
  <c r="S361" i="5"/>
  <c r="F1455" i="5"/>
  <c r="G1075" i="5"/>
  <c r="S798" i="5"/>
  <c r="S2478" i="5"/>
  <c r="J463" i="5"/>
  <c r="S570" i="5"/>
  <c r="S692" i="5"/>
  <c r="F1011" i="5"/>
  <c r="H1344" i="5"/>
  <c r="S1430" i="5"/>
  <c r="S1582" i="5"/>
  <c r="S1646" i="5"/>
  <c r="S1698" i="5"/>
  <c r="S2450" i="5"/>
  <c r="G6" i="6"/>
  <c r="H6" i="6" s="1"/>
  <c r="D6" i="6" s="1"/>
  <c r="S182" i="5"/>
  <c r="J205" i="5"/>
  <c r="R205" i="5"/>
  <c r="H205" i="5"/>
  <c r="I205" i="5"/>
  <c r="S236" i="5"/>
  <c r="S273" i="5"/>
  <c r="H333" i="5"/>
  <c r="F333" i="5"/>
  <c r="R333" i="5"/>
  <c r="S353" i="5"/>
  <c r="S365" i="5"/>
  <c r="S426" i="5"/>
  <c r="H431" i="5"/>
  <c r="G431" i="5"/>
  <c r="I431" i="5"/>
  <c r="S492" i="5"/>
  <c r="S540" i="5"/>
  <c r="S552" i="5"/>
  <c r="S558" i="5"/>
  <c r="J563" i="5"/>
  <c r="R563" i="5"/>
  <c r="S593" i="5"/>
  <c r="I663" i="5"/>
  <c r="G663" i="5"/>
  <c r="R663" i="5"/>
  <c r="F663" i="5"/>
  <c r="J668" i="5"/>
  <c r="F668" i="5"/>
  <c r="R668" i="5"/>
  <c r="H668" i="5"/>
  <c r="I668" i="5"/>
  <c r="S722" i="5"/>
  <c r="S727" i="5"/>
  <c r="S834" i="5"/>
  <c r="S871" i="5"/>
  <c r="S914" i="5"/>
  <c r="S974" i="5"/>
  <c r="S986" i="5"/>
  <c r="S1038" i="5"/>
  <c r="S1044" i="5"/>
  <c r="S1050" i="5"/>
  <c r="S1098" i="5"/>
  <c r="S1148" i="5"/>
  <c r="S1177" i="5"/>
  <c r="S1213" i="5"/>
  <c r="S1237" i="5"/>
  <c r="S1249" i="5"/>
  <c r="S1390" i="5"/>
  <c r="I1416" i="5"/>
  <c r="S1428" i="5"/>
  <c r="S1466" i="5"/>
  <c r="S1494" i="5"/>
  <c r="S1568" i="5"/>
  <c r="S1632" i="5"/>
  <c r="S1672" i="5"/>
  <c r="S1678" i="5"/>
  <c r="S1684" i="5"/>
  <c r="S1690" i="5"/>
  <c r="F1720" i="5"/>
  <c r="R1759" i="5"/>
  <c r="H1759" i="5"/>
  <c r="S1791" i="5"/>
  <c r="S1823" i="5"/>
  <c r="R1827" i="5"/>
  <c r="G1875" i="5"/>
  <c r="I1911" i="5"/>
  <c r="S2048" i="5"/>
  <c r="S2198" i="5"/>
  <c r="R2396" i="5"/>
  <c r="H2396" i="5"/>
  <c r="S2417" i="5"/>
  <c r="S2470" i="5"/>
  <c r="I333" i="5"/>
  <c r="S119" i="5"/>
  <c r="S183" i="5"/>
  <c r="S189" i="5"/>
  <c r="I236" i="5"/>
  <c r="G236" i="5"/>
  <c r="J236" i="5"/>
  <c r="F236" i="5"/>
  <c r="S432" i="5"/>
  <c r="S438" i="5"/>
  <c r="S444" i="5"/>
  <c r="S474" i="5"/>
  <c r="S500" i="5"/>
  <c r="S505" i="5"/>
  <c r="S564" i="5"/>
  <c r="S604" i="5"/>
  <c r="S634" i="5"/>
  <c r="S664" i="5"/>
  <c r="S669" i="5"/>
  <c r="S680" i="5"/>
  <c r="S791" i="5"/>
  <c r="S902" i="5"/>
  <c r="S928" i="5"/>
  <c r="S992" i="5"/>
  <c r="S1056" i="5"/>
  <c r="S1135" i="5"/>
  <c r="S1144" i="5"/>
  <c r="S1293" i="5"/>
  <c r="S1386" i="5"/>
  <c r="S1442" i="5"/>
  <c r="S1474" i="5"/>
  <c r="S1502" i="5"/>
  <c r="S1534" i="5"/>
  <c r="S1546" i="5"/>
  <c r="S1598" i="5"/>
  <c r="S1610" i="5"/>
  <c r="S1662" i="5"/>
  <c r="S1696" i="5"/>
  <c r="S1871" i="5"/>
  <c r="G2000" i="5"/>
  <c r="S2042" i="5"/>
  <c r="F2239" i="5"/>
  <c r="S2326" i="5"/>
  <c r="S2348" i="5"/>
  <c r="S2378" i="5"/>
  <c r="S2425" i="5"/>
  <c r="S399" i="5"/>
  <c r="J333" i="5"/>
  <c r="H381" i="5"/>
  <c r="R381" i="5"/>
  <c r="G461" i="5"/>
  <c r="S980" i="5"/>
  <c r="F381" i="5"/>
  <c r="I563" i="5"/>
  <c r="R236" i="5"/>
  <c r="S359" i="5"/>
  <c r="S297" i="5"/>
  <c r="S784" i="5"/>
  <c r="G205" i="5"/>
  <c r="G333" i="5"/>
  <c r="S176" i="5"/>
  <c r="S366" i="5"/>
  <c r="S734" i="5"/>
  <c r="S934" i="5"/>
  <c r="S970" i="5"/>
  <c r="S310" i="5"/>
  <c r="S512" i="5"/>
  <c r="S681" i="5"/>
  <c r="S745" i="5"/>
  <c r="S761" i="5"/>
  <c r="S201" i="5"/>
  <c r="S574" i="5"/>
  <c r="S156" i="5"/>
  <c r="S324" i="5"/>
  <c r="I524" i="5"/>
  <c r="H1612" i="5"/>
  <c r="R67" i="5"/>
  <c r="F195" i="5"/>
  <c r="I195" i="5"/>
  <c r="G195" i="5"/>
  <c r="I613" i="5"/>
  <c r="I877" i="5"/>
  <c r="F877" i="5"/>
  <c r="J1116" i="5"/>
  <c r="F1116" i="5"/>
  <c r="G1116" i="5"/>
  <c r="F1403" i="5"/>
  <c r="R1563" i="5"/>
  <c r="I1627" i="5"/>
  <c r="H1712" i="5"/>
  <c r="I1782" i="5"/>
  <c r="H1782" i="5"/>
  <c r="R1782" i="5"/>
  <c r="H1814" i="5"/>
  <c r="R1947" i="5"/>
  <c r="I163" i="5"/>
  <c r="H163" i="5"/>
  <c r="F163" i="5"/>
  <c r="I87" i="5"/>
  <c r="I1984" i="5"/>
  <c r="R1784" i="5"/>
  <c r="G163" i="5"/>
  <c r="G373" i="5"/>
  <c r="H373" i="5"/>
  <c r="H87" i="5"/>
  <c r="I319" i="5"/>
  <c r="R319" i="5"/>
  <c r="F319" i="5"/>
  <c r="R1419" i="5"/>
  <c r="H195" i="5"/>
  <c r="I131" i="5"/>
  <c r="J2000" i="5"/>
  <c r="F1856" i="5"/>
  <c r="I1712" i="5"/>
  <c r="R195" i="5"/>
  <c r="F2000" i="5"/>
  <c r="H1856" i="5"/>
  <c r="G1712" i="5"/>
  <c r="G1403" i="5"/>
  <c r="J1563" i="5"/>
  <c r="R1712" i="5"/>
  <c r="R2239" i="5"/>
  <c r="R2118" i="5"/>
  <c r="G2392" i="5"/>
  <c r="R2000" i="5"/>
  <c r="F1563" i="5"/>
  <c r="I2000" i="5"/>
  <c r="G1139" i="5"/>
  <c r="J195" i="5"/>
  <c r="R341" i="5"/>
  <c r="G2118" i="5"/>
  <c r="R1856" i="5"/>
  <c r="H2000" i="5"/>
  <c r="H1139" i="5"/>
  <c r="H1403" i="5"/>
  <c r="I1116" i="5"/>
  <c r="I1256" i="5"/>
  <c r="J877" i="5"/>
  <c r="R2112" i="5"/>
  <c r="J1564" i="5"/>
  <c r="F175" i="5"/>
  <c r="R175" i="5"/>
  <c r="H175" i="5"/>
  <c r="I175" i="5"/>
  <c r="J187" i="5"/>
  <c r="S230" i="5"/>
  <c r="H253" i="5"/>
  <c r="R253" i="5"/>
  <c r="I253" i="5"/>
  <c r="G253" i="5"/>
  <c r="S260" i="5"/>
  <c r="S284" i="5"/>
  <c r="S290" i="5"/>
  <c r="S296" i="5"/>
  <c r="S346" i="5"/>
  <c r="S358" i="5"/>
  <c r="S364" i="5"/>
  <c r="S418" i="5"/>
  <c r="S437" i="5"/>
  <c r="S461" i="5"/>
  <c r="S2468" i="5"/>
  <c r="S2482" i="5"/>
  <c r="G545" i="5"/>
  <c r="R49" i="5"/>
  <c r="R33" i="5"/>
  <c r="G71" i="5"/>
  <c r="S112" i="5"/>
  <c r="S118" i="5"/>
  <c r="S124" i="5"/>
  <c r="H1436" i="5"/>
  <c r="G1548" i="5"/>
  <c r="G1612" i="5"/>
  <c r="F187" i="5"/>
  <c r="G175" i="5"/>
  <c r="J276" i="5"/>
  <c r="R1548" i="5"/>
  <c r="R1612" i="5"/>
  <c r="I1564" i="5"/>
  <c r="G1436" i="5"/>
  <c r="R1670" i="5"/>
  <c r="I276" i="5"/>
  <c r="F1612" i="5"/>
  <c r="H1564" i="5"/>
  <c r="J1548" i="5"/>
  <c r="J1612" i="5"/>
  <c r="J253" i="5"/>
  <c r="S278" i="5"/>
  <c r="I2255" i="5"/>
  <c r="R543" i="5"/>
  <c r="S751" i="5"/>
  <c r="S806" i="5"/>
  <c r="S1388" i="5"/>
  <c r="S2430" i="5"/>
  <c r="S580" i="5"/>
  <c r="J1192" i="5"/>
  <c r="S838" i="5"/>
  <c r="S138" i="5"/>
  <c r="S575" i="5"/>
  <c r="S636" i="5"/>
  <c r="S502" i="5"/>
  <c r="S532" i="5"/>
  <c r="S1118" i="5"/>
  <c r="S1150" i="5"/>
  <c r="S1410" i="5"/>
  <c r="S1456" i="5"/>
  <c r="S2030" i="5"/>
  <c r="F111" i="5"/>
  <c r="J111" i="5"/>
  <c r="S398" i="5"/>
  <c r="F543" i="5"/>
  <c r="G543" i="5"/>
  <c r="S601" i="5"/>
  <c r="S672" i="5"/>
  <c r="S954" i="5"/>
  <c r="S960" i="5"/>
  <c r="S1030" i="5"/>
  <c r="S1142" i="5"/>
  <c r="S144" i="5"/>
  <c r="S790" i="5"/>
  <c r="S890" i="5"/>
  <c r="S854" i="5"/>
  <c r="S162" i="5"/>
  <c r="J87" i="5"/>
  <c r="H472" i="5"/>
  <c r="F472" i="5"/>
  <c r="H302" i="5"/>
  <c r="G302" i="5"/>
  <c r="J302" i="5"/>
  <c r="S175" i="5"/>
  <c r="S181" i="5"/>
  <c r="S1000" i="5"/>
  <c r="S1006" i="5"/>
  <c r="S1012" i="5"/>
  <c r="S1018" i="5"/>
  <c r="S1047" i="5"/>
  <c r="S1064" i="5"/>
  <c r="S1070" i="5"/>
  <c r="S1082" i="5"/>
  <c r="G985" i="5"/>
  <c r="R89" i="5"/>
  <c r="G73" i="5"/>
  <c r="H57" i="5"/>
  <c r="R41" i="5"/>
  <c r="S989" i="5"/>
  <c r="S972" i="5"/>
  <c r="S2370" i="5"/>
  <c r="R853" i="5"/>
  <c r="S1076" i="5"/>
  <c r="S125" i="5"/>
  <c r="R223" i="5"/>
  <c r="R2148" i="5"/>
  <c r="G2148" i="5"/>
  <c r="H2148" i="5"/>
  <c r="S2350" i="5"/>
  <c r="S920" i="5"/>
  <c r="S2034" i="5"/>
  <c r="S2138" i="5"/>
  <c r="S961" i="5"/>
  <c r="I1144" i="5"/>
  <c r="S744" i="5"/>
  <c r="S136" i="5"/>
  <c r="S208" i="5"/>
  <c r="S214" i="5"/>
  <c r="S264" i="5"/>
  <c r="S1404" i="5"/>
  <c r="S1448" i="5"/>
  <c r="S1496" i="5"/>
  <c r="S1552" i="5"/>
  <c r="S1634" i="5"/>
  <c r="S1674" i="5"/>
  <c r="H1743" i="5"/>
  <c r="S1136" i="5"/>
  <c r="I2311" i="5"/>
  <c r="G2311" i="5"/>
  <c r="S568" i="5"/>
  <c r="S130" i="5"/>
  <c r="S270" i="5"/>
  <c r="S309" i="5"/>
  <c r="S344" i="5"/>
  <c r="J367" i="5"/>
  <c r="S391" i="5"/>
  <c r="S409" i="5"/>
  <c r="S441" i="5"/>
  <c r="S453" i="5"/>
  <c r="S477" i="5"/>
  <c r="S506" i="5"/>
  <c r="S511" i="5"/>
  <c r="S518" i="5"/>
  <c r="H523" i="5"/>
  <c r="J523" i="5"/>
  <c r="I523" i="5"/>
  <c r="S548" i="5"/>
  <c r="S559" i="5"/>
  <c r="F564" i="5"/>
  <c r="J564" i="5"/>
  <c r="H564" i="5"/>
  <c r="S569" i="5"/>
  <c r="S599" i="5"/>
  <c r="S609" i="5"/>
  <c r="G629" i="5"/>
  <c r="J629" i="5"/>
  <c r="S645" i="5"/>
  <c r="I660" i="5"/>
  <c r="G660" i="5"/>
  <c r="F660" i="5"/>
  <c r="H660" i="5"/>
  <c r="J660" i="5"/>
  <c r="S670" i="5"/>
  <c r="S701" i="5"/>
  <c r="S728" i="5"/>
  <c r="S733" i="5"/>
  <c r="S2413" i="5"/>
  <c r="S2434" i="5"/>
  <c r="S2441" i="5"/>
  <c r="S2462" i="5"/>
  <c r="S2490" i="5"/>
  <c r="G81" i="5"/>
  <c r="R660" i="5"/>
  <c r="R564" i="5"/>
  <c r="S98" i="5"/>
  <c r="F203" i="5"/>
  <c r="S215" i="5"/>
  <c r="R219" i="5"/>
  <c r="S224" i="5"/>
  <c r="S1664" i="5"/>
  <c r="S1704" i="5"/>
  <c r="S1727" i="5"/>
  <c r="H1744" i="5"/>
  <c r="I1848" i="5"/>
  <c r="F1848" i="5"/>
  <c r="G1848" i="5"/>
  <c r="S2028" i="5"/>
  <c r="S2050" i="5"/>
  <c r="S2056" i="5"/>
  <c r="S2094" i="5"/>
  <c r="I2270" i="5"/>
  <c r="G2270" i="5"/>
  <c r="S1164" i="5"/>
  <c r="S1181" i="5"/>
  <c r="S1205" i="5"/>
  <c r="H1240" i="5"/>
  <c r="I1240" i="5"/>
  <c r="I1310" i="5"/>
  <c r="H1310" i="5"/>
  <c r="F1310" i="5"/>
  <c r="J1310" i="5"/>
  <c r="R1310" i="5"/>
  <c r="G1310" i="5"/>
  <c r="S1420" i="5"/>
  <c r="S1438" i="5"/>
  <c r="S1470" i="5"/>
  <c r="J1531" i="5"/>
  <c r="S1578" i="5"/>
  <c r="S1034" i="5"/>
  <c r="S1108" i="5"/>
  <c r="S738" i="5"/>
  <c r="R870" i="5"/>
  <c r="G870" i="5"/>
  <c r="S882" i="5"/>
  <c r="R1068" i="5"/>
  <c r="H1068" i="5"/>
  <c r="I972" i="5"/>
  <c r="J444" i="5"/>
  <c r="F444" i="5"/>
  <c r="G2041" i="5"/>
  <c r="F1607" i="5"/>
  <c r="H2152" i="5"/>
  <c r="R907" i="5"/>
  <c r="J907" i="5"/>
  <c r="F907" i="5"/>
  <c r="H907" i="5"/>
  <c r="I907" i="5"/>
  <c r="J443" i="5"/>
  <c r="R443" i="5"/>
  <c r="I1286" i="5"/>
  <c r="J823" i="5"/>
  <c r="G823" i="5"/>
  <c r="H823" i="5"/>
  <c r="F823" i="5"/>
  <c r="I823" i="5"/>
  <c r="G1013" i="5"/>
  <c r="J1013" i="5"/>
  <c r="F1013" i="5"/>
  <c r="J1256" i="5"/>
  <c r="F563" i="5"/>
  <c r="H563" i="5"/>
  <c r="J603" i="5"/>
  <c r="H603" i="5"/>
  <c r="F603" i="5"/>
  <c r="F694" i="5"/>
  <c r="F1107" i="5"/>
  <c r="R1783" i="5"/>
  <c r="G929" i="5"/>
  <c r="J1516" i="5"/>
  <c r="R1516" i="5"/>
  <c r="H1516" i="5"/>
  <c r="R1452" i="5"/>
  <c r="F972" i="5"/>
  <c r="H972" i="5"/>
  <c r="J972" i="5"/>
  <c r="R972" i="5"/>
  <c r="F1516" i="5"/>
  <c r="G1452" i="5"/>
  <c r="G1540" i="5"/>
  <c r="H877" i="5"/>
  <c r="J1011" i="5"/>
  <c r="F431" i="5"/>
  <c r="G2126" i="5"/>
  <c r="F359" i="5"/>
  <c r="J1240" i="5"/>
  <c r="G523" i="5"/>
  <c r="J431" i="5"/>
  <c r="F205" i="5"/>
  <c r="R1984" i="5"/>
  <c r="J2008" i="5"/>
  <c r="R523" i="5"/>
  <c r="G939" i="5"/>
  <c r="F1984" i="5"/>
  <c r="F2008" i="5"/>
  <c r="H1715" i="5"/>
  <c r="R2008" i="5"/>
  <c r="F523" i="5"/>
  <c r="F627" i="5"/>
  <c r="F2111" i="5"/>
  <c r="F1139" i="5"/>
  <c r="J627" i="5"/>
  <c r="R431" i="5"/>
  <c r="H2008" i="5"/>
  <c r="G877" i="5"/>
  <c r="F1436" i="5"/>
  <c r="R1020" i="5"/>
  <c r="I1500" i="5"/>
  <c r="J1436" i="5"/>
  <c r="I1436" i="5"/>
  <c r="R1436" i="5"/>
  <c r="G1622" i="5"/>
  <c r="S639" i="5"/>
  <c r="S528" i="5"/>
  <c r="S583" i="5"/>
  <c r="S169" i="5"/>
  <c r="S886" i="5"/>
  <c r="R2407" i="5"/>
  <c r="F2407" i="5"/>
  <c r="I2407" i="5"/>
  <c r="J2407" i="5"/>
  <c r="J2391" i="5"/>
  <c r="F2391" i="5"/>
  <c r="I2391" i="5"/>
  <c r="I2359" i="5"/>
  <c r="J2359" i="5"/>
  <c r="G2359" i="5"/>
  <c r="H2359" i="5"/>
  <c r="J2327" i="5"/>
  <c r="H2327" i="5"/>
  <c r="I2327" i="5"/>
  <c r="G2327" i="5"/>
  <c r="J2303" i="5"/>
  <c r="H2303" i="5"/>
  <c r="I2303" i="5"/>
  <c r="G2303" i="5"/>
  <c r="G2231" i="5"/>
  <c r="F1628" i="5"/>
  <c r="G1688" i="5"/>
  <c r="J175" i="5"/>
  <c r="S534" i="5"/>
  <c r="S607" i="5"/>
  <c r="S1088" i="5"/>
  <c r="S818" i="5"/>
  <c r="S229" i="5"/>
  <c r="J1654" i="5"/>
  <c r="I1654" i="5"/>
  <c r="R980" i="5"/>
  <c r="F1604" i="5"/>
  <c r="R300" i="5"/>
  <c r="F579" i="5"/>
  <c r="S92" i="5"/>
  <c r="S504" i="5"/>
  <c r="S202" i="5"/>
  <c r="J579" i="5"/>
  <c r="G1492" i="5"/>
  <c r="R1038" i="5"/>
  <c r="R468" i="5"/>
  <c r="F468" i="5"/>
  <c r="J1068" i="5"/>
  <c r="F1068" i="5"/>
  <c r="S194" i="5"/>
  <c r="S106" i="5"/>
  <c r="S350" i="5"/>
  <c r="S458" i="5"/>
  <c r="S250" i="5"/>
  <c r="S188" i="5"/>
  <c r="F516" i="5"/>
  <c r="G472" i="5"/>
  <c r="F1644" i="5"/>
  <c r="H1654" i="5"/>
  <c r="I1020" i="5"/>
  <c r="G516" i="5"/>
  <c r="R516" i="5"/>
  <c r="G1564" i="5"/>
  <c r="F1564" i="5"/>
  <c r="S170" i="5"/>
  <c r="S621" i="5"/>
  <c r="S340" i="5"/>
  <c r="S316" i="5"/>
  <c r="S105" i="5"/>
  <c r="S256" i="5"/>
  <c r="G1229" i="5"/>
  <c r="F685" i="5"/>
  <c r="F749" i="5"/>
  <c r="F952" i="5"/>
  <c r="H685" i="5"/>
  <c r="J685" i="5"/>
  <c r="J749" i="5"/>
  <c r="I600" i="5"/>
  <c r="I980" i="5"/>
  <c r="G980" i="5"/>
  <c r="H749" i="5"/>
  <c r="I685" i="5"/>
  <c r="I749" i="5"/>
  <c r="I1044" i="5"/>
  <c r="H980" i="5"/>
  <c r="H952" i="5"/>
  <c r="R1044" i="5"/>
  <c r="F980" i="5"/>
  <c r="F2040" i="5"/>
  <c r="F600" i="5"/>
  <c r="J980" i="5"/>
  <c r="G548" i="5"/>
  <c r="G1044" i="5"/>
  <c r="F1044" i="5"/>
  <c r="R685" i="5"/>
  <c r="R749" i="5"/>
  <c r="J1044" i="5"/>
  <c r="S490" i="5"/>
  <c r="S470" i="5"/>
  <c r="S210" i="5"/>
  <c r="S258" i="5"/>
  <c r="S308" i="5"/>
  <c r="S484" i="5"/>
  <c r="S207" i="5"/>
  <c r="S231" i="5"/>
  <c r="J181" i="5"/>
  <c r="J612" i="5"/>
  <c r="S615" i="5"/>
  <c r="S84" i="5"/>
  <c r="S64" i="5"/>
  <c r="S62" i="5"/>
  <c r="S80" i="5"/>
  <c r="S58" i="5"/>
  <c r="S52" i="5"/>
  <c r="S70" i="5"/>
  <c r="S81" i="5"/>
  <c r="S79" i="5"/>
  <c r="S42" i="5"/>
  <c r="S48" i="5"/>
  <c r="S90" i="5"/>
  <c r="S44" i="5"/>
  <c r="S82" i="5"/>
  <c r="G966" i="5"/>
  <c r="G2062" i="5"/>
  <c r="J1468" i="5"/>
  <c r="R2119" i="5"/>
  <c r="F940" i="5"/>
  <c r="J476" i="5"/>
  <c r="I2040" i="5"/>
  <c r="H1004" i="5"/>
  <c r="G2292" i="5"/>
  <c r="I2271" i="5"/>
  <c r="J189" i="5"/>
  <c r="I966" i="5"/>
  <c r="J966" i="5"/>
  <c r="G598" i="5"/>
  <c r="I310" i="5"/>
  <c r="J2479" i="5"/>
  <c r="R723" i="5"/>
  <c r="F296" i="5"/>
  <c r="F723" i="5"/>
  <c r="J540" i="5"/>
  <c r="H691" i="5"/>
  <c r="R2486" i="5"/>
  <c r="G1995" i="5"/>
  <c r="F680" i="5"/>
  <c r="R691" i="5"/>
  <c r="H140" i="5"/>
  <c r="J2486" i="5"/>
  <c r="G2366" i="5"/>
  <c r="G2087" i="5"/>
  <c r="F755" i="5"/>
  <c r="F2328" i="5"/>
  <c r="H55" i="5"/>
  <c r="R140" i="5"/>
  <c r="J755" i="5"/>
  <c r="H2328" i="5"/>
  <c r="G364" i="5"/>
  <c r="I2366" i="5"/>
  <c r="F2406" i="5"/>
  <c r="J680" i="5"/>
  <c r="R510" i="5"/>
  <c r="H2271" i="5"/>
  <c r="J2271" i="5"/>
  <c r="J638" i="5"/>
  <c r="H2206" i="5"/>
  <c r="H839" i="5"/>
  <c r="I1104" i="5"/>
  <c r="I638" i="5"/>
  <c r="J1167" i="5"/>
  <c r="G1574" i="5"/>
  <c r="J510" i="5"/>
  <c r="F207" i="5"/>
  <c r="J79" i="5"/>
  <c r="G791" i="5"/>
  <c r="R2271" i="5"/>
  <c r="R598" i="5"/>
  <c r="I510" i="5"/>
  <c r="H347" i="5"/>
  <c r="G2206" i="5"/>
  <c r="J1411" i="5"/>
  <c r="H967" i="5"/>
  <c r="J207" i="5"/>
  <c r="I839" i="5"/>
  <c r="F2271" i="5"/>
  <c r="I680" i="5"/>
  <c r="F510" i="5"/>
  <c r="F55" i="5"/>
  <c r="H680" i="5"/>
  <c r="F638" i="5"/>
  <c r="H598" i="5"/>
  <c r="G510" i="5"/>
  <c r="I2206" i="5"/>
  <c r="F2206" i="5"/>
  <c r="R1046" i="5"/>
  <c r="I598" i="5"/>
  <c r="R680" i="5"/>
  <c r="G2271" i="5"/>
  <c r="G638" i="5"/>
  <c r="H207" i="5"/>
  <c r="J2206" i="5"/>
  <c r="I2364" i="5"/>
  <c r="J102" i="5"/>
  <c r="R640" i="5"/>
  <c r="G2364" i="5"/>
  <c r="H1476" i="5"/>
  <c r="H1267" i="5"/>
  <c r="G1524" i="5"/>
  <c r="G1286" i="5"/>
  <c r="F800" i="5"/>
  <c r="J895" i="5"/>
  <c r="J2406" i="5"/>
  <c r="H2479" i="5"/>
  <c r="R1286" i="5"/>
  <c r="R1572" i="5"/>
  <c r="G2252" i="5"/>
  <c r="G653" i="5"/>
  <c r="H693" i="5"/>
  <c r="R772" i="5"/>
  <c r="F284" i="5"/>
  <c r="R2432" i="5"/>
  <c r="J1524" i="5"/>
  <c r="F364" i="5"/>
  <c r="R1503" i="5"/>
  <c r="I2333" i="5"/>
  <c r="I2252" i="5"/>
  <c r="R693" i="5"/>
  <c r="I1213" i="5"/>
  <c r="G2432" i="5"/>
  <c r="F2392" i="5"/>
  <c r="F2152" i="5"/>
  <c r="J2432" i="5"/>
  <c r="F1213" i="5"/>
  <c r="G2054" i="5"/>
  <c r="R1331" i="5"/>
  <c r="I2054" i="5"/>
  <c r="J1823" i="5"/>
  <c r="I982" i="5"/>
  <c r="I1983" i="5"/>
  <c r="F693" i="5"/>
  <c r="F316" i="5"/>
  <c r="J284" i="5"/>
  <c r="J2392" i="5"/>
  <c r="J2054" i="5"/>
  <c r="H81" i="5"/>
  <c r="H604" i="5"/>
  <c r="J1024" i="5"/>
  <c r="G2375" i="5"/>
  <c r="R1823" i="5"/>
  <c r="I2152" i="5"/>
  <c r="J1171" i="5"/>
  <c r="I1267" i="5"/>
  <c r="F81" i="5"/>
  <c r="R81" i="5"/>
  <c r="I316" i="5"/>
  <c r="F540" i="5"/>
  <c r="G140" i="5"/>
  <c r="F1499" i="5"/>
  <c r="H2486" i="5"/>
  <c r="G2486" i="5"/>
  <c r="H747" i="5"/>
  <c r="H2316" i="5"/>
  <c r="J2316" i="5"/>
  <c r="J364" i="5"/>
  <c r="I2062" i="5"/>
  <c r="H1524" i="5"/>
  <c r="R2152" i="5"/>
  <c r="J81" i="5"/>
  <c r="I2316" i="5"/>
  <c r="G2406" i="5"/>
  <c r="I604" i="5"/>
  <c r="H1967" i="5"/>
  <c r="F2333" i="5"/>
  <c r="H2208" i="5"/>
  <c r="H653" i="5"/>
  <c r="G284" i="5"/>
  <c r="J693" i="5"/>
  <c r="H316" i="5"/>
  <c r="J1428" i="5"/>
  <c r="F772" i="5"/>
  <c r="H679" i="5"/>
  <c r="I540" i="5"/>
  <c r="I284" i="5"/>
  <c r="F140" i="5"/>
  <c r="R1213" i="5"/>
  <c r="I2406" i="5"/>
  <c r="R2379" i="5"/>
  <c r="J2152" i="5"/>
  <c r="I2432" i="5"/>
  <c r="F1983" i="5"/>
  <c r="R1477" i="5"/>
  <c r="R1967" i="5"/>
  <c r="F230" i="5"/>
  <c r="H364" i="5"/>
  <c r="R416" i="5"/>
  <c r="H2392" i="5"/>
  <c r="J1286" i="5"/>
  <c r="F2316" i="5"/>
  <c r="R604" i="5"/>
  <c r="I640" i="5"/>
  <c r="R895" i="5"/>
  <c r="I271" i="5"/>
  <c r="H2333" i="5"/>
  <c r="G2208" i="5"/>
  <c r="G1720" i="5"/>
  <c r="F653" i="5"/>
  <c r="I792" i="5"/>
  <c r="R316" i="5"/>
  <c r="I1428" i="5"/>
  <c r="J772" i="5"/>
  <c r="F711" i="5"/>
  <c r="H540" i="5"/>
  <c r="H284" i="5"/>
  <c r="J140" i="5"/>
  <c r="F547" i="5"/>
  <c r="G1213" i="5"/>
  <c r="I2479" i="5"/>
  <c r="H2406" i="5"/>
  <c r="I2392" i="5"/>
  <c r="I2208" i="5"/>
  <c r="G2134" i="5"/>
  <c r="F2208" i="5"/>
  <c r="R1983" i="5"/>
  <c r="J1983" i="5"/>
  <c r="J1477" i="5"/>
  <c r="J952" i="5"/>
  <c r="H408" i="5"/>
  <c r="J551" i="5"/>
  <c r="G604" i="5"/>
  <c r="H640" i="5"/>
  <c r="G1823" i="5"/>
  <c r="G895" i="5"/>
  <c r="R2208" i="5"/>
  <c r="G1989" i="5"/>
  <c r="R1720" i="5"/>
  <c r="J653" i="5"/>
  <c r="G316" i="5"/>
  <c r="I693" i="5"/>
  <c r="R792" i="5"/>
  <c r="H1428" i="5"/>
  <c r="R540" i="5"/>
  <c r="H2134" i="5"/>
  <c r="H2035" i="5"/>
  <c r="H1983" i="5"/>
  <c r="R1989" i="5"/>
  <c r="H2062" i="5"/>
  <c r="G2479" i="5"/>
  <c r="H1286" i="5"/>
  <c r="G2316" i="5"/>
  <c r="I472" i="5"/>
  <c r="F640" i="5"/>
  <c r="F2479" i="5"/>
  <c r="G751" i="5"/>
  <c r="R245" i="5"/>
  <c r="G193" i="5"/>
  <c r="J604" i="5"/>
  <c r="F2196" i="5"/>
  <c r="H2196" i="5"/>
  <c r="J2196" i="5"/>
  <c r="I364" i="5"/>
  <c r="H437" i="5"/>
  <c r="J2333" i="5"/>
  <c r="H1720" i="5"/>
  <c r="R653" i="5"/>
  <c r="G1005" i="5"/>
  <c r="R1428" i="5"/>
  <c r="F168" i="5"/>
  <c r="F743" i="5"/>
  <c r="F1387" i="5"/>
  <c r="F2366" i="5"/>
  <c r="H2432" i="5"/>
  <c r="G2281" i="5"/>
  <c r="J288" i="5"/>
  <c r="R2316" i="5"/>
  <c r="J472" i="5"/>
  <c r="G640" i="5"/>
  <c r="J864" i="5"/>
  <c r="H2419" i="5"/>
  <c r="I81" i="5"/>
  <c r="H1823" i="5"/>
  <c r="I1503" i="5"/>
  <c r="G2333" i="5"/>
  <c r="F1454" i="5"/>
  <c r="I772" i="5"/>
  <c r="H2366" i="5"/>
  <c r="J2366" i="5"/>
  <c r="J2279" i="5"/>
  <c r="G1608" i="5"/>
  <c r="H271" i="5"/>
  <c r="J1551" i="5"/>
  <c r="J99" i="5"/>
  <c r="J248" i="5"/>
  <c r="H587" i="5"/>
  <c r="R475" i="5"/>
  <c r="F919" i="5"/>
  <c r="I1823" i="5"/>
  <c r="I1031" i="5"/>
  <c r="G551" i="5"/>
  <c r="F312" i="5"/>
  <c r="J320" i="5"/>
  <c r="F475" i="5"/>
  <c r="H919" i="5"/>
  <c r="J2046" i="5"/>
  <c r="J312" i="5"/>
  <c r="R271" i="5"/>
  <c r="H895" i="5"/>
  <c r="F895" i="5"/>
  <c r="I99" i="5"/>
  <c r="G2046" i="5"/>
  <c r="G1630" i="5"/>
  <c r="G830" i="5"/>
  <c r="F2486" i="5"/>
  <c r="F271" i="5"/>
  <c r="J256" i="5"/>
  <c r="R448" i="5"/>
  <c r="J246" i="5"/>
  <c r="G1063" i="5"/>
  <c r="R255" i="5"/>
  <c r="G256" i="5"/>
  <c r="G504" i="5"/>
  <c r="H2334" i="5"/>
  <c r="H504" i="5"/>
  <c r="J1799" i="5"/>
  <c r="F256" i="5"/>
  <c r="J1590" i="5"/>
  <c r="J1496" i="5"/>
  <c r="R1590" i="5"/>
  <c r="G255" i="5"/>
  <c r="R256" i="5"/>
  <c r="G1590" i="5"/>
  <c r="R1660" i="5"/>
  <c r="I1472" i="5"/>
  <c r="R1664" i="5"/>
  <c r="I255" i="5"/>
  <c r="F310" i="5"/>
  <c r="F255" i="5"/>
  <c r="J1752" i="5"/>
  <c r="R2413" i="5"/>
  <c r="I2072" i="5"/>
  <c r="I2419" i="5"/>
  <c r="F1600" i="5"/>
  <c r="I1702" i="5"/>
  <c r="H255" i="5"/>
  <c r="G2263" i="5"/>
  <c r="H608" i="5"/>
  <c r="F659" i="5"/>
  <c r="J255" i="5"/>
  <c r="I1895" i="5"/>
  <c r="J2419" i="5"/>
  <c r="H2384" i="5"/>
  <c r="I1935" i="5"/>
  <c r="R1184" i="5"/>
  <c r="F2072" i="5"/>
  <c r="R992" i="5"/>
  <c r="I1752" i="5"/>
  <c r="R2072" i="5"/>
  <c r="G2072" i="5"/>
  <c r="H2072" i="5"/>
  <c r="J695" i="5"/>
  <c r="J992" i="5"/>
  <c r="F727" i="5"/>
  <c r="G2384" i="5"/>
  <c r="R2419" i="5"/>
  <c r="F856" i="5"/>
  <c r="R534" i="5"/>
  <c r="I1219" i="5"/>
  <c r="R1918" i="5"/>
  <c r="H803" i="5"/>
  <c r="I1584" i="5"/>
  <c r="I959" i="5"/>
  <c r="I251" i="5"/>
  <c r="R1063" i="5"/>
  <c r="I1063" i="5"/>
  <c r="J622" i="5"/>
  <c r="G622" i="5"/>
  <c r="G1584" i="5"/>
  <c r="J1703" i="5"/>
  <c r="F959" i="5"/>
  <c r="G1447" i="5"/>
  <c r="J1787" i="5"/>
  <c r="R1895" i="5"/>
  <c r="R1251" i="5"/>
  <c r="J1542" i="5"/>
  <c r="F1703" i="5"/>
  <c r="R959" i="5"/>
  <c r="H2255" i="5"/>
  <c r="F1038" i="5"/>
  <c r="J1328" i="5"/>
  <c r="R775" i="5"/>
  <c r="R1328" i="5"/>
  <c r="R1352" i="5"/>
  <c r="J2255" i="5"/>
  <c r="F1895" i="5"/>
  <c r="R1651" i="5"/>
  <c r="H1799" i="5"/>
  <c r="H1251" i="5"/>
  <c r="G1542" i="5"/>
  <c r="F462" i="5"/>
  <c r="J710" i="5"/>
  <c r="H959" i="5"/>
  <c r="F1447" i="5"/>
  <c r="H1328" i="5"/>
  <c r="I1328" i="5"/>
  <c r="I462" i="5"/>
  <c r="F910" i="5"/>
  <c r="J1895" i="5"/>
  <c r="H622" i="5"/>
  <c r="J1219" i="5"/>
  <c r="J462" i="5"/>
  <c r="H1648" i="5"/>
  <c r="F710" i="5"/>
  <c r="J959" i="5"/>
  <c r="I1304" i="5"/>
  <c r="G462" i="5"/>
  <c r="H462" i="5"/>
  <c r="H1895" i="5"/>
  <c r="R1219" i="5"/>
  <c r="G715" i="5"/>
  <c r="I1606" i="5"/>
  <c r="R1432" i="5"/>
  <c r="J1184" i="5"/>
  <c r="H1447" i="5"/>
  <c r="I1799" i="5"/>
  <c r="H715" i="5"/>
  <c r="G1038" i="5"/>
  <c r="F1063" i="5"/>
  <c r="I1694" i="5"/>
  <c r="I2015" i="5"/>
  <c r="F1799" i="5"/>
  <c r="R104" i="5"/>
  <c r="I248" i="5"/>
  <c r="H376" i="5"/>
  <c r="I168" i="5"/>
  <c r="H248" i="5"/>
  <c r="J2016" i="5"/>
  <c r="R376" i="5"/>
  <c r="J104" i="5"/>
  <c r="F2016" i="5"/>
  <c r="R2016" i="5"/>
  <c r="H126" i="5"/>
  <c r="I2016" i="5"/>
  <c r="H168" i="5"/>
  <c r="G806" i="5"/>
  <c r="I126" i="5"/>
  <c r="F1771" i="5"/>
  <c r="J1632" i="5"/>
  <c r="G1231" i="5"/>
  <c r="G1024" i="5"/>
  <c r="H638" i="5"/>
  <c r="H1046" i="5"/>
  <c r="F315" i="5"/>
  <c r="I2171" i="5"/>
  <c r="J2171" i="5"/>
  <c r="G544" i="5"/>
  <c r="F544" i="5"/>
  <c r="H2171" i="5"/>
  <c r="J1419" i="5"/>
  <c r="H1590" i="5"/>
  <c r="I1590" i="5"/>
  <c r="F1046" i="5"/>
  <c r="J1660" i="5"/>
  <c r="F598" i="5"/>
  <c r="G1046" i="5"/>
  <c r="R967" i="5"/>
  <c r="J982" i="5"/>
  <c r="G2171" i="5"/>
  <c r="F2171" i="5"/>
  <c r="R2171" i="5"/>
  <c r="J262" i="5"/>
  <c r="S252" i="5"/>
  <c r="S554" i="5"/>
  <c r="I446" i="5"/>
  <c r="F1099" i="5"/>
  <c r="R1179" i="5"/>
  <c r="S440" i="5"/>
  <c r="S133" i="5"/>
  <c r="J1879" i="5"/>
  <c r="S392" i="5"/>
  <c r="S1201" i="5"/>
  <c r="S950" i="5"/>
  <c r="H859" i="5"/>
  <c r="S618" i="5"/>
  <c r="S473" i="5"/>
  <c r="G1275" i="5"/>
  <c r="S729" i="5"/>
  <c r="J382" i="5"/>
  <c r="S120" i="5"/>
  <c r="S712" i="5"/>
  <c r="I1208" i="5"/>
  <c r="J399" i="5"/>
  <c r="S286" i="5"/>
  <c r="G1483" i="5"/>
  <c r="S101" i="5"/>
  <c r="J623" i="5"/>
  <c r="S1126" i="5"/>
  <c r="S660" i="5"/>
  <c r="I347" i="5"/>
  <c r="G859" i="5"/>
  <c r="H150" i="5"/>
  <c r="S1223" i="5"/>
  <c r="S1194" i="5"/>
  <c r="S1146" i="5"/>
  <c r="G990" i="5"/>
  <c r="S318" i="5"/>
  <c r="I2423" i="5"/>
  <c r="J1275" i="5"/>
  <c r="J446" i="5"/>
  <c r="S326" i="5"/>
  <c r="S152" i="5"/>
  <c r="S800" i="5"/>
  <c r="J1935" i="5"/>
  <c r="R1879" i="5"/>
  <c r="G1966" i="5"/>
  <c r="S847" i="5"/>
  <c r="S665" i="5"/>
  <c r="S1336" i="5"/>
  <c r="F552" i="5"/>
  <c r="R2032" i="5"/>
  <c r="G1039" i="5"/>
  <c r="S1265" i="5"/>
  <c r="F859" i="5"/>
  <c r="J2023" i="5"/>
  <c r="H1483" i="5"/>
  <c r="R2023" i="5"/>
  <c r="S221" i="5"/>
  <c r="G623" i="5"/>
  <c r="I1166" i="5"/>
  <c r="S654" i="5"/>
  <c r="S406" i="5"/>
  <c r="G279" i="5"/>
  <c r="G488" i="5"/>
  <c r="S165" i="5"/>
  <c r="R446" i="5"/>
  <c r="S293" i="5"/>
  <c r="R859" i="5"/>
  <c r="H2023" i="5"/>
  <c r="S853" i="5"/>
  <c r="R552" i="5"/>
  <c r="F752" i="5"/>
  <c r="H446" i="5"/>
  <c r="G1099" i="5"/>
  <c r="I859" i="5"/>
  <c r="S114" i="5"/>
  <c r="S460" i="5"/>
  <c r="I1879" i="5"/>
  <c r="F1935" i="5"/>
  <c r="H1879" i="5"/>
  <c r="S184" i="5"/>
  <c r="I107" i="5"/>
  <c r="H768" i="5"/>
  <c r="S1180" i="5"/>
  <c r="S833" i="5"/>
  <c r="S898" i="5"/>
  <c r="S216" i="5"/>
  <c r="S159" i="5"/>
  <c r="G446" i="5"/>
  <c r="J859" i="5"/>
  <c r="R1935" i="5"/>
  <c r="S494" i="5"/>
  <c r="S786" i="5"/>
  <c r="S988" i="5"/>
  <c r="S1230" i="5"/>
  <c r="S527" i="5"/>
  <c r="S1173" i="5"/>
  <c r="F30" i="6"/>
  <c r="F40" i="6"/>
  <c r="F35" i="6"/>
  <c r="H35" i="6"/>
  <c r="D35" i="6"/>
  <c r="G17" i="6"/>
  <c r="H17" i="6"/>
  <c r="D17" i="6"/>
  <c r="S292" i="5"/>
  <c r="S354" i="5"/>
  <c r="R427" i="5"/>
  <c r="S629" i="5"/>
  <c r="S746" i="5"/>
  <c r="S942" i="5"/>
  <c r="S1032" i="5"/>
  <c r="S1257" i="5"/>
  <c r="S1329" i="5"/>
  <c r="S1352" i="5"/>
  <c r="S1400" i="5"/>
  <c r="S1422" i="5"/>
  <c r="S1450" i="5"/>
  <c r="S1480" i="5"/>
  <c r="S1488" i="5"/>
  <c r="S1504" i="5"/>
  <c r="H1519" i="5"/>
  <c r="G1519" i="5"/>
  <c r="S1532" i="5"/>
  <c r="S1545" i="5"/>
  <c r="I1551" i="5"/>
  <c r="R1551" i="5"/>
  <c r="F1551" i="5"/>
  <c r="G1551" i="5"/>
  <c r="S1564" i="5"/>
  <c r="S1577" i="5"/>
  <c r="R1583" i="5"/>
  <c r="I1583" i="5"/>
  <c r="F1583" i="5"/>
  <c r="S1609" i="5"/>
  <c r="S1628" i="5"/>
  <c r="S1641" i="5"/>
  <c r="F1679" i="5"/>
  <c r="I1679" i="5"/>
  <c r="S1686" i="5"/>
  <c r="S1692" i="5"/>
  <c r="S1705" i="5"/>
  <c r="S1718" i="5"/>
  <c r="R1727" i="5"/>
  <c r="I1727" i="5"/>
  <c r="F1727" i="5"/>
  <c r="S1733" i="5"/>
  <c r="S1738" i="5"/>
  <c r="F1760" i="5"/>
  <c r="G1760" i="5"/>
  <c r="J1760" i="5"/>
  <c r="S1766" i="5"/>
  <c r="S1784" i="5"/>
  <c r="F1795" i="5"/>
  <c r="S1801" i="5"/>
  <c r="J1807" i="5"/>
  <c r="I1807" i="5"/>
  <c r="S1814" i="5"/>
  <c r="G1819" i="5"/>
  <c r="H1819" i="5"/>
  <c r="G1824" i="5"/>
  <c r="S1830" i="5"/>
  <c r="F1835" i="5"/>
  <c r="S1847" i="5"/>
  <c r="J1859" i="5"/>
  <c r="I1859" i="5"/>
  <c r="S1865" i="5"/>
  <c r="S1876" i="5"/>
  <c r="H1883" i="5"/>
  <c r="I1883" i="5"/>
  <c r="J1883" i="5"/>
  <c r="F1883" i="5"/>
  <c r="G1883" i="5"/>
  <c r="S1896" i="5"/>
  <c r="H1907" i="5"/>
  <c r="I1912" i="5"/>
  <c r="H1912" i="5"/>
  <c r="G1912" i="5"/>
  <c r="S1918" i="5"/>
  <c r="H1923" i="5"/>
  <c r="I1923" i="5"/>
  <c r="S1943" i="5"/>
  <c r="S1960" i="5"/>
  <c r="S1967" i="5"/>
  <c r="S1974" i="5"/>
  <c r="S1992" i="5"/>
  <c r="S1998" i="5"/>
  <c r="R2011" i="5"/>
  <c r="G2011" i="5"/>
  <c r="I2011" i="5"/>
  <c r="H2011" i="5"/>
  <c r="S2018" i="5"/>
  <c r="S2076" i="5"/>
  <c r="J2087" i="5"/>
  <c r="I2087" i="5"/>
  <c r="H2087" i="5"/>
  <c r="F2087" i="5"/>
  <c r="R2087" i="5"/>
  <c r="S2095" i="5"/>
  <c r="S2101" i="5"/>
  <c r="G215" i="5"/>
  <c r="F215" i="5"/>
  <c r="F459" i="5"/>
  <c r="S501" i="5"/>
  <c r="I519" i="5"/>
  <c r="H519" i="5"/>
  <c r="S878" i="5"/>
  <c r="S1193" i="5"/>
  <c r="S1306" i="5"/>
  <c r="G1384" i="5"/>
  <c r="I1384" i="5"/>
  <c r="S2029" i="5"/>
  <c r="S546" i="5"/>
  <c r="G2320" i="5"/>
  <c r="S304" i="5"/>
  <c r="F1824" i="5"/>
  <c r="G1051" i="5"/>
  <c r="R1743" i="5"/>
  <c r="F391" i="5"/>
  <c r="H183" i="5"/>
  <c r="I1819" i="5"/>
  <c r="F1807" i="5"/>
  <c r="F1743" i="5"/>
  <c r="I2320" i="5"/>
  <c r="S285" i="5"/>
  <c r="S594" i="5"/>
  <c r="H664" i="5"/>
  <c r="H1615" i="5"/>
  <c r="I1615" i="5"/>
  <c r="F1615" i="5"/>
  <c r="G1615" i="5"/>
  <c r="R339" i="5"/>
  <c r="I1824" i="5"/>
  <c r="F1672" i="5"/>
  <c r="I119" i="5"/>
  <c r="F2062" i="5"/>
  <c r="J2062" i="5"/>
  <c r="S1790" i="5"/>
  <c r="J1743" i="5"/>
  <c r="R1912" i="5"/>
  <c r="G1190" i="5"/>
  <c r="F1190" i="5"/>
  <c r="G599" i="5"/>
  <c r="S266" i="5"/>
  <c r="G987" i="5"/>
  <c r="H2048" i="5"/>
  <c r="R1883" i="5"/>
  <c r="F791" i="5"/>
  <c r="F987" i="5"/>
  <c r="J1583" i="5"/>
  <c r="S1140" i="5"/>
  <c r="J1615" i="5"/>
  <c r="R1647" i="5"/>
  <c r="G1923" i="5"/>
  <c r="S1985" i="5"/>
  <c r="S1312" i="5"/>
  <c r="G768" i="5"/>
  <c r="F768" i="5"/>
  <c r="G904" i="5"/>
  <c r="J904" i="5"/>
  <c r="F904" i="5"/>
  <c r="G150" i="5"/>
  <c r="R150" i="5"/>
  <c r="G86" i="5"/>
  <c r="H86" i="5"/>
  <c r="I86" i="5"/>
  <c r="G64" i="5"/>
  <c r="F64" i="5"/>
  <c r="R64" i="5"/>
  <c r="H44" i="5"/>
  <c r="F44" i="5"/>
  <c r="R862" i="5"/>
  <c r="H862" i="5"/>
  <c r="R119" i="5"/>
  <c r="F119" i="5"/>
  <c r="S226" i="5"/>
  <c r="J339" i="5"/>
  <c r="S1622" i="5"/>
  <c r="S164" i="5"/>
  <c r="J2048" i="5"/>
  <c r="G1583" i="5"/>
  <c r="J1519" i="5"/>
  <c r="F1379" i="5"/>
  <c r="R1615" i="5"/>
  <c r="S2004" i="5"/>
  <c r="R1519" i="5"/>
  <c r="F1923" i="5"/>
  <c r="G1299" i="5"/>
  <c r="J1203" i="5"/>
  <c r="I1203" i="5"/>
  <c r="J1647" i="5"/>
  <c r="S158" i="5"/>
  <c r="J391" i="5"/>
  <c r="H391" i="5"/>
  <c r="F2048" i="5"/>
  <c r="G915" i="5"/>
  <c r="R791" i="5"/>
  <c r="F1519" i="5"/>
  <c r="I664" i="5"/>
  <c r="H2435" i="5"/>
  <c r="R2435" i="5"/>
  <c r="S1948" i="5"/>
  <c r="J2011" i="5"/>
  <c r="S1341" i="5"/>
  <c r="G2048" i="5"/>
  <c r="H459" i="5"/>
  <c r="J519" i="5"/>
  <c r="S717" i="5"/>
  <c r="G664" i="5"/>
  <c r="J1819" i="5"/>
  <c r="S1558" i="5"/>
  <c r="S2023" i="5"/>
  <c r="S1673" i="5"/>
  <c r="I1795" i="5"/>
  <c r="S1854" i="5"/>
  <c r="J1907" i="5"/>
  <c r="S1890" i="5"/>
  <c r="S166" i="5"/>
  <c r="S695" i="5"/>
  <c r="R206" i="5"/>
  <c r="J856" i="5"/>
  <c r="F403" i="5"/>
  <c r="F1167" i="5"/>
  <c r="R919" i="5"/>
  <c r="G2015" i="5"/>
  <c r="R166" i="5"/>
  <c r="G547" i="5"/>
  <c r="J547" i="5"/>
  <c r="H475" i="5"/>
  <c r="F2015" i="5"/>
  <c r="I856" i="5"/>
  <c r="H864" i="5"/>
  <c r="G475" i="5"/>
  <c r="H643" i="5"/>
  <c r="G919" i="5"/>
  <c r="R2015" i="5"/>
  <c r="R55" i="5"/>
  <c r="R350" i="5"/>
  <c r="S222" i="5"/>
  <c r="H856" i="5"/>
  <c r="J455" i="5"/>
  <c r="J919" i="5"/>
  <c r="I1167" i="5"/>
  <c r="J142" i="5"/>
  <c r="R864" i="5"/>
  <c r="J587" i="5"/>
  <c r="H515" i="5"/>
  <c r="F2191" i="5"/>
  <c r="I1566" i="5"/>
  <c r="F1251" i="5"/>
  <c r="J960" i="5"/>
  <c r="R455" i="5"/>
  <c r="J659" i="5"/>
  <c r="H455" i="5"/>
  <c r="J2031" i="5"/>
  <c r="J275" i="5"/>
  <c r="H659" i="5"/>
  <c r="I691" i="5"/>
  <c r="F2031" i="5"/>
  <c r="G1935" i="5"/>
  <c r="F2255" i="5"/>
  <c r="G887" i="5"/>
  <c r="R887" i="5"/>
  <c r="G351" i="5"/>
  <c r="G267" i="5"/>
  <c r="I267" i="5"/>
  <c r="J267" i="5"/>
  <c r="H267" i="5"/>
  <c r="H151" i="5"/>
  <c r="I151" i="5"/>
  <c r="S177" i="5"/>
  <c r="J231" i="5"/>
  <c r="H231" i="5"/>
  <c r="S360" i="5"/>
  <c r="I371" i="5"/>
  <c r="J371" i="5"/>
  <c r="H371" i="5"/>
  <c r="S412" i="5"/>
  <c r="J439" i="5"/>
  <c r="H439" i="5"/>
  <c r="S452" i="5"/>
  <c r="S493" i="5"/>
  <c r="S553" i="5"/>
  <c r="S640" i="5"/>
  <c r="S688" i="5"/>
  <c r="S785" i="5"/>
  <c r="S805" i="5"/>
  <c r="H838" i="5"/>
  <c r="S884" i="5"/>
  <c r="S897" i="5"/>
  <c r="F915" i="5"/>
  <c r="R915" i="5"/>
  <c r="S975" i="5"/>
  <c r="H987" i="5"/>
  <c r="R987" i="5"/>
  <c r="S1013" i="5"/>
  <c r="F1019" i="5"/>
  <c r="S1039" i="5"/>
  <c r="F1088" i="5"/>
  <c r="J1088" i="5"/>
  <c r="R1104" i="5"/>
  <c r="F1104" i="5"/>
  <c r="H1104" i="5"/>
  <c r="S1110" i="5"/>
  <c r="I1135" i="5"/>
  <c r="R1135" i="5"/>
  <c r="F1135" i="5"/>
  <c r="G1135" i="5"/>
  <c r="S1145" i="5"/>
  <c r="S1166" i="5"/>
  <c r="S1186" i="5"/>
  <c r="S1208" i="5"/>
  <c r="S1250" i="5"/>
  <c r="S1288" i="5"/>
  <c r="J496" i="5"/>
  <c r="F440" i="5"/>
  <c r="I440" i="5"/>
  <c r="I376" i="5"/>
  <c r="J376" i="5"/>
  <c r="I312" i="5"/>
  <c r="G312" i="5"/>
  <c r="G248" i="5"/>
  <c r="F248" i="5"/>
  <c r="R1387" i="5"/>
  <c r="R382" i="5"/>
  <c r="G427" i="5"/>
  <c r="R519" i="5"/>
  <c r="R664" i="5"/>
  <c r="R459" i="5"/>
  <c r="S405" i="5"/>
  <c r="H215" i="5"/>
  <c r="I427" i="5"/>
  <c r="G439" i="5"/>
  <c r="S486" i="5"/>
  <c r="F278" i="5"/>
  <c r="R312" i="5"/>
  <c r="F382" i="5"/>
  <c r="F664" i="5"/>
  <c r="J459" i="5"/>
  <c r="S94" i="5"/>
  <c r="I339" i="5"/>
  <c r="J183" i="5"/>
  <c r="H427" i="5"/>
  <c r="R439" i="5"/>
  <c r="S981" i="5"/>
  <c r="I278" i="5"/>
  <c r="S126" i="5"/>
  <c r="I496" i="5"/>
  <c r="H1694" i="5"/>
  <c r="F267" i="5"/>
  <c r="I351" i="5"/>
  <c r="H1072" i="5"/>
  <c r="R1072" i="5"/>
  <c r="I987" i="5"/>
  <c r="H319" i="5"/>
  <c r="S196" i="5"/>
  <c r="S272" i="5"/>
  <c r="H791" i="5"/>
  <c r="J791" i="5"/>
  <c r="J427" i="5"/>
  <c r="F519" i="5"/>
  <c r="I382" i="5"/>
  <c r="I459" i="5"/>
  <c r="J664" i="5"/>
  <c r="G459" i="5"/>
  <c r="H339" i="5"/>
  <c r="I183" i="5"/>
  <c r="R440" i="5"/>
  <c r="S872" i="5"/>
  <c r="S711" i="5"/>
  <c r="S623" i="5"/>
  <c r="G278" i="5"/>
  <c r="S1058" i="5"/>
  <c r="G496" i="5"/>
  <c r="H496" i="5"/>
  <c r="F1694" i="5"/>
  <c r="R267" i="5"/>
  <c r="J795" i="5"/>
  <c r="H351" i="5"/>
  <c r="I208" i="5"/>
  <c r="H144" i="5"/>
  <c r="I80" i="5"/>
  <c r="H2039" i="5"/>
  <c r="F2039" i="5"/>
  <c r="R2039" i="5"/>
  <c r="J1439" i="5"/>
  <c r="H1439" i="5"/>
  <c r="S472" i="5"/>
  <c r="S244" i="5"/>
  <c r="G339" i="5"/>
  <c r="R183" i="5"/>
  <c r="H440" i="5"/>
  <c r="G391" i="5"/>
  <c r="G519" i="5"/>
  <c r="G183" i="5"/>
  <c r="J1694" i="5"/>
  <c r="S866" i="5"/>
  <c r="J278" i="5"/>
  <c r="S676" i="5"/>
  <c r="F376" i="5"/>
  <c r="R496" i="5"/>
  <c r="G440" i="5"/>
  <c r="F351" i="5"/>
  <c r="H1704" i="5"/>
  <c r="R1051" i="5"/>
  <c r="H915" i="5"/>
  <c r="R351" i="5"/>
  <c r="R1291" i="5"/>
  <c r="G1291" i="5"/>
  <c r="G1259" i="5"/>
  <c r="H1259" i="5"/>
  <c r="S1370" i="5"/>
  <c r="H806" i="5"/>
  <c r="R86" i="5"/>
  <c r="R126" i="5"/>
  <c r="F150" i="5"/>
  <c r="R190" i="5"/>
  <c r="H960" i="5"/>
  <c r="I64" i="5"/>
  <c r="F128" i="5"/>
  <c r="H534" i="5"/>
  <c r="F1174" i="5"/>
  <c r="J1190" i="5"/>
  <c r="I779" i="5"/>
  <c r="H1679" i="5"/>
  <c r="S1930" i="5"/>
  <c r="S1749" i="5"/>
  <c r="I1647" i="5"/>
  <c r="H1583" i="5"/>
  <c r="S1841" i="5"/>
  <c r="S1375" i="5"/>
  <c r="J1384" i="5"/>
  <c r="S700" i="5"/>
  <c r="F86" i="5"/>
  <c r="F126" i="5"/>
  <c r="J150" i="5"/>
  <c r="F190" i="5"/>
  <c r="J832" i="5"/>
  <c r="H992" i="5"/>
  <c r="I128" i="5"/>
  <c r="H1190" i="5"/>
  <c r="F327" i="5"/>
  <c r="G1679" i="5"/>
  <c r="H1647" i="5"/>
  <c r="I1519" i="5"/>
  <c r="H1384" i="5"/>
  <c r="J86" i="5"/>
  <c r="J126" i="5"/>
  <c r="J190" i="5"/>
  <c r="H104" i="5"/>
  <c r="R1679" i="5"/>
  <c r="I1379" i="5"/>
  <c r="F302" i="5"/>
  <c r="R755" i="5"/>
  <c r="S525" i="5"/>
  <c r="J1038" i="5"/>
  <c r="I2287" i="5"/>
  <c r="G2039" i="5"/>
  <c r="R2056" i="5"/>
  <c r="G687" i="5"/>
  <c r="R2423" i="5"/>
  <c r="G719" i="5"/>
  <c r="J1536" i="5"/>
  <c r="J2071" i="5"/>
  <c r="R1287" i="5"/>
  <c r="H291" i="5"/>
  <c r="G643" i="5"/>
  <c r="R728" i="5"/>
  <c r="R719" i="5"/>
  <c r="J687" i="5"/>
  <c r="G2423" i="5"/>
  <c r="F1432" i="5"/>
  <c r="G1432" i="5"/>
  <c r="I751" i="5"/>
  <c r="I719" i="5"/>
  <c r="R1536" i="5"/>
  <c r="F608" i="5"/>
  <c r="J1223" i="5"/>
  <c r="F643" i="5"/>
  <c r="I2294" i="5"/>
  <c r="R687" i="5"/>
  <c r="G1600" i="5"/>
  <c r="F751" i="5"/>
  <c r="G1558" i="5"/>
  <c r="R1600" i="5"/>
  <c r="G1480" i="5"/>
  <c r="H719" i="5"/>
  <c r="I403" i="5"/>
  <c r="R2071" i="5"/>
  <c r="J608" i="5"/>
  <c r="J643" i="5"/>
  <c r="F2423" i="5"/>
  <c r="F2421" i="5"/>
  <c r="H2423" i="5"/>
  <c r="I1432" i="5"/>
  <c r="H648" i="5"/>
  <c r="R648" i="5"/>
  <c r="H2071" i="5"/>
  <c r="H1191" i="5"/>
  <c r="G238" i="5"/>
  <c r="R403" i="5"/>
  <c r="J1432" i="5"/>
  <c r="G824" i="5"/>
  <c r="I608" i="5"/>
  <c r="F1191" i="5"/>
  <c r="J1255" i="5"/>
  <c r="F719" i="5"/>
  <c r="J2047" i="5"/>
  <c r="G2056" i="5"/>
  <c r="J648" i="5"/>
  <c r="R608" i="5"/>
  <c r="I2352" i="5"/>
  <c r="R2352" i="5"/>
  <c r="G2352" i="5"/>
  <c r="J2352" i="5"/>
  <c r="F2352" i="5"/>
  <c r="H2352" i="5"/>
  <c r="S206" i="5"/>
  <c r="S228" i="5"/>
  <c r="S321" i="5"/>
  <c r="H374" i="5"/>
  <c r="I374" i="5"/>
  <c r="F374" i="5"/>
  <c r="G374" i="5"/>
  <c r="J374" i="5"/>
  <c r="R374" i="5"/>
  <c r="S448" i="5"/>
  <c r="S510" i="5"/>
  <c r="S530" i="5"/>
  <c r="S573" i="5"/>
  <c r="S608" i="5"/>
  <c r="S626" i="5"/>
  <c r="S644" i="5"/>
  <c r="S685" i="5"/>
  <c r="S815" i="5"/>
  <c r="J1003" i="5"/>
  <c r="F1003" i="5"/>
  <c r="G1003" i="5"/>
  <c r="S1042" i="5"/>
  <c r="I1067" i="5"/>
  <c r="G1067" i="5"/>
  <c r="J1067" i="5"/>
  <c r="F1067" i="5"/>
  <c r="S1297" i="5"/>
  <c r="S1408" i="5"/>
  <c r="S1425" i="5"/>
  <c r="S1454" i="5"/>
  <c r="S1484" i="5"/>
  <c r="J1535" i="5"/>
  <c r="I1535" i="5"/>
  <c r="S1580" i="5"/>
  <c r="F1663" i="5"/>
  <c r="H1663" i="5"/>
  <c r="F1735" i="5"/>
  <c r="R1735" i="5"/>
  <c r="H1735" i="5"/>
  <c r="G1843" i="5"/>
  <c r="F1843" i="5"/>
  <c r="R1843" i="5"/>
  <c r="H1843" i="5"/>
  <c r="F103" i="5"/>
  <c r="R2159" i="5"/>
  <c r="I2159" i="5"/>
  <c r="H2159" i="5"/>
  <c r="F2159" i="5"/>
  <c r="S97" i="5"/>
  <c r="S116" i="5"/>
  <c r="J135" i="5"/>
  <c r="G135" i="5"/>
  <c r="I135" i="5"/>
  <c r="R135" i="5"/>
  <c r="H135" i="5"/>
  <c r="F199" i="5"/>
  <c r="R199" i="5"/>
  <c r="I199" i="5"/>
  <c r="S212" i="5"/>
  <c r="H307" i="5"/>
  <c r="F307" i="5"/>
  <c r="G307" i="5"/>
  <c r="I307" i="5"/>
  <c r="J307" i="5"/>
  <c r="R307" i="5"/>
  <c r="F363" i="5"/>
  <c r="H363" i="5"/>
  <c r="I363" i="5"/>
  <c r="G363" i="5"/>
  <c r="S389" i="5"/>
  <c r="S416" i="5"/>
  <c r="J1320" i="5"/>
  <c r="I1320" i="5"/>
  <c r="S1447" i="5"/>
  <c r="S1476" i="5"/>
  <c r="S1542" i="5"/>
  <c r="S1574" i="5"/>
  <c r="S1638" i="5"/>
  <c r="S620" i="5"/>
  <c r="G83" i="5"/>
  <c r="J83" i="5"/>
  <c r="F83" i="5"/>
  <c r="R83" i="5"/>
  <c r="I83" i="5"/>
  <c r="S180" i="5"/>
  <c r="I247" i="5"/>
  <c r="F247" i="5"/>
  <c r="H247" i="5"/>
  <c r="S288" i="5"/>
  <c r="S357" i="5"/>
  <c r="S382" i="5"/>
  <c r="S408" i="5"/>
  <c r="S436" i="5"/>
  <c r="S456" i="5"/>
  <c r="S476" i="5"/>
  <c r="G503" i="5"/>
  <c r="R503" i="5"/>
  <c r="H503" i="5"/>
  <c r="S650" i="5"/>
  <c r="S708" i="5"/>
  <c r="S743" i="5"/>
  <c r="S1080" i="5"/>
  <c r="R1096" i="5"/>
  <c r="G1168" i="5"/>
  <c r="I1168" i="5"/>
  <c r="S1197" i="5"/>
  <c r="S1468" i="5"/>
  <c r="S1516" i="5"/>
  <c r="S1644" i="5"/>
  <c r="F2471" i="5"/>
  <c r="R2471" i="5"/>
  <c r="J2471" i="5"/>
  <c r="G2471" i="5"/>
  <c r="I2471" i="5"/>
  <c r="H2275" i="5"/>
  <c r="R2275" i="5"/>
  <c r="F2275" i="5"/>
  <c r="G2275" i="5"/>
  <c r="J2275" i="5"/>
  <c r="I2275" i="5"/>
  <c r="S142" i="5"/>
  <c r="S241" i="5"/>
  <c r="H295" i="5"/>
  <c r="J295" i="5"/>
  <c r="R295" i="5"/>
  <c r="F295" i="5"/>
  <c r="S314" i="5"/>
  <c r="S369" i="5"/>
  <c r="S424" i="5"/>
  <c r="S517" i="5"/>
  <c r="R567" i="5"/>
  <c r="F567" i="5"/>
  <c r="G567" i="5"/>
  <c r="I567" i="5"/>
  <c r="S679" i="5"/>
  <c r="S749" i="5"/>
  <c r="S782" i="5"/>
  <c r="S808" i="5"/>
  <c r="S842" i="5"/>
  <c r="S1016" i="5"/>
  <c r="S1074" i="5"/>
  <c r="S1112" i="5"/>
  <c r="R1147" i="5"/>
  <c r="G1147" i="5"/>
  <c r="H1147" i="5"/>
  <c r="F1147" i="5"/>
  <c r="R1152" i="5"/>
  <c r="I1152" i="5"/>
  <c r="H1152" i="5"/>
  <c r="G1152" i="5"/>
  <c r="J1152" i="5"/>
  <c r="G1232" i="5"/>
  <c r="H1232" i="5"/>
  <c r="I1232" i="5"/>
  <c r="J1232" i="5"/>
  <c r="G1392" i="5"/>
  <c r="I1392" i="5"/>
  <c r="F1392" i="5"/>
  <c r="I1567" i="5"/>
  <c r="R1567" i="5"/>
  <c r="S1606" i="5"/>
  <c r="S1657" i="5"/>
  <c r="S1702" i="5"/>
  <c r="H1798" i="5"/>
  <c r="G1798" i="5"/>
  <c r="S1816" i="5"/>
  <c r="G77" i="5"/>
  <c r="J77" i="5"/>
  <c r="F77" i="5"/>
  <c r="H77" i="5"/>
  <c r="I77" i="5"/>
  <c r="R363" i="5"/>
  <c r="F135" i="5"/>
  <c r="R735" i="5"/>
  <c r="G703" i="5"/>
  <c r="J822" i="5"/>
  <c r="I822" i="5"/>
  <c r="H822" i="5"/>
  <c r="G822" i="5"/>
  <c r="R822" i="5"/>
  <c r="S927" i="5"/>
  <c r="S978" i="5"/>
  <c r="S1010" i="5"/>
  <c r="H1035" i="5"/>
  <c r="I1035" i="5"/>
  <c r="F1035" i="5"/>
  <c r="J1035" i="5"/>
  <c r="G1035" i="5"/>
  <c r="R1035" i="5"/>
  <c r="J1086" i="5"/>
  <c r="F1086" i="5"/>
  <c r="H1086" i="5"/>
  <c r="I1086" i="5"/>
  <c r="S1225" i="5"/>
  <c r="S1492" i="5"/>
  <c r="S1873" i="5"/>
  <c r="F1951" i="5"/>
  <c r="G1951" i="5"/>
  <c r="I1951" i="5"/>
  <c r="S2456" i="5"/>
  <c r="F2335" i="5"/>
  <c r="R2335" i="5"/>
  <c r="I2428" i="5"/>
  <c r="G2133" i="5"/>
  <c r="F532" i="5"/>
  <c r="H532" i="5"/>
  <c r="H1468" i="5"/>
  <c r="J689" i="5"/>
  <c r="G2021" i="5"/>
  <c r="J1613" i="5"/>
  <c r="F1004" i="5"/>
  <c r="G436" i="5"/>
  <c r="I2335" i="5"/>
  <c r="F1468" i="5"/>
  <c r="F189" i="5"/>
  <c r="I281" i="5"/>
  <c r="H476" i="5"/>
  <c r="H189" i="5"/>
  <c r="J2292" i="5"/>
  <c r="H2291" i="5"/>
  <c r="I644" i="5"/>
  <c r="R831" i="5"/>
  <c r="I2102" i="5"/>
  <c r="G2191" i="5"/>
  <c r="H2191" i="5"/>
  <c r="J2191" i="5"/>
  <c r="I2191" i="5"/>
  <c r="G2160" i="5"/>
  <c r="I2160" i="5"/>
  <c r="H2160" i="5"/>
  <c r="H2139" i="5"/>
  <c r="F2139" i="5"/>
  <c r="I1004" i="5"/>
  <c r="J1004" i="5"/>
  <c r="G1468" i="5"/>
  <c r="H1052" i="5"/>
  <c r="S2448" i="5"/>
  <c r="G2102" i="5"/>
  <c r="G476" i="5"/>
  <c r="I476" i="5"/>
  <c r="J644" i="5"/>
  <c r="R189" i="5"/>
  <c r="H2292" i="5"/>
  <c r="F2291" i="5"/>
  <c r="R1901" i="5"/>
  <c r="R644" i="5"/>
  <c r="J940" i="5"/>
  <c r="G2472" i="5"/>
  <c r="H1901" i="5"/>
  <c r="S1017" i="5"/>
  <c r="G198" i="5"/>
  <c r="R198" i="5"/>
  <c r="J198" i="5"/>
  <c r="G176" i="5"/>
  <c r="F176" i="5"/>
  <c r="R176" i="5"/>
  <c r="G134" i="5"/>
  <c r="R134" i="5"/>
  <c r="H134" i="5"/>
  <c r="G70" i="5"/>
  <c r="I70" i="5"/>
  <c r="G48" i="5"/>
  <c r="F48" i="5"/>
  <c r="I48" i="5"/>
  <c r="G2279" i="5"/>
  <c r="R2279" i="5"/>
  <c r="R2405" i="5"/>
  <c r="G1901" i="5"/>
  <c r="F399" i="5"/>
  <c r="F2079" i="5"/>
  <c r="G2079" i="5"/>
  <c r="S111" i="5"/>
  <c r="S143" i="5"/>
  <c r="S149" i="5"/>
  <c r="S200" i="5"/>
  <c r="S213" i="5"/>
  <c r="S242" i="5"/>
  <c r="S255" i="5"/>
  <c r="S263" i="5"/>
  <c r="S302" i="5"/>
  <c r="S322" i="5"/>
  <c r="S330" i="5"/>
  <c r="S370" i="5"/>
  <c r="S375" i="5"/>
  <c r="G443" i="5"/>
  <c r="I443" i="5"/>
  <c r="S449" i="5"/>
  <c r="S498" i="5"/>
  <c r="S598" i="5"/>
  <c r="G603" i="5"/>
  <c r="R603" i="5"/>
  <c r="S674" i="5"/>
  <c r="S697" i="5"/>
  <c r="S816" i="5"/>
  <c r="S953" i="5"/>
  <c r="F991" i="5"/>
  <c r="G991" i="5"/>
  <c r="J991" i="5"/>
  <c r="I991" i="5"/>
  <c r="S1004" i="5"/>
  <c r="S1049" i="5"/>
  <c r="J1055" i="5"/>
  <c r="G1055" i="5"/>
  <c r="S1062" i="5"/>
  <c r="S1097" i="5"/>
  <c r="G1128" i="5"/>
  <c r="R1128" i="5"/>
  <c r="H1128" i="5"/>
  <c r="F1143" i="5"/>
  <c r="J1158" i="5"/>
  <c r="I1158" i="5"/>
  <c r="G1158" i="5"/>
  <c r="S1169" i="5"/>
  <c r="R1176" i="5"/>
  <c r="G1176" i="5"/>
  <c r="S1255" i="5"/>
  <c r="S1321" i="5"/>
  <c r="S1333" i="5"/>
  <c r="J1344" i="5"/>
  <c r="G1344" i="5"/>
  <c r="R1344" i="5"/>
  <c r="S1368" i="5"/>
  <c r="H1408" i="5"/>
  <c r="J1408" i="5"/>
  <c r="R1408" i="5"/>
  <c r="S1469" i="5"/>
  <c r="F1867" i="5"/>
  <c r="I1867" i="5"/>
  <c r="S2177" i="5"/>
  <c r="S2246" i="5"/>
  <c r="S2432" i="5"/>
  <c r="H1877" i="5"/>
  <c r="H2265" i="5"/>
  <c r="S2384" i="5"/>
  <c r="J2335" i="5"/>
  <c r="F1052" i="5"/>
  <c r="R1877" i="5"/>
  <c r="G129" i="5"/>
  <c r="H644" i="5"/>
  <c r="R2291" i="5"/>
  <c r="H1277" i="5"/>
  <c r="S248" i="5"/>
  <c r="I589" i="5"/>
  <c r="S2079" i="5"/>
  <c r="J2280" i="5"/>
  <c r="H935" i="5"/>
  <c r="H827" i="5"/>
  <c r="F827" i="5"/>
  <c r="G499" i="5"/>
  <c r="H499" i="5"/>
  <c r="R499" i="5"/>
  <c r="J499" i="5"/>
  <c r="G315" i="5"/>
  <c r="H315" i="5"/>
  <c r="H355" i="5"/>
  <c r="R355" i="5"/>
  <c r="H2383" i="5"/>
  <c r="F2383" i="5"/>
  <c r="R2383" i="5"/>
  <c r="J2383" i="5"/>
  <c r="G2383" i="5"/>
  <c r="S2118" i="5"/>
  <c r="S2329" i="5"/>
  <c r="S2392" i="5"/>
  <c r="S2424" i="5"/>
  <c r="R244" i="5"/>
  <c r="S2496" i="5"/>
  <c r="F644" i="5"/>
  <c r="J1052" i="5"/>
  <c r="I1901" i="5"/>
  <c r="H2367" i="5"/>
  <c r="J2367" i="5"/>
  <c r="J2291" i="5"/>
  <c r="H2390" i="5"/>
  <c r="H1024" i="5"/>
  <c r="I1024" i="5"/>
  <c r="R1024" i="5"/>
  <c r="F982" i="5"/>
  <c r="R982" i="5"/>
  <c r="H982" i="5"/>
  <c r="I528" i="5"/>
  <c r="G1711" i="5"/>
  <c r="H1776" i="5"/>
  <c r="F1776" i="5"/>
  <c r="S2239" i="5"/>
  <c r="H2405" i="5"/>
  <c r="G2405" i="5"/>
  <c r="G2335" i="5"/>
  <c r="G532" i="5"/>
  <c r="H1867" i="5"/>
  <c r="S2170" i="5"/>
  <c r="J281" i="5"/>
  <c r="R476" i="5"/>
  <c r="J2405" i="5"/>
  <c r="G1277" i="5"/>
  <c r="G1877" i="5"/>
  <c r="F1439" i="5"/>
  <c r="R1439" i="5"/>
  <c r="H411" i="5"/>
  <c r="G411" i="5"/>
  <c r="I2021" i="5"/>
  <c r="H2021" i="5"/>
  <c r="R1468" i="5"/>
  <c r="I1468" i="5"/>
  <c r="F757" i="5"/>
  <c r="H757" i="5"/>
  <c r="I757" i="5"/>
  <c r="R436" i="5"/>
  <c r="I436" i="5"/>
  <c r="H436" i="5"/>
  <c r="F436" i="5"/>
  <c r="I2291" i="5"/>
  <c r="H2047" i="5"/>
  <c r="I2047" i="5"/>
  <c r="G2047" i="5"/>
  <c r="R2047" i="5"/>
  <c r="G2071" i="5"/>
  <c r="F2071" i="5"/>
  <c r="H1670" i="5"/>
  <c r="J739" i="5"/>
  <c r="G2421" i="5"/>
  <c r="I1006" i="5"/>
  <c r="F288" i="5"/>
  <c r="J1624" i="5"/>
  <c r="R707" i="5"/>
  <c r="I944" i="5"/>
  <c r="J707" i="5"/>
  <c r="H288" i="5"/>
  <c r="J2421" i="5"/>
  <c r="R2368" i="5"/>
  <c r="H2368" i="5"/>
  <c r="F1670" i="5"/>
  <c r="G350" i="5"/>
  <c r="H707" i="5"/>
  <c r="H1006" i="5"/>
  <c r="I288" i="5"/>
  <c r="R1560" i="5"/>
  <c r="R944" i="5"/>
  <c r="G707" i="5"/>
  <c r="I1670" i="5"/>
  <c r="H944" i="5"/>
  <c r="I416" i="5"/>
  <c r="F950" i="5"/>
  <c r="G944" i="5"/>
  <c r="F707" i="5"/>
  <c r="I1467" i="5"/>
  <c r="J1006" i="5"/>
  <c r="F1048" i="5"/>
  <c r="J2415" i="5"/>
  <c r="I2368" i="5"/>
  <c r="H1560" i="5"/>
  <c r="J675" i="5"/>
  <c r="F1006" i="5"/>
  <c r="F1560" i="5"/>
  <c r="H632" i="5"/>
  <c r="J1271" i="5"/>
  <c r="J944" i="5"/>
  <c r="G1560" i="5"/>
  <c r="H592" i="5"/>
  <c r="R2195" i="5"/>
  <c r="B12" i="3"/>
  <c r="H1302" i="5"/>
  <c r="F1566" i="5"/>
  <c r="F2179" i="5"/>
  <c r="H2195" i="5"/>
  <c r="G950" i="5"/>
  <c r="I1630" i="5"/>
  <c r="R1111" i="5"/>
  <c r="R272" i="5"/>
  <c r="G272" i="5"/>
  <c r="S320" i="5"/>
  <c r="G2064" i="5"/>
  <c r="F2064" i="5"/>
  <c r="I2064" i="5"/>
  <c r="R2488" i="5"/>
  <c r="F407" i="5"/>
  <c r="F1327" i="5"/>
  <c r="I768" i="5"/>
  <c r="H64" i="5"/>
  <c r="J128" i="5"/>
  <c r="I1227" i="5"/>
  <c r="G1467" i="5"/>
  <c r="H2279" i="5"/>
  <c r="R2179" i="5"/>
  <c r="F2160" i="5"/>
  <c r="H1664" i="5"/>
  <c r="G1263" i="5"/>
  <c r="F1664" i="5"/>
  <c r="H1630" i="5"/>
  <c r="F1467" i="5"/>
  <c r="H2179" i="5"/>
  <c r="G1902" i="5"/>
  <c r="F1902" i="5"/>
  <c r="I1471" i="5"/>
  <c r="J1664" i="5"/>
  <c r="F1808" i="5"/>
  <c r="R1467" i="5"/>
  <c r="I2195" i="5"/>
  <c r="H1808" i="5"/>
  <c r="F272" i="5"/>
  <c r="R1608" i="5"/>
  <c r="G2415" i="5"/>
  <c r="H1295" i="5"/>
  <c r="G2374" i="5"/>
  <c r="I1808" i="5"/>
  <c r="J1504" i="5"/>
  <c r="H1467" i="5"/>
  <c r="R1902" i="5"/>
  <c r="J1902" i="5"/>
  <c r="J1608" i="5"/>
  <c r="F2415" i="5"/>
  <c r="I1664" i="5"/>
  <c r="H272" i="5"/>
  <c r="R2415" i="5"/>
  <c r="G1566" i="5"/>
  <c r="G1544" i="5"/>
  <c r="J1808" i="5"/>
  <c r="R856" i="5"/>
  <c r="J768" i="5"/>
  <c r="J192" i="5"/>
  <c r="R462" i="5"/>
  <c r="R28" i="5"/>
  <c r="G2195" i="5"/>
  <c r="F2279" i="5"/>
  <c r="F499" i="5"/>
  <c r="J2179" i="5"/>
  <c r="J2195" i="5"/>
  <c r="J355" i="5"/>
  <c r="I1902" i="5"/>
  <c r="R1566" i="5"/>
  <c r="I1608" i="5"/>
  <c r="H1608" i="5"/>
  <c r="J1544" i="5"/>
  <c r="I2179" i="5"/>
  <c r="G847" i="5"/>
  <c r="H847" i="5"/>
  <c r="J1243" i="5"/>
  <c r="H119" i="5"/>
  <c r="R278" i="5"/>
  <c r="H576" i="5"/>
  <c r="G771" i="5"/>
  <c r="H771" i="5"/>
  <c r="I771" i="5"/>
  <c r="F771" i="5"/>
  <c r="G2159" i="5"/>
  <c r="J2159" i="5"/>
  <c r="I1832" i="5"/>
  <c r="I1704" i="5"/>
  <c r="R1704" i="5"/>
  <c r="R880" i="5"/>
  <c r="J880" i="5"/>
  <c r="I1459" i="5"/>
  <c r="J1459" i="5"/>
  <c r="R1459" i="5"/>
  <c r="F1459" i="5"/>
  <c r="H1459" i="5"/>
  <c r="R491" i="5"/>
  <c r="H279" i="5"/>
  <c r="J279" i="5"/>
  <c r="J2371" i="5"/>
  <c r="H2371" i="5"/>
  <c r="I2371" i="5"/>
  <c r="G2371" i="5"/>
  <c r="F2371" i="5"/>
  <c r="R2203" i="5"/>
  <c r="J2203" i="5"/>
  <c r="F2203" i="5"/>
  <c r="I471" i="5"/>
  <c r="R576" i="5"/>
  <c r="J1503" i="5"/>
  <c r="G119" i="5"/>
  <c r="F231" i="5"/>
  <c r="I1894" i="5"/>
  <c r="G166" i="5"/>
  <c r="J166" i="5"/>
  <c r="F166" i="5"/>
  <c r="H166" i="5"/>
  <c r="G102" i="5"/>
  <c r="F102" i="5"/>
  <c r="R102" i="5"/>
  <c r="H102" i="5"/>
  <c r="F40" i="5"/>
  <c r="R40" i="5"/>
  <c r="H40" i="5"/>
  <c r="R2438" i="5"/>
  <c r="G2438" i="5"/>
  <c r="F2183" i="5"/>
  <c r="G2183" i="5"/>
  <c r="I806" i="5"/>
  <c r="J806" i="5"/>
  <c r="R863" i="5"/>
  <c r="H863" i="5"/>
  <c r="J863" i="5"/>
  <c r="G863" i="5"/>
  <c r="F863" i="5"/>
  <c r="G1174" i="5"/>
  <c r="I1174" i="5"/>
  <c r="H1174" i="5"/>
  <c r="J1174" i="5"/>
  <c r="H1022" i="5"/>
  <c r="R1022" i="5"/>
  <c r="H1179" i="5"/>
  <c r="H1832" i="5"/>
  <c r="H1503" i="5"/>
  <c r="G920" i="5"/>
  <c r="R920" i="5"/>
  <c r="I862" i="5"/>
  <c r="G862" i="5"/>
  <c r="F862" i="5"/>
  <c r="J862" i="5"/>
  <c r="I239" i="5"/>
  <c r="J239" i="5"/>
  <c r="H239" i="5"/>
  <c r="R239" i="5"/>
  <c r="F239" i="5"/>
  <c r="F1022" i="5"/>
  <c r="G430" i="5"/>
  <c r="J430" i="5"/>
  <c r="I430" i="5"/>
  <c r="F430" i="5"/>
  <c r="H430" i="5"/>
  <c r="G2243" i="5"/>
  <c r="R2243" i="5"/>
  <c r="I2107" i="5"/>
  <c r="F2107" i="5"/>
  <c r="G1894" i="5"/>
  <c r="J1894" i="5"/>
  <c r="H1894" i="5"/>
  <c r="H2246" i="5"/>
  <c r="G2246" i="5"/>
  <c r="G1855" i="5"/>
  <c r="I1855" i="5"/>
  <c r="R1855" i="5"/>
  <c r="H1855" i="5"/>
  <c r="H1214" i="5"/>
  <c r="F1214" i="5"/>
  <c r="I1214" i="5"/>
  <c r="R1214" i="5"/>
  <c r="G1214" i="5"/>
  <c r="I1119" i="5"/>
  <c r="R1119" i="5"/>
  <c r="G1022" i="5"/>
  <c r="J1832" i="5"/>
  <c r="H1064" i="5"/>
  <c r="F1179" i="5"/>
  <c r="G1832" i="5"/>
  <c r="G1503" i="5"/>
  <c r="R371" i="5"/>
  <c r="F439" i="5"/>
  <c r="J1214" i="5"/>
  <c r="J1510" i="5"/>
  <c r="I350" i="5"/>
  <c r="H739" i="5"/>
  <c r="I739" i="5"/>
  <c r="F1000" i="5"/>
  <c r="J1855" i="5"/>
  <c r="I408" i="5"/>
  <c r="J408" i="5"/>
  <c r="F408" i="5"/>
  <c r="G408" i="5"/>
  <c r="J1104" i="5"/>
  <c r="I1019" i="5"/>
  <c r="F838" i="5"/>
  <c r="S903" i="5"/>
  <c r="F1647" i="5"/>
  <c r="J1019" i="5"/>
  <c r="S1472" i="5"/>
  <c r="G1104" i="5"/>
  <c r="S1172" i="5"/>
  <c r="G728" i="5"/>
  <c r="I838" i="5"/>
  <c r="H1019" i="5"/>
  <c r="J838" i="5"/>
  <c r="S799" i="5"/>
  <c r="G1083" i="5"/>
  <c r="R1384" i="5"/>
  <c r="S1300" i="5"/>
  <c r="S1236" i="5"/>
  <c r="S1405" i="5"/>
  <c r="H1088" i="5"/>
  <c r="S1282" i="5"/>
  <c r="S1222" i="5"/>
  <c r="S1007" i="5"/>
  <c r="G611" i="5"/>
  <c r="S2036" i="5"/>
  <c r="S1596" i="5"/>
  <c r="S1160" i="5"/>
  <c r="F1912" i="5"/>
  <c r="S1526" i="5"/>
  <c r="G1088" i="5"/>
  <c r="J1379" i="5"/>
  <c r="S1429" i="5"/>
  <c r="R1088" i="5"/>
  <c r="I1051" i="5"/>
  <c r="S1071" i="5"/>
  <c r="I728" i="5"/>
  <c r="F539" i="5"/>
  <c r="J1912" i="5"/>
  <c r="R1379" i="5"/>
  <c r="S1457" i="5"/>
  <c r="S1335" i="5"/>
  <c r="S1215" i="5"/>
  <c r="I1083" i="5"/>
  <c r="H1051" i="5"/>
  <c r="J1679" i="5"/>
  <c r="F1384" i="5"/>
  <c r="S1654" i="5"/>
  <c r="R1859" i="5"/>
  <c r="S1359" i="5"/>
  <c r="R1019" i="5"/>
  <c r="G1859" i="5"/>
  <c r="R1083" i="5"/>
  <c r="J915" i="5"/>
  <c r="J2413" i="5"/>
  <c r="G2413" i="5"/>
  <c r="H1528" i="5"/>
  <c r="R990" i="5"/>
  <c r="J1227" i="5"/>
  <c r="R787" i="5"/>
  <c r="F541" i="5"/>
  <c r="S2455" i="5"/>
  <c r="J1054" i="5"/>
  <c r="J1015" i="5"/>
  <c r="I142" i="5"/>
  <c r="F206" i="5"/>
  <c r="F920" i="5"/>
  <c r="G1323" i="5"/>
  <c r="H120" i="5"/>
  <c r="R184" i="5"/>
  <c r="F2491" i="5"/>
  <c r="I2183" i="5"/>
  <c r="G1592" i="5"/>
  <c r="J990" i="5"/>
  <c r="J1291" i="5"/>
  <c r="S1253" i="5"/>
  <c r="S1217" i="5"/>
  <c r="S1618" i="5"/>
  <c r="S649" i="5"/>
  <c r="F264" i="5"/>
  <c r="I2413" i="5"/>
  <c r="R264" i="5"/>
  <c r="G2435" i="5"/>
  <c r="H560" i="5"/>
  <c r="F1464" i="5"/>
  <c r="G1464" i="5"/>
  <c r="S2312" i="5"/>
  <c r="G1621" i="5"/>
  <c r="J206" i="5"/>
  <c r="J920" i="5"/>
  <c r="R120" i="5"/>
  <c r="F184" i="5"/>
  <c r="J1259" i="5"/>
  <c r="R479" i="5"/>
  <c r="H2438" i="5"/>
  <c r="J2430" i="5"/>
  <c r="F1083" i="5"/>
  <c r="S936" i="5"/>
  <c r="J539" i="5"/>
  <c r="F1592" i="5"/>
  <c r="G392" i="5"/>
  <c r="R1484" i="5"/>
  <c r="H1272" i="5"/>
  <c r="I206" i="5"/>
  <c r="R1550" i="5"/>
  <c r="J120" i="5"/>
  <c r="J1323" i="5"/>
  <c r="F990" i="5"/>
  <c r="G1511" i="5"/>
  <c r="I2254" i="5"/>
  <c r="H2375" i="5"/>
  <c r="G903" i="5"/>
  <c r="I2435" i="5"/>
  <c r="I1680" i="5"/>
  <c r="I1464" i="5"/>
  <c r="F2435" i="5"/>
  <c r="S186" i="5"/>
  <c r="R1464" i="5"/>
  <c r="F1302" i="5"/>
  <c r="S1775" i="5"/>
  <c r="J264" i="5"/>
  <c r="H2413" i="5"/>
  <c r="J1464" i="5"/>
  <c r="I1323" i="5"/>
  <c r="I1302" i="5"/>
  <c r="R1511" i="5"/>
  <c r="G1435" i="5"/>
  <c r="J2491" i="5"/>
  <c r="I1711" i="5"/>
  <c r="J1711" i="5"/>
  <c r="S962" i="5"/>
  <c r="H2440" i="5"/>
  <c r="R38" i="5"/>
  <c r="I920" i="5"/>
  <c r="J512" i="5"/>
  <c r="H1511" i="5"/>
  <c r="J1435" i="5"/>
  <c r="I560" i="5"/>
  <c r="R1592" i="5"/>
  <c r="R560" i="5"/>
  <c r="H1464" i="5"/>
  <c r="H1719" i="5"/>
  <c r="R1302" i="5"/>
  <c r="I1054" i="5"/>
  <c r="J2435" i="5"/>
  <c r="I1592" i="5"/>
  <c r="H990" i="5"/>
  <c r="I990" i="5"/>
  <c r="J1111" i="5"/>
  <c r="F1376" i="5"/>
  <c r="G1302" i="5"/>
  <c r="F147" i="5"/>
  <c r="R142" i="5"/>
  <c r="H920" i="5"/>
  <c r="F1855" i="5"/>
  <c r="I1435" i="5"/>
  <c r="J560" i="5"/>
  <c r="G560" i="5"/>
  <c r="H264" i="5"/>
  <c r="J2300" i="5"/>
  <c r="F2375" i="5"/>
  <c r="R22" i="5"/>
  <c r="F142" i="5"/>
  <c r="F243" i="5"/>
  <c r="F2123" i="5"/>
  <c r="J2254" i="5"/>
  <c r="J2032" i="5"/>
  <c r="I2032" i="5"/>
  <c r="G2032" i="5"/>
  <c r="R327" i="5"/>
  <c r="G327" i="5"/>
  <c r="I327" i="5"/>
  <c r="J327" i="5"/>
  <c r="J1230" i="5"/>
  <c r="I1230" i="5"/>
  <c r="R847" i="5"/>
  <c r="F847" i="5"/>
  <c r="I847" i="5"/>
  <c r="J847" i="5"/>
  <c r="F819" i="5"/>
  <c r="I819" i="5"/>
  <c r="G1222" i="5"/>
  <c r="R1222" i="5"/>
  <c r="I1222" i="5"/>
  <c r="R1238" i="5"/>
  <c r="I1238" i="5"/>
  <c r="F1238" i="5"/>
  <c r="G1238" i="5"/>
  <c r="H1238" i="5"/>
  <c r="J1351" i="5"/>
  <c r="G1351" i="5"/>
  <c r="H1411" i="5"/>
  <c r="I1411" i="5"/>
  <c r="R1411" i="5"/>
  <c r="F2190" i="5"/>
  <c r="I411" i="5"/>
  <c r="J411" i="5"/>
  <c r="R411" i="5"/>
  <c r="F411" i="5"/>
  <c r="R2364" i="5"/>
  <c r="F2364" i="5"/>
  <c r="J2364" i="5"/>
  <c r="F1510" i="5"/>
  <c r="H1510" i="5"/>
  <c r="I1510" i="5"/>
  <c r="R1510" i="5"/>
  <c r="G1510" i="5"/>
  <c r="I1339" i="5"/>
  <c r="R1339" i="5"/>
  <c r="H1307" i="5"/>
  <c r="I1307" i="5"/>
  <c r="H544" i="5"/>
  <c r="R544" i="5"/>
  <c r="J484" i="5"/>
  <c r="R484" i="5"/>
  <c r="R424" i="5"/>
  <c r="H424" i="5"/>
  <c r="I424" i="5"/>
  <c r="G424" i="5"/>
  <c r="J360" i="5"/>
  <c r="I360" i="5"/>
  <c r="R360" i="5"/>
  <c r="I296" i="5"/>
  <c r="J296" i="5"/>
  <c r="R296" i="5"/>
  <c r="G422" i="5"/>
  <c r="J422" i="5"/>
  <c r="I422" i="5"/>
  <c r="F422" i="5"/>
  <c r="H422" i="5"/>
  <c r="I262" i="5"/>
  <c r="H262" i="5"/>
  <c r="G262" i="5"/>
  <c r="F262" i="5"/>
  <c r="G952" i="5"/>
  <c r="I952" i="5"/>
  <c r="G808" i="5"/>
  <c r="J808" i="5"/>
  <c r="R808" i="5"/>
  <c r="I808" i="5"/>
  <c r="H808" i="5"/>
  <c r="I747" i="5"/>
  <c r="J747" i="5"/>
  <c r="F747" i="5"/>
  <c r="G747" i="5"/>
  <c r="I715" i="5"/>
  <c r="F715" i="5"/>
  <c r="R715" i="5"/>
  <c r="I683" i="5"/>
  <c r="G683" i="5"/>
  <c r="J683" i="5"/>
  <c r="F683" i="5"/>
  <c r="R683" i="5"/>
  <c r="R2437" i="5"/>
  <c r="G2437" i="5"/>
  <c r="F1207" i="5"/>
  <c r="H1207" i="5"/>
  <c r="G584" i="5"/>
  <c r="R584" i="5"/>
  <c r="J584" i="5"/>
  <c r="G1576" i="5"/>
  <c r="H1576" i="5"/>
  <c r="R1576" i="5"/>
  <c r="I1576" i="5"/>
  <c r="G1534" i="5"/>
  <c r="R1534" i="5"/>
  <c r="H1696" i="5"/>
  <c r="I1696" i="5"/>
  <c r="G1696" i="5"/>
  <c r="R1696" i="5"/>
  <c r="F1696" i="5"/>
  <c r="I2439" i="5"/>
  <c r="F1638" i="5"/>
  <c r="H1638" i="5"/>
  <c r="R1616" i="5"/>
  <c r="J1574" i="5"/>
  <c r="R1574" i="5"/>
  <c r="I1574" i="5"/>
  <c r="R1064" i="5"/>
  <c r="I1064" i="5"/>
  <c r="G807" i="5"/>
  <c r="S696" i="5"/>
  <c r="I1179" i="5"/>
  <c r="J447" i="5"/>
  <c r="R2255" i="5"/>
  <c r="S1650" i="5"/>
  <c r="F134" i="5"/>
  <c r="I198" i="5"/>
  <c r="J176" i="5"/>
  <c r="I1211" i="5"/>
  <c r="R315" i="5"/>
  <c r="H1167" i="5"/>
  <c r="R1483" i="5"/>
  <c r="H2107" i="5"/>
  <c r="R839" i="5"/>
  <c r="H619" i="5"/>
  <c r="R1211" i="5"/>
  <c r="R432" i="5"/>
  <c r="F1483" i="5"/>
  <c r="J134" i="5"/>
  <c r="H112" i="5"/>
  <c r="H1211" i="5"/>
  <c r="J1179" i="5"/>
  <c r="J315" i="5"/>
  <c r="J2243" i="5"/>
  <c r="H2094" i="5"/>
  <c r="R1643" i="5"/>
  <c r="I435" i="5"/>
  <c r="G1211" i="5"/>
  <c r="F1275" i="5"/>
  <c r="I1483" i="5"/>
  <c r="J55" i="5"/>
  <c r="J839" i="5"/>
  <c r="S393" i="5"/>
  <c r="H70" i="5"/>
  <c r="R32" i="5"/>
  <c r="H48" i="5"/>
  <c r="I176" i="5"/>
  <c r="R1243" i="5"/>
  <c r="I2243" i="5"/>
  <c r="R2094" i="5"/>
  <c r="G2107" i="5"/>
  <c r="R1451" i="5"/>
  <c r="F1879" i="5"/>
  <c r="F429" i="5"/>
  <c r="J1211" i="5"/>
  <c r="I55" i="5"/>
  <c r="G1272" i="5"/>
  <c r="S2439" i="5"/>
  <c r="G2230" i="5"/>
  <c r="R70" i="5"/>
  <c r="I134" i="5"/>
  <c r="H198" i="5"/>
  <c r="H1000" i="5"/>
  <c r="R48" i="5"/>
  <c r="F112" i="5"/>
  <c r="H751" i="5"/>
  <c r="F2243" i="5"/>
  <c r="J2107" i="5"/>
  <c r="G355" i="5"/>
  <c r="J1451" i="5"/>
  <c r="S311" i="5"/>
  <c r="J70" i="5"/>
  <c r="F198" i="5"/>
  <c r="J48" i="5"/>
  <c r="H176" i="5"/>
  <c r="H2243" i="5"/>
  <c r="R1167" i="5"/>
  <c r="F355" i="5"/>
  <c r="R2263" i="5"/>
  <c r="I355" i="5"/>
  <c r="F2094" i="5"/>
  <c r="G18" i="6"/>
  <c r="H18" i="6"/>
  <c r="D18" i="6"/>
  <c r="J2312" i="5"/>
  <c r="G2312" i="5"/>
  <c r="S964" i="5"/>
  <c r="S1009" i="5"/>
  <c r="R1015" i="5"/>
  <c r="G1015" i="5"/>
  <c r="S1073" i="5"/>
  <c r="R1079" i="5"/>
  <c r="I1079" i="5"/>
  <c r="H1111" i="5"/>
  <c r="G1111" i="5"/>
  <c r="S1189" i="5"/>
  <c r="R1272" i="5"/>
  <c r="J1272" i="5"/>
  <c r="S1460" i="5"/>
  <c r="S1528" i="5"/>
  <c r="H1547" i="5"/>
  <c r="F1547" i="5"/>
  <c r="J1547" i="5"/>
  <c r="S1656" i="5"/>
  <c r="S1701" i="5"/>
  <c r="S1735" i="5"/>
  <c r="S1904" i="5"/>
  <c r="H1919" i="5"/>
  <c r="R1919" i="5"/>
  <c r="J1919" i="5"/>
  <c r="S2169" i="5"/>
  <c r="S2176" i="5"/>
  <c r="J2182" i="5"/>
  <c r="H2182" i="5"/>
  <c r="S2196" i="5"/>
  <c r="S2224" i="5"/>
  <c r="S2253" i="5"/>
  <c r="S2375" i="5"/>
  <c r="S2431" i="5"/>
  <c r="R405" i="5"/>
  <c r="F405" i="5"/>
  <c r="I324" i="5"/>
  <c r="R324" i="5"/>
  <c r="G624" i="5"/>
  <c r="R624" i="5"/>
  <c r="I624" i="5"/>
  <c r="H624" i="5"/>
  <c r="J624" i="5"/>
  <c r="F624" i="5"/>
  <c r="I2295" i="5"/>
  <c r="H2199" i="5"/>
  <c r="J2199" i="5"/>
  <c r="H2190" i="5"/>
  <c r="R2190" i="5"/>
  <c r="R2052" i="5"/>
  <c r="I807" i="5"/>
  <c r="S536" i="5"/>
  <c r="R435" i="5"/>
  <c r="H429" i="5"/>
  <c r="R983" i="5"/>
  <c r="I1662" i="5"/>
  <c r="J1079" i="5"/>
  <c r="F1015" i="5"/>
  <c r="H1015" i="5"/>
  <c r="S1592" i="5"/>
  <c r="J1611" i="5"/>
  <c r="G792" i="5"/>
  <c r="H792" i="5"/>
  <c r="J792" i="5"/>
  <c r="R743" i="5"/>
  <c r="H743" i="5"/>
  <c r="R711" i="5"/>
  <c r="J679" i="5"/>
  <c r="F679" i="5"/>
  <c r="R454" i="5"/>
  <c r="J454" i="5"/>
  <c r="I454" i="5"/>
  <c r="F454" i="5"/>
  <c r="H454" i="5"/>
  <c r="R238" i="5"/>
  <c r="J238" i="5"/>
  <c r="I238" i="5"/>
  <c r="F238" i="5"/>
  <c r="H238" i="5"/>
  <c r="J2227" i="5"/>
  <c r="R2227" i="5"/>
  <c r="G2227" i="5"/>
  <c r="S268" i="5"/>
  <c r="S167" i="5"/>
  <c r="S394" i="5"/>
  <c r="J1062" i="5"/>
  <c r="G2052" i="5"/>
  <c r="G407" i="5"/>
  <c r="I2312" i="5"/>
  <c r="I2052" i="5"/>
  <c r="R807" i="5"/>
  <c r="G619" i="5"/>
  <c r="S614" i="5"/>
  <c r="J435" i="5"/>
  <c r="R429" i="5"/>
  <c r="S103" i="5"/>
  <c r="H983" i="5"/>
  <c r="R1303" i="5"/>
  <c r="H1751" i="5"/>
  <c r="F1079" i="5"/>
  <c r="G2182" i="5"/>
  <c r="G1863" i="5"/>
  <c r="R1863" i="5"/>
  <c r="H1863" i="5"/>
  <c r="F1863" i="5"/>
  <c r="S160" i="5"/>
  <c r="S122" i="5"/>
  <c r="I1271" i="5"/>
  <c r="J2372" i="5"/>
  <c r="H2372" i="5"/>
  <c r="F2312" i="5"/>
  <c r="H2052" i="5"/>
  <c r="H2312" i="5"/>
  <c r="R619" i="5"/>
  <c r="G435" i="5"/>
  <c r="S423" i="5"/>
  <c r="J983" i="5"/>
  <c r="J1207" i="5"/>
  <c r="R447" i="5"/>
  <c r="G1751" i="5"/>
  <c r="J1751" i="5"/>
  <c r="S944" i="5"/>
  <c r="G951" i="5"/>
  <c r="F2227" i="5"/>
  <c r="J1987" i="5"/>
  <c r="I2019" i="5"/>
  <c r="G1920" i="5"/>
  <c r="H1920" i="5"/>
  <c r="I1487" i="5"/>
  <c r="R1487" i="5"/>
  <c r="G1487" i="5"/>
  <c r="G1475" i="5"/>
  <c r="R1475" i="5"/>
  <c r="F1475" i="5"/>
  <c r="F2052" i="5"/>
  <c r="J807" i="5"/>
  <c r="S109" i="5"/>
  <c r="F435" i="5"/>
  <c r="S281" i="5"/>
  <c r="S578" i="5"/>
  <c r="S96" i="5"/>
  <c r="G983" i="5"/>
  <c r="R147" i="5"/>
  <c r="J1662" i="5"/>
  <c r="F447" i="5"/>
  <c r="H227" i="5"/>
  <c r="F1662" i="5"/>
  <c r="R2199" i="5"/>
  <c r="S1976" i="5"/>
  <c r="H831" i="5"/>
  <c r="I831" i="5"/>
  <c r="J831" i="5"/>
  <c r="F831" i="5"/>
  <c r="G2372" i="5"/>
  <c r="H787" i="5"/>
  <c r="S814" i="5"/>
  <c r="S192" i="5"/>
  <c r="I619" i="5"/>
  <c r="J147" i="5"/>
  <c r="J1335" i="5"/>
  <c r="H1303" i="5"/>
  <c r="R1662" i="5"/>
  <c r="H1662" i="5"/>
  <c r="F1278" i="5"/>
  <c r="I2199" i="5"/>
  <c r="J1863" i="5"/>
  <c r="I2190" i="5"/>
  <c r="H358" i="5"/>
  <c r="J358" i="5"/>
  <c r="R270" i="5"/>
  <c r="G960" i="5"/>
  <c r="R960" i="5"/>
  <c r="I960" i="5"/>
  <c r="R910" i="5"/>
  <c r="H910" i="5"/>
  <c r="I515" i="5"/>
  <c r="G515" i="5"/>
  <c r="J515" i="5"/>
  <c r="F515" i="5"/>
  <c r="F1271" i="5"/>
  <c r="G787" i="5"/>
  <c r="H1271" i="5"/>
  <c r="I2372" i="5"/>
  <c r="R2312" i="5"/>
  <c r="F672" i="5"/>
  <c r="J787" i="5"/>
  <c r="F619" i="5"/>
  <c r="S482" i="5"/>
  <c r="G429" i="5"/>
  <c r="G147" i="5"/>
  <c r="J1239" i="5"/>
  <c r="H1335" i="5"/>
  <c r="J2190" i="5"/>
  <c r="H1079" i="5"/>
  <c r="S1522" i="5"/>
  <c r="H1487" i="5"/>
  <c r="I2059" i="5"/>
  <c r="G1707" i="5"/>
  <c r="H1707" i="5"/>
  <c r="F787" i="5"/>
  <c r="F2372" i="5"/>
  <c r="S154" i="5"/>
  <c r="H435" i="5"/>
  <c r="S926" i="5"/>
  <c r="F807" i="5"/>
  <c r="I429" i="5"/>
  <c r="S760" i="5"/>
  <c r="S822" i="5"/>
  <c r="F227" i="5"/>
  <c r="R1239" i="5"/>
  <c r="G2190" i="5"/>
  <c r="G1079" i="5"/>
  <c r="R951" i="5"/>
  <c r="F592" i="5"/>
  <c r="R592" i="5"/>
  <c r="I592" i="5"/>
  <c r="G799" i="5"/>
  <c r="H799" i="5"/>
  <c r="R799" i="5"/>
  <c r="J1704" i="5"/>
  <c r="J44" i="5"/>
  <c r="G723" i="5"/>
  <c r="I887" i="5"/>
  <c r="H1711" i="5"/>
  <c r="F1511" i="5"/>
  <c r="H2491" i="5"/>
  <c r="R1499" i="5"/>
  <c r="J2183" i="5"/>
  <c r="R1435" i="5"/>
  <c r="R2254" i="5"/>
  <c r="G1019" i="5"/>
  <c r="J1083" i="5"/>
  <c r="S565" i="5"/>
  <c r="S466" i="5"/>
  <c r="H1499" i="5"/>
  <c r="F1435" i="5"/>
  <c r="S513" i="5"/>
  <c r="F371" i="5"/>
  <c r="I44" i="5"/>
  <c r="H755" i="5"/>
  <c r="H887" i="5"/>
  <c r="R1711" i="5"/>
  <c r="J1499" i="5"/>
  <c r="F2438" i="5"/>
  <c r="R2183" i="5"/>
  <c r="G2459" i="5"/>
  <c r="H1435" i="5"/>
  <c r="F1711" i="5"/>
  <c r="G2254" i="5"/>
  <c r="I2491" i="5"/>
  <c r="H2015" i="5"/>
  <c r="H575" i="5"/>
  <c r="I391" i="5"/>
  <c r="S433" i="5"/>
  <c r="S994" i="5"/>
  <c r="S705" i="5"/>
  <c r="H880" i="5"/>
  <c r="H128" i="5"/>
  <c r="F424" i="5"/>
  <c r="I544" i="5"/>
  <c r="F350" i="5"/>
  <c r="G44" i="5"/>
  <c r="G691" i="5"/>
  <c r="G1499" i="5"/>
  <c r="J2438" i="5"/>
  <c r="H2123" i="5"/>
  <c r="J575" i="5"/>
  <c r="S325" i="5"/>
  <c r="S617" i="5"/>
  <c r="S1120" i="5"/>
  <c r="F784" i="5"/>
  <c r="R128" i="5"/>
  <c r="J424" i="5"/>
  <c r="F584" i="5"/>
  <c r="J350" i="5"/>
  <c r="J691" i="5"/>
  <c r="I755" i="5"/>
  <c r="F887" i="5"/>
  <c r="J2375" i="5"/>
  <c r="F2430" i="5"/>
  <c r="H1871" i="5"/>
  <c r="R2375" i="5"/>
  <c r="F2007" i="5"/>
  <c r="S317" i="5"/>
  <c r="G371" i="5"/>
  <c r="R1444" i="5"/>
  <c r="F1444" i="5"/>
  <c r="H1444" i="5"/>
  <c r="I1444" i="5"/>
  <c r="G1335" i="5"/>
  <c r="R1335" i="5"/>
  <c r="F1335" i="5"/>
  <c r="J1303" i="5"/>
  <c r="F1303" i="5"/>
  <c r="G1271" i="5"/>
  <c r="I1239" i="5"/>
  <c r="H1239" i="5"/>
  <c r="G1207" i="5"/>
  <c r="I1207" i="5"/>
  <c r="R1207" i="5"/>
  <c r="G1175" i="5"/>
  <c r="F1175" i="5"/>
  <c r="J1175" i="5"/>
  <c r="I1175" i="5"/>
  <c r="R1175" i="5"/>
  <c r="H1175" i="5"/>
  <c r="G1040" i="5"/>
  <c r="H1040" i="5"/>
  <c r="J976" i="5"/>
  <c r="G976" i="5"/>
  <c r="I1731" i="5"/>
  <c r="R1731" i="5"/>
  <c r="H1731" i="5"/>
  <c r="G1731" i="5"/>
  <c r="I147" i="5"/>
  <c r="H147" i="5"/>
  <c r="S173" i="5"/>
  <c r="S199" i="5"/>
  <c r="F211" i="5"/>
  <c r="J211" i="5"/>
  <c r="H211" i="5"/>
  <c r="I211" i="5"/>
  <c r="G211" i="5"/>
  <c r="I227" i="5"/>
  <c r="G227" i="5"/>
  <c r="J227" i="5"/>
  <c r="S254" i="5"/>
  <c r="S261" i="5"/>
  <c r="S381" i="5"/>
  <c r="S388" i="5"/>
  <c r="H407" i="5"/>
  <c r="J407" i="5"/>
  <c r="G447" i="5"/>
  <c r="H447" i="5"/>
  <c r="S455" i="5"/>
  <c r="S529" i="5"/>
  <c r="R583" i="5"/>
  <c r="F583" i="5"/>
  <c r="H607" i="5"/>
  <c r="G607" i="5"/>
  <c r="J607" i="5"/>
  <c r="F607" i="5"/>
  <c r="R607" i="5"/>
  <c r="S625" i="5"/>
  <c r="S655" i="5"/>
  <c r="S702" i="5"/>
  <c r="S713" i="5"/>
  <c r="S719" i="5"/>
  <c r="S766" i="5"/>
  <c r="I2336" i="5"/>
  <c r="H2336" i="5"/>
  <c r="R886" i="5"/>
  <c r="I886" i="5"/>
  <c r="G886" i="5"/>
  <c r="H886" i="5"/>
  <c r="J886" i="5"/>
  <c r="J1622" i="5"/>
  <c r="H1622" i="5"/>
  <c r="I1622" i="5"/>
  <c r="H1600" i="5"/>
  <c r="J1600" i="5"/>
  <c r="H1558" i="5"/>
  <c r="J1558" i="5"/>
  <c r="F1558" i="5"/>
  <c r="R1558" i="5"/>
  <c r="G1536" i="5"/>
  <c r="H1536" i="5"/>
  <c r="F1536" i="5"/>
  <c r="I415" i="5"/>
  <c r="G415" i="5"/>
  <c r="R1254" i="5"/>
  <c r="I1254" i="5"/>
  <c r="R511" i="5"/>
  <c r="G819" i="5"/>
  <c r="R819" i="5"/>
  <c r="J819" i="5"/>
  <c r="H819" i="5"/>
  <c r="R2027" i="5"/>
  <c r="J2027" i="5"/>
  <c r="G2027" i="5"/>
  <c r="H2027" i="5"/>
  <c r="F1966" i="5"/>
  <c r="H1966" i="5"/>
  <c r="I1966" i="5"/>
  <c r="J1966" i="5"/>
  <c r="J1443" i="5"/>
  <c r="G1443" i="5"/>
  <c r="H1443" i="5"/>
  <c r="I1443" i="5"/>
  <c r="F1443" i="5"/>
  <c r="R1443" i="5"/>
  <c r="H1887" i="5"/>
  <c r="J1887" i="5"/>
  <c r="G942" i="5"/>
  <c r="I495" i="5"/>
  <c r="R495" i="5"/>
  <c r="F495" i="5"/>
  <c r="G495" i="5"/>
  <c r="J495" i="5"/>
  <c r="I387" i="5"/>
  <c r="I283" i="5"/>
  <c r="H283" i="5"/>
  <c r="G827" i="5"/>
  <c r="J827" i="5"/>
  <c r="R827" i="5"/>
  <c r="I827" i="5"/>
  <c r="G1654" i="5"/>
  <c r="F1654" i="5"/>
  <c r="R1654" i="5"/>
  <c r="I504" i="5"/>
  <c r="J504" i="5"/>
  <c r="F504" i="5"/>
  <c r="H448" i="5"/>
  <c r="I448" i="5"/>
  <c r="F448" i="5"/>
  <c r="G448" i="5"/>
  <c r="H384" i="5"/>
  <c r="G384" i="5"/>
  <c r="F384" i="5"/>
  <c r="G320" i="5"/>
  <c r="H320" i="5"/>
  <c r="I320" i="5"/>
  <c r="F320" i="5"/>
  <c r="I256" i="5"/>
  <c r="J294" i="5"/>
  <c r="R294" i="5"/>
  <c r="H294" i="5"/>
  <c r="F687" i="5"/>
  <c r="H687" i="5"/>
  <c r="G2115" i="5"/>
  <c r="I2115" i="5"/>
  <c r="J2115" i="5"/>
  <c r="R2115" i="5"/>
  <c r="G848" i="5"/>
  <c r="R848" i="5"/>
  <c r="F848" i="5"/>
  <c r="G1278" i="5"/>
  <c r="J1566" i="5"/>
  <c r="R1630" i="5"/>
  <c r="S2367" i="5"/>
  <c r="S2217" i="5"/>
  <c r="S2007" i="5"/>
  <c r="S1956" i="5"/>
  <c r="I1987" i="5"/>
  <c r="G2019" i="5"/>
  <c r="S1122" i="5"/>
  <c r="F1630" i="5"/>
  <c r="I2182" i="5"/>
  <c r="S2335" i="5"/>
  <c r="S2343" i="5"/>
  <c r="S2072" i="5"/>
  <c r="S2238" i="5"/>
  <c r="S2014" i="5"/>
  <c r="S1926" i="5"/>
  <c r="S1892" i="5"/>
  <c r="G1987" i="5"/>
  <c r="R2083" i="5"/>
  <c r="G958" i="5"/>
  <c r="J1630" i="5"/>
  <c r="S2245" i="5"/>
  <c r="S2359" i="5"/>
  <c r="S2305" i="5"/>
  <c r="F2182" i="5"/>
  <c r="S2188" i="5"/>
  <c r="S2039" i="5"/>
  <c r="S2000" i="5"/>
  <c r="S1780" i="5"/>
  <c r="S1932" i="5"/>
  <c r="R958" i="5"/>
  <c r="S1152" i="5"/>
  <c r="H1544" i="5"/>
  <c r="S2269" i="5"/>
  <c r="F1919" i="5"/>
  <c r="F1987" i="5"/>
  <c r="S1970" i="5"/>
  <c r="R2059" i="5"/>
  <c r="H1566" i="5"/>
  <c r="R1544" i="5"/>
  <c r="S2261" i="5"/>
  <c r="S2204" i="5"/>
  <c r="S2053" i="5"/>
  <c r="S1910" i="5"/>
  <c r="H1987" i="5"/>
  <c r="S1898" i="5"/>
  <c r="F1544" i="5"/>
  <c r="S1951" i="5"/>
  <c r="S1981" i="5"/>
  <c r="F1272" i="5"/>
  <c r="R285" i="5"/>
  <c r="I820" i="5"/>
  <c r="J657" i="5"/>
  <c r="R2440" i="5"/>
  <c r="F1991" i="5"/>
  <c r="I878" i="5"/>
  <c r="H878" i="5"/>
  <c r="G295" i="5"/>
  <c r="I295" i="5"/>
  <c r="S329" i="5"/>
  <c r="S343" i="5"/>
  <c r="S584" i="5"/>
  <c r="J696" i="5"/>
  <c r="G696" i="5"/>
  <c r="G702" i="5"/>
  <c r="I702" i="5"/>
  <c r="S881" i="5"/>
  <c r="S900" i="5"/>
  <c r="S933" i="5"/>
  <c r="S952" i="5"/>
  <c r="S965" i="5"/>
  <c r="H971" i="5"/>
  <c r="I971" i="5"/>
  <c r="S1023" i="5"/>
  <c r="S1029" i="5"/>
  <c r="R1086" i="5"/>
  <c r="G1086" i="5"/>
  <c r="H1096" i="5"/>
  <c r="G1096" i="5"/>
  <c r="S1117" i="5"/>
  <c r="S1128" i="5"/>
  <c r="S1138" i="5"/>
  <c r="I1147" i="5"/>
  <c r="S1183" i="5"/>
  <c r="S1190" i="5"/>
  <c r="S1204" i="5"/>
  <c r="F1232" i="5"/>
  <c r="R1232" i="5"/>
  <c r="S1240" i="5"/>
  <c r="S1254" i="5"/>
  <c r="S1261" i="5"/>
  <c r="S1273" i="5"/>
  <c r="H1320" i="5"/>
  <c r="F1320" i="5"/>
  <c r="R1320" i="5"/>
  <c r="G1320" i="5"/>
  <c r="R1326" i="5"/>
  <c r="I1326" i="5"/>
  <c r="S1332" i="5"/>
  <c r="S1338" i="5"/>
  <c r="S1344" i="5"/>
  <c r="S1349" i="5"/>
  <c r="R1355" i="5"/>
  <c r="J1355" i="5"/>
  <c r="F1355" i="5"/>
  <c r="G1355" i="5"/>
  <c r="I1355" i="5"/>
  <c r="F1367" i="5"/>
  <c r="J1367" i="5"/>
  <c r="R1367" i="5"/>
  <c r="R1392" i="5"/>
  <c r="J1392" i="5"/>
  <c r="S1414" i="5"/>
  <c r="S1529" i="5"/>
  <c r="H1535" i="5"/>
  <c r="R1535" i="5"/>
  <c r="G1567" i="5"/>
  <c r="H1567" i="5"/>
  <c r="S1593" i="5"/>
  <c r="F1599" i="5"/>
  <c r="R1599" i="5"/>
  <c r="H1599" i="5"/>
  <c r="I1599" i="5"/>
  <c r="I1631" i="5"/>
  <c r="J1663" i="5"/>
  <c r="R1663" i="5"/>
  <c r="G1663" i="5"/>
  <c r="I1663" i="5"/>
  <c r="S1689" i="5"/>
  <c r="S1708" i="5"/>
  <c r="S1720" i="5"/>
  <c r="S1725" i="5"/>
  <c r="S1730" i="5"/>
  <c r="J1735" i="5"/>
  <c r="G1735" i="5"/>
  <c r="I1735" i="5"/>
  <c r="S1740" i="5"/>
  <c r="S1752" i="5"/>
  <c r="S1758" i="5"/>
  <c r="S1769" i="5"/>
  <c r="S1781" i="5"/>
  <c r="S1792" i="5"/>
  <c r="I1798" i="5"/>
  <c r="J1798" i="5"/>
  <c r="R1798" i="5"/>
  <c r="F1798" i="5"/>
  <c r="S1804" i="5"/>
  <c r="I1838" i="5"/>
  <c r="G1838" i="5"/>
  <c r="J1843" i="5"/>
  <c r="I1843" i="5"/>
  <c r="I1856" i="5"/>
  <c r="J1856" i="5"/>
  <c r="I1862" i="5"/>
  <c r="H1862" i="5"/>
  <c r="R1862" i="5"/>
  <c r="F1862" i="5"/>
  <c r="G1862" i="5"/>
  <c r="G1867" i="5"/>
  <c r="J1867" i="5"/>
  <c r="S1880" i="5"/>
  <c r="S1945" i="5"/>
  <c r="S2001" i="5"/>
  <c r="S2020" i="5"/>
  <c r="S2111" i="5"/>
  <c r="S2124" i="5"/>
  <c r="S2136" i="5"/>
  <c r="S2143" i="5"/>
  <c r="S2149" i="5"/>
  <c r="S2156" i="5"/>
  <c r="S2197" i="5"/>
  <c r="S2205" i="5"/>
  <c r="S2218" i="5"/>
  <c r="S2262" i="5"/>
  <c r="S2400" i="5"/>
  <c r="S2408" i="5"/>
  <c r="S2416" i="5"/>
  <c r="S2464" i="5"/>
  <c r="S2472" i="5"/>
  <c r="S2480" i="5"/>
  <c r="S2488" i="5"/>
  <c r="H1532" i="5"/>
  <c r="I2488" i="5"/>
  <c r="G1484" i="5"/>
  <c r="I1372" i="5"/>
  <c r="R2176" i="5"/>
  <c r="I441" i="5"/>
  <c r="I1580" i="5"/>
  <c r="F1119" i="5"/>
  <c r="H493" i="5"/>
  <c r="G199" i="5"/>
  <c r="J247" i="5"/>
  <c r="J1454" i="5"/>
  <c r="H820" i="5"/>
  <c r="R657" i="5"/>
  <c r="R196" i="5"/>
  <c r="F1054" i="5"/>
  <c r="F2287" i="5"/>
  <c r="G795" i="5"/>
  <c r="I795" i="5"/>
  <c r="H1119" i="5"/>
  <c r="J767" i="5"/>
  <c r="J1909" i="5"/>
  <c r="H1392" i="5"/>
  <c r="I1367" i="5"/>
  <c r="S1461" i="5"/>
  <c r="R2079" i="5"/>
  <c r="J2079" i="5"/>
  <c r="H2294" i="5"/>
  <c r="F2294" i="5"/>
  <c r="R2294" i="5"/>
  <c r="F1750" i="5"/>
  <c r="H1580" i="5"/>
  <c r="F1580" i="5"/>
  <c r="F1532" i="5"/>
  <c r="G2440" i="5"/>
  <c r="F441" i="5"/>
  <c r="J1119" i="5"/>
  <c r="I493" i="5"/>
  <c r="I270" i="5"/>
  <c r="S161" i="5"/>
  <c r="H405" i="5"/>
  <c r="R247" i="5"/>
  <c r="R1454" i="5"/>
  <c r="J1222" i="5"/>
  <c r="R2287" i="5"/>
  <c r="F795" i="5"/>
  <c r="I2175" i="5"/>
  <c r="G2085" i="5"/>
  <c r="R1631" i="5"/>
  <c r="S1625" i="5"/>
  <c r="G2326" i="5"/>
  <c r="R2326" i="5"/>
  <c r="F2326" i="5"/>
  <c r="I2326" i="5"/>
  <c r="H2326" i="5"/>
  <c r="J2326" i="5"/>
  <c r="G1991" i="5"/>
  <c r="H1991" i="5"/>
  <c r="R1991" i="5"/>
  <c r="H2488" i="5"/>
  <c r="G1580" i="5"/>
  <c r="I2440" i="5"/>
  <c r="G1297" i="5"/>
  <c r="R541" i="5"/>
  <c r="F1484" i="5"/>
  <c r="G441" i="5"/>
  <c r="G1054" i="5"/>
  <c r="G493" i="5"/>
  <c r="G247" i="5"/>
  <c r="H199" i="5"/>
  <c r="I1012" i="5"/>
  <c r="H1222" i="5"/>
  <c r="H2287" i="5"/>
  <c r="R795" i="5"/>
  <c r="S1377" i="5"/>
  <c r="F2440" i="5"/>
  <c r="H541" i="5"/>
  <c r="J1484" i="5"/>
  <c r="J441" i="5"/>
  <c r="F493" i="5"/>
  <c r="J1621" i="5"/>
  <c r="R365" i="5"/>
  <c r="F324" i="5"/>
  <c r="H148" i="5"/>
  <c r="J2175" i="5"/>
  <c r="R767" i="5"/>
  <c r="G2141" i="5"/>
  <c r="G1784" i="5"/>
  <c r="F1297" i="5"/>
  <c r="F2376" i="5"/>
  <c r="I2300" i="5"/>
  <c r="G2300" i="5"/>
  <c r="H2300" i="5"/>
  <c r="J1532" i="5"/>
  <c r="R1532" i="5"/>
  <c r="I1484" i="5"/>
  <c r="H441" i="5"/>
  <c r="J541" i="5"/>
  <c r="H1054" i="5"/>
  <c r="I285" i="5"/>
  <c r="F365" i="5"/>
  <c r="G285" i="5"/>
  <c r="R1880" i="5"/>
  <c r="J199" i="5"/>
  <c r="I1454" i="5"/>
  <c r="J324" i="5"/>
  <c r="H2175" i="5"/>
  <c r="G878" i="5"/>
  <c r="J2294" i="5"/>
  <c r="F767" i="5"/>
  <c r="H1355" i="5"/>
  <c r="I1511" i="5"/>
  <c r="F2339" i="5"/>
  <c r="R2339" i="5"/>
  <c r="F2158" i="5"/>
  <c r="H2158" i="5"/>
  <c r="G2158" i="5"/>
  <c r="G2176" i="5"/>
  <c r="G541" i="5"/>
  <c r="I1532" i="5"/>
  <c r="J1580" i="5"/>
  <c r="F2300" i="5"/>
  <c r="R441" i="5"/>
  <c r="I1880" i="5"/>
  <c r="H1454" i="5"/>
  <c r="F1222" i="5"/>
  <c r="J2287" i="5"/>
  <c r="I1991" i="5"/>
  <c r="G2294" i="5"/>
  <c r="R878" i="5"/>
  <c r="H1631" i="5"/>
  <c r="S1279" i="5"/>
  <c r="S1176" i="5"/>
  <c r="S945" i="5"/>
  <c r="S885" i="5"/>
  <c r="S943" i="5"/>
  <c r="S305" i="5"/>
  <c r="S566" i="5"/>
  <c r="S873" i="5"/>
  <c r="S879" i="5"/>
  <c r="S741" i="5"/>
  <c r="H1351" i="5"/>
  <c r="S826" i="5"/>
  <c r="S839" i="5"/>
  <c r="S910" i="5"/>
  <c r="I1351" i="5"/>
  <c r="S367" i="5"/>
  <c r="I2344" i="5"/>
  <c r="R1495" i="5"/>
  <c r="G743" i="5"/>
  <c r="J743" i="5"/>
  <c r="G711" i="5"/>
  <c r="H711" i="5"/>
  <c r="I711" i="5"/>
  <c r="G679" i="5"/>
  <c r="I679" i="5"/>
  <c r="J2039" i="5"/>
  <c r="I2039" i="5"/>
  <c r="G1064" i="5"/>
  <c r="F1064" i="5"/>
  <c r="J1022" i="5"/>
  <c r="I1022" i="5"/>
  <c r="G1000" i="5"/>
  <c r="I1000" i="5"/>
  <c r="J1000" i="5"/>
  <c r="I2230" i="5"/>
  <c r="R1323" i="5"/>
  <c r="F1323" i="5"/>
  <c r="I1291" i="5"/>
  <c r="H1291" i="5"/>
  <c r="I1259" i="5"/>
  <c r="F1259" i="5"/>
  <c r="R1259" i="5"/>
  <c r="G1227" i="5"/>
  <c r="F1227" i="5"/>
  <c r="R1227" i="5"/>
  <c r="J903" i="5"/>
  <c r="H903" i="5"/>
  <c r="I903" i="5"/>
  <c r="H846" i="5"/>
  <c r="I846" i="5"/>
  <c r="H2344" i="5"/>
  <c r="R903" i="5"/>
  <c r="H2054" i="5"/>
  <c r="F2054" i="5"/>
  <c r="R2295" i="5"/>
  <c r="G2295" i="5"/>
  <c r="H2295" i="5"/>
  <c r="G2199" i="5"/>
  <c r="F2199" i="5"/>
  <c r="I2227" i="5"/>
  <c r="H2227" i="5"/>
  <c r="F903" i="5"/>
  <c r="I547" i="5"/>
  <c r="R547" i="5"/>
  <c r="H403" i="5"/>
  <c r="G403" i="5"/>
  <c r="G319" i="5"/>
  <c r="J319" i="5"/>
  <c r="G1230" i="5"/>
  <c r="R1230" i="5"/>
  <c r="H1230" i="5"/>
  <c r="F1230" i="5"/>
  <c r="G871" i="5"/>
  <c r="R2344" i="5"/>
  <c r="G2344" i="5"/>
  <c r="J2344" i="5"/>
  <c r="J534" i="5"/>
  <c r="G534" i="5"/>
  <c r="I534" i="5"/>
  <c r="J846" i="5"/>
  <c r="F846" i="5"/>
  <c r="G99" i="5"/>
  <c r="F478" i="5"/>
  <c r="I302" i="5"/>
  <c r="H723" i="5"/>
  <c r="I799" i="5"/>
  <c r="H1475" i="5"/>
  <c r="I2375" i="5"/>
  <c r="H2183" i="5"/>
  <c r="R2459" i="5"/>
  <c r="G2430" i="5"/>
  <c r="G2175" i="5"/>
  <c r="I1776" i="5"/>
  <c r="J771" i="5"/>
  <c r="R1707" i="5"/>
  <c r="J1731" i="5"/>
  <c r="R1776" i="5"/>
  <c r="I2438" i="5"/>
  <c r="I1563" i="5"/>
  <c r="F1328" i="5"/>
  <c r="F1256" i="5"/>
  <c r="S1287" i="5"/>
  <c r="G1256" i="5"/>
  <c r="J1415" i="5"/>
  <c r="S1200" i="5"/>
  <c r="S1653" i="5"/>
  <c r="J1144" i="5"/>
  <c r="S1270" i="5"/>
  <c r="H710" i="5"/>
  <c r="J2151" i="5"/>
  <c r="H1192" i="5"/>
  <c r="J723" i="5"/>
  <c r="J799" i="5"/>
  <c r="J1475" i="5"/>
  <c r="I2139" i="5"/>
  <c r="R2430" i="5"/>
  <c r="R2175" i="5"/>
  <c r="R771" i="5"/>
  <c r="F1832" i="5"/>
  <c r="F1731" i="5"/>
  <c r="I1451" i="5"/>
  <c r="I2094" i="5"/>
  <c r="G1144" i="5"/>
  <c r="R1031" i="5"/>
  <c r="G710" i="5"/>
  <c r="S1178" i="5"/>
  <c r="I967" i="5"/>
  <c r="S533" i="5"/>
  <c r="G2151" i="5"/>
  <c r="F560" i="5"/>
  <c r="F2032" i="5"/>
  <c r="R2491" i="5"/>
  <c r="F1894" i="5"/>
  <c r="H2430" i="5"/>
  <c r="J2094" i="5"/>
  <c r="H2254" i="5"/>
  <c r="H1531" i="5"/>
  <c r="I1475" i="5"/>
  <c r="S1165" i="5"/>
  <c r="S2106" i="5"/>
  <c r="G967" i="5"/>
  <c r="H1771" i="5"/>
  <c r="G1771" i="5"/>
  <c r="S465" i="5"/>
  <c r="H91" i="5"/>
  <c r="S1384" i="5"/>
  <c r="R1144" i="5"/>
  <c r="H1063" i="5"/>
  <c r="H1031" i="5"/>
  <c r="I622" i="5"/>
  <c r="G1303" i="5"/>
  <c r="I1303" i="5"/>
  <c r="G1239" i="5"/>
  <c r="F1239" i="5"/>
  <c r="F2488" i="5"/>
  <c r="G2488" i="5"/>
  <c r="I2408" i="5"/>
  <c r="J2408" i="5"/>
  <c r="F2408" i="5"/>
  <c r="R2253" i="5"/>
  <c r="F2253" i="5"/>
  <c r="R2232" i="5"/>
  <c r="H2232" i="5"/>
  <c r="J2232" i="5"/>
  <c r="F2232" i="5"/>
  <c r="G2232" i="5"/>
  <c r="I2197" i="5"/>
  <c r="R2197" i="5"/>
  <c r="F2197" i="5"/>
  <c r="H2176" i="5"/>
  <c r="F2176" i="5"/>
  <c r="I2176" i="5"/>
  <c r="R2158" i="5"/>
  <c r="J2158" i="5"/>
  <c r="I2158" i="5"/>
  <c r="I2141" i="5"/>
  <c r="H2141" i="5"/>
  <c r="J2141" i="5"/>
  <c r="F2141" i="5"/>
  <c r="J2085" i="5"/>
  <c r="I2085" i="5"/>
  <c r="H2085" i="5"/>
  <c r="F2085" i="5"/>
  <c r="G1950" i="5"/>
  <c r="H1950" i="5"/>
  <c r="R1950" i="5"/>
  <c r="F1950" i="5"/>
  <c r="J1950" i="5"/>
  <c r="I1950" i="5"/>
  <c r="G1909" i="5"/>
  <c r="R1909" i="5"/>
  <c r="H1909" i="5"/>
  <c r="F1909" i="5"/>
  <c r="I1909" i="5"/>
  <c r="G1880" i="5"/>
  <c r="I1813" i="5"/>
  <c r="G1813" i="5"/>
  <c r="F1813" i="5"/>
  <c r="I1750" i="5"/>
  <c r="G1750" i="5"/>
  <c r="H1750" i="5"/>
  <c r="J1750" i="5"/>
  <c r="R1750" i="5"/>
  <c r="F1701" i="5"/>
  <c r="I1701" i="5"/>
  <c r="R1701" i="5"/>
  <c r="H1621" i="5"/>
  <c r="I1621" i="5"/>
  <c r="F1429" i="5"/>
  <c r="J1429" i="5"/>
  <c r="J1221" i="5"/>
  <c r="G1221" i="5"/>
  <c r="R1060" i="5"/>
  <c r="G1060" i="5"/>
  <c r="H1060" i="5"/>
  <c r="J1060" i="5"/>
  <c r="R1012" i="5"/>
  <c r="F1012" i="5"/>
  <c r="H964" i="5"/>
  <c r="R964" i="5"/>
  <c r="G820" i="5"/>
  <c r="J820" i="5"/>
  <c r="F820" i="5"/>
  <c r="G657" i="5"/>
  <c r="F657" i="5"/>
  <c r="H657" i="5"/>
  <c r="J493" i="5"/>
  <c r="J405" i="5"/>
  <c r="G405" i="5"/>
  <c r="J365" i="5"/>
  <c r="H365" i="5"/>
  <c r="G365" i="5"/>
  <c r="G324" i="5"/>
  <c r="H324" i="5"/>
  <c r="J285" i="5"/>
  <c r="F285" i="5"/>
  <c r="H285" i="5"/>
  <c r="H196" i="5"/>
  <c r="G196" i="5"/>
  <c r="I196" i="5"/>
  <c r="F196" i="5"/>
  <c r="I148" i="5"/>
  <c r="F148" i="5"/>
  <c r="R148" i="5"/>
  <c r="G148" i="5"/>
  <c r="J935" i="5"/>
  <c r="F935" i="5"/>
  <c r="I935" i="5"/>
  <c r="G935" i="5"/>
  <c r="R935" i="5"/>
  <c r="I2475" i="5"/>
  <c r="G2424" i="5"/>
  <c r="I2424" i="5"/>
  <c r="J2424" i="5"/>
  <c r="R2424" i="5"/>
  <c r="F2424" i="5"/>
  <c r="I2367" i="5"/>
  <c r="G2367" i="5"/>
  <c r="F2367" i="5"/>
  <c r="R2367" i="5"/>
  <c r="I2472" i="5"/>
  <c r="J2472" i="5"/>
  <c r="F2472" i="5"/>
  <c r="H2472" i="5"/>
  <c r="I2390" i="5"/>
  <c r="J2390" i="5"/>
  <c r="F2390" i="5"/>
  <c r="G2390" i="5"/>
  <c r="F2365" i="5"/>
  <c r="I2365" i="5"/>
  <c r="R2280" i="5"/>
  <c r="G2280" i="5"/>
  <c r="I2280" i="5"/>
  <c r="H2280" i="5"/>
  <c r="F2280" i="5"/>
  <c r="I2205" i="5"/>
  <c r="R2205" i="5"/>
  <c r="F2205" i="5"/>
  <c r="G2205" i="5"/>
  <c r="H2205" i="5"/>
  <c r="I2173" i="5"/>
  <c r="H2173" i="5"/>
  <c r="J2173" i="5"/>
  <c r="R2173" i="5"/>
  <c r="G2173" i="5"/>
  <c r="H2133" i="5"/>
  <c r="F2133" i="5"/>
  <c r="R2102" i="5"/>
  <c r="F2102" i="5"/>
  <c r="H2102" i="5"/>
  <c r="J2021" i="5"/>
  <c r="R2021" i="5"/>
  <c r="F2021" i="5"/>
  <c r="G1981" i="5"/>
  <c r="I1981" i="5"/>
  <c r="R1981" i="5"/>
  <c r="J1981" i="5"/>
  <c r="J1877" i="5"/>
  <c r="F1877" i="5"/>
  <c r="I1877" i="5"/>
  <c r="F1613" i="5"/>
  <c r="I1613" i="5"/>
  <c r="R1613" i="5"/>
  <c r="F1277" i="5"/>
  <c r="R1277" i="5"/>
  <c r="J1277" i="5"/>
  <c r="R1052" i="5"/>
  <c r="G1052" i="5"/>
  <c r="G1004" i="5"/>
  <c r="G940" i="5"/>
  <c r="I940" i="5"/>
  <c r="R940" i="5"/>
  <c r="G757" i="5"/>
  <c r="J757" i="5"/>
  <c r="R757" i="5"/>
  <c r="H589" i="5"/>
  <c r="G589" i="5"/>
  <c r="F589" i="5"/>
  <c r="R589" i="5"/>
  <c r="I532" i="5"/>
  <c r="R532" i="5"/>
  <c r="J532" i="5"/>
  <c r="I356" i="5"/>
  <c r="J356" i="5"/>
  <c r="F356" i="5"/>
  <c r="G356" i="5"/>
  <c r="R356" i="5"/>
  <c r="H244" i="5"/>
  <c r="I244" i="5"/>
  <c r="J244" i="5"/>
  <c r="F244" i="5"/>
  <c r="G244" i="5"/>
  <c r="F2091" i="5"/>
  <c r="J2091" i="5"/>
  <c r="S2135" i="5"/>
  <c r="G1638" i="5"/>
  <c r="J1638" i="5"/>
  <c r="R1638" i="5"/>
  <c r="I1638" i="5"/>
  <c r="J1616" i="5"/>
  <c r="I1616" i="5"/>
  <c r="F1574" i="5"/>
  <c r="H1574" i="5"/>
  <c r="H1552" i="5"/>
  <c r="F1526" i="5"/>
  <c r="H1343" i="5"/>
  <c r="I1343" i="5"/>
  <c r="F1311" i="5"/>
  <c r="I1279" i="5"/>
  <c r="I1215" i="5"/>
  <c r="J1215" i="5"/>
  <c r="G1183" i="5"/>
  <c r="F1183" i="5"/>
  <c r="R1808" i="5"/>
  <c r="H783" i="5"/>
  <c r="R783" i="5"/>
  <c r="I1707" i="5"/>
  <c r="F1351" i="5"/>
  <c r="R1351" i="5"/>
  <c r="S1361" i="5"/>
  <c r="S1453" i="5"/>
  <c r="J1872" i="5"/>
  <c r="F1872" i="5"/>
  <c r="G1872" i="5"/>
  <c r="R2019" i="5"/>
  <c r="H2019" i="5"/>
  <c r="J2019" i="5"/>
  <c r="J2059" i="5"/>
  <c r="F2059" i="5"/>
  <c r="G2059" i="5"/>
  <c r="S2066" i="5"/>
  <c r="G2083" i="5"/>
  <c r="H2083" i="5"/>
  <c r="J2083" i="5"/>
  <c r="F2083" i="5"/>
  <c r="S2090" i="5"/>
  <c r="R2182" i="5"/>
  <c r="S2320" i="5"/>
  <c r="S2328" i="5"/>
  <c r="S1268" i="5"/>
  <c r="S1298" i="5"/>
  <c r="S104" i="5"/>
  <c r="I123" i="5"/>
  <c r="G123" i="5"/>
  <c r="F155" i="5"/>
  <c r="I155" i="5"/>
  <c r="F223" i="5"/>
  <c r="J223" i="5"/>
  <c r="G223" i="5"/>
  <c r="H223" i="5"/>
  <c r="I223" i="5"/>
  <c r="S289" i="5"/>
  <c r="S337" i="5"/>
  <c r="S351" i="5"/>
  <c r="S457" i="5"/>
  <c r="S632" i="5"/>
  <c r="J720" i="5"/>
  <c r="G720" i="5"/>
  <c r="R720" i="5"/>
  <c r="H720" i="5"/>
  <c r="F726" i="5"/>
  <c r="R726" i="5"/>
  <c r="H726" i="5"/>
  <c r="I726" i="5"/>
  <c r="G726" i="5"/>
  <c r="S732" i="5"/>
  <c r="S750" i="5"/>
  <c r="S768" i="5"/>
  <c r="S776" i="5"/>
  <c r="R782" i="5"/>
  <c r="H782" i="5"/>
  <c r="J782" i="5"/>
  <c r="F782" i="5"/>
  <c r="I782" i="5"/>
  <c r="S809" i="5"/>
  <c r="S823" i="5"/>
  <c r="S830" i="5"/>
  <c r="S836" i="5"/>
  <c r="S857" i="5"/>
  <c r="S863" i="5"/>
  <c r="S870" i="5"/>
  <c r="S895" i="5"/>
  <c r="S901" i="5"/>
  <c r="S907" i="5"/>
  <c r="F939" i="5"/>
  <c r="H939" i="5"/>
  <c r="R939" i="5"/>
  <c r="H991" i="5"/>
  <c r="R991" i="5"/>
  <c r="S1036" i="5"/>
  <c r="R1055" i="5"/>
  <c r="H1055" i="5"/>
  <c r="I1055" i="5"/>
  <c r="S1081" i="5"/>
  <c r="J1091" i="5"/>
  <c r="R1091" i="5"/>
  <c r="F1091" i="5"/>
  <c r="I1091" i="5"/>
  <c r="H1091" i="5"/>
  <c r="I1107" i="5"/>
  <c r="I1112" i="5"/>
  <c r="F1112" i="5"/>
  <c r="R1112" i="5"/>
  <c r="H1112" i="5"/>
  <c r="G1112" i="5"/>
  <c r="I1128" i="5"/>
  <c r="J1128" i="5"/>
  <c r="F1128" i="5"/>
  <c r="G1143" i="5"/>
  <c r="I1143" i="5"/>
  <c r="S1153" i="5"/>
  <c r="F1158" i="5"/>
  <c r="R1158" i="5"/>
  <c r="H1158" i="5"/>
  <c r="S1184" i="5"/>
  <c r="S1226" i="5"/>
  <c r="F1240" i="5"/>
  <c r="R1240" i="5"/>
  <c r="S1248" i="5"/>
  <c r="S1262" i="5"/>
  <c r="S1274" i="5"/>
  <c r="S1280" i="5"/>
  <c r="S1286" i="5"/>
  <c r="S1310" i="5"/>
  <c r="S1356" i="5"/>
  <c r="S1373" i="5"/>
  <c r="S1378" i="5"/>
  <c r="F1408" i="5"/>
  <c r="G1408" i="5"/>
  <c r="I1408" i="5"/>
  <c r="F1414" i="5"/>
  <c r="R1414" i="5"/>
  <c r="J1414" i="5"/>
  <c r="H1414" i="5"/>
  <c r="I1414" i="5"/>
  <c r="S1426" i="5"/>
  <c r="S1433" i="5"/>
  <c r="J1447" i="5"/>
  <c r="I1447" i="5"/>
  <c r="S1462" i="5"/>
  <c r="S1477" i="5"/>
  <c r="S1485" i="5"/>
  <c r="S1509" i="5"/>
  <c r="S1530" i="5"/>
  <c r="S1549" i="5"/>
  <c r="J1555" i="5"/>
  <c r="H1555" i="5"/>
  <c r="G1555" i="5"/>
  <c r="I1555" i="5"/>
  <c r="F1555" i="5"/>
  <c r="S1562" i="5"/>
  <c r="S1581" i="5"/>
  <c r="J1587" i="5"/>
  <c r="F1587" i="5"/>
  <c r="S1594" i="5"/>
  <c r="S1600" i="5"/>
  <c r="S1626" i="5"/>
  <c r="S1645" i="5"/>
  <c r="J1651" i="5"/>
  <c r="G1651" i="5"/>
  <c r="F1651" i="5"/>
  <c r="H1651" i="5"/>
  <c r="I1651" i="5"/>
  <c r="J1683" i="5"/>
  <c r="I1683" i="5"/>
  <c r="S1921" i="5"/>
  <c r="S1977" i="5"/>
  <c r="H1995" i="5"/>
  <c r="J1995" i="5"/>
  <c r="S2009" i="5"/>
  <c r="R643" i="5"/>
  <c r="J2160" i="5"/>
  <c r="F2027" i="5"/>
  <c r="F1707" i="5"/>
  <c r="S1573" i="5"/>
  <c r="S1198" i="5"/>
  <c r="G1091" i="5"/>
  <c r="I939" i="5"/>
  <c r="J1707" i="5"/>
  <c r="G155" i="5"/>
  <c r="I720"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s="1"/>
  <c r="A24" i="2"/>
  <c r="A30" i="2"/>
  <c r="B3" i="3"/>
  <c r="A9" i="2"/>
  <c r="H62" i="5"/>
  <c r="F62" i="5"/>
  <c r="J62" i="5"/>
  <c r="I62" i="5"/>
  <c r="A23" i="2"/>
  <c r="A5" i="2"/>
  <c r="C2" i="6"/>
  <c r="R520" i="5"/>
  <c r="H731" i="5"/>
  <c r="H182" i="5"/>
  <c r="R342" i="5"/>
  <c r="H54" i="5"/>
  <c r="J912" i="5"/>
  <c r="J96" i="5"/>
  <c r="H1614" i="5"/>
  <c r="R224" i="5"/>
  <c r="R1528" i="5"/>
  <c r="J1592" i="5"/>
  <c r="G342" i="5"/>
  <c r="H1203" i="5"/>
  <c r="J1299" i="5"/>
  <c r="R2192" i="5"/>
  <c r="I2415" i="5"/>
  <c r="I824" i="5"/>
  <c r="H976" i="5"/>
  <c r="R2336" i="5"/>
  <c r="H1245" i="5"/>
  <c r="G1062" i="5"/>
  <c r="J118" i="5"/>
  <c r="H520" i="5"/>
  <c r="R912" i="5"/>
  <c r="I1040" i="5"/>
  <c r="I1614" i="5"/>
  <c r="F96" i="5"/>
  <c r="J160" i="5"/>
  <c r="J342" i="5"/>
  <c r="I336" i="5"/>
  <c r="R54" i="5"/>
  <c r="I118" i="5"/>
  <c r="R182" i="5"/>
  <c r="F1040" i="5"/>
  <c r="F1550" i="5"/>
  <c r="I160" i="5"/>
  <c r="F224" i="5"/>
  <c r="F1528" i="5"/>
  <c r="I1331" i="5"/>
  <c r="J568" i="5"/>
  <c r="J2336" i="5"/>
  <c r="R1476" i="5"/>
  <c r="H464" i="5"/>
  <c r="J600" i="5"/>
  <c r="J1528" i="5"/>
  <c r="I1528" i="5"/>
  <c r="H2308" i="5"/>
  <c r="F1476" i="5"/>
  <c r="G568" i="5"/>
  <c r="H2415" i="5"/>
  <c r="F1614" i="5"/>
  <c r="J731" i="5"/>
  <c r="R1171" i="5"/>
  <c r="R1040" i="5"/>
  <c r="H400" i="5"/>
  <c r="G520" i="5"/>
  <c r="F54" i="5"/>
  <c r="F182" i="5"/>
  <c r="J1040" i="5"/>
  <c r="J1550" i="5"/>
  <c r="R1614" i="5"/>
  <c r="I96" i="5"/>
  <c r="J224" i="5"/>
  <c r="J272" i="5"/>
  <c r="H568" i="5"/>
  <c r="F1680" i="5"/>
  <c r="R2421" i="5"/>
  <c r="G1614" i="5"/>
  <c r="I2304" i="5"/>
  <c r="R400" i="5"/>
  <c r="F400" i="5"/>
  <c r="I1476" i="5"/>
  <c r="F1062" i="5"/>
  <c r="J54" i="5"/>
  <c r="J182" i="5"/>
  <c r="F520" i="5"/>
  <c r="I976" i="5"/>
  <c r="J1476" i="5"/>
  <c r="H224" i="5"/>
  <c r="G336" i="5"/>
  <c r="H118" i="5"/>
  <c r="H1680" i="5"/>
  <c r="H160" i="5"/>
  <c r="R464" i="5"/>
  <c r="I342" i="5"/>
  <c r="R36" i="5"/>
  <c r="J998" i="5"/>
  <c r="J1680" i="5"/>
  <c r="R1680" i="5"/>
  <c r="H600" i="5"/>
  <c r="I2421" i="5"/>
  <c r="F2304" i="5"/>
  <c r="R1235" i="5"/>
  <c r="I1245" i="5"/>
  <c r="F998" i="5"/>
  <c r="G998" i="5"/>
  <c r="I54" i="5"/>
  <c r="R118" i="5"/>
  <c r="I182" i="5"/>
  <c r="J520" i="5"/>
  <c r="H912" i="5"/>
  <c r="F976" i="5"/>
  <c r="I1550" i="5"/>
  <c r="H96" i="5"/>
  <c r="R160" i="5"/>
  <c r="I224" i="5"/>
  <c r="J400" i="5"/>
  <c r="H342" i="5"/>
  <c r="I1424" i="5"/>
  <c r="H998" i="5"/>
  <c r="F118" i="5"/>
  <c r="H1550" i="5"/>
  <c r="R96" i="5"/>
  <c r="F160" i="5"/>
  <c r="R998" i="5"/>
  <c r="F367" i="5"/>
  <c r="G1027" i="5"/>
  <c r="F1027" i="5"/>
  <c r="R1999" i="5"/>
  <c r="R1427" i="5"/>
  <c r="H1427" i="5"/>
  <c r="I1427" i="5"/>
  <c r="J419" i="5"/>
  <c r="H419" i="5"/>
  <c r="F419" i="5"/>
  <c r="R419" i="5"/>
  <c r="I419" i="5"/>
  <c r="G419" i="5"/>
  <c r="F335" i="5"/>
  <c r="J335" i="5"/>
  <c r="G1262" i="5"/>
  <c r="H1262" i="5"/>
  <c r="J1262" i="5"/>
  <c r="F1262" i="5"/>
  <c r="I1262" i="5"/>
  <c r="R1262" i="5"/>
  <c r="R774" i="5"/>
  <c r="J774" i="5"/>
  <c r="G774" i="5"/>
  <c r="I774" i="5"/>
  <c r="F774" i="5"/>
  <c r="H774" i="5"/>
  <c r="G527" i="5"/>
  <c r="I527" i="5"/>
  <c r="J527" i="5"/>
  <c r="R527" i="5"/>
  <c r="R1358" i="5"/>
  <c r="I1358" i="5"/>
  <c r="J1358" i="5"/>
  <c r="F1358" i="5"/>
  <c r="G1358" i="5"/>
  <c r="H1358" i="5"/>
  <c r="J259" i="5"/>
  <c r="H259" i="5"/>
  <c r="H854" i="5"/>
  <c r="R854" i="5"/>
  <c r="J854" i="5"/>
  <c r="F854" i="5"/>
  <c r="G854" i="5"/>
  <c r="I854" i="5"/>
  <c r="G1206" i="5"/>
  <c r="H1206" i="5"/>
  <c r="J1206" i="5"/>
  <c r="R1206" i="5"/>
  <c r="F1206" i="5"/>
  <c r="G451" i="5"/>
  <c r="J451" i="5"/>
  <c r="F451" i="5"/>
  <c r="I1103" i="5"/>
  <c r="H1103" i="5"/>
  <c r="J1103" i="5"/>
  <c r="F1103" i="5"/>
  <c r="R1103" i="5"/>
  <c r="I843" i="5"/>
  <c r="G656" i="5"/>
  <c r="H656" i="5"/>
  <c r="J656" i="5"/>
  <c r="I159" i="5"/>
  <c r="F159" i="5"/>
  <c r="J159" i="5"/>
  <c r="R159" i="5"/>
  <c r="J467" i="5"/>
  <c r="J535" i="5"/>
  <c r="I943" i="5"/>
  <c r="F943" i="5"/>
  <c r="I963" i="5"/>
  <c r="R963" i="5"/>
  <c r="J963" i="5"/>
  <c r="J1027" i="5"/>
  <c r="R1027" i="5"/>
  <c r="H1342" i="5"/>
  <c r="I1342" i="5"/>
  <c r="F2127" i="5"/>
  <c r="I2127" i="5"/>
  <c r="H2495" i="5"/>
  <c r="F2495" i="5"/>
  <c r="I2395" i="5"/>
  <c r="J2395" i="5"/>
  <c r="F2307" i="5"/>
  <c r="G2307" i="5"/>
  <c r="G2480" i="5"/>
  <c r="R2480" i="5"/>
  <c r="J2308" i="5"/>
  <c r="F2096" i="5"/>
  <c r="I2096" i="5"/>
  <c r="G1928" i="5"/>
  <c r="J1596" i="5"/>
  <c r="G1596" i="5"/>
  <c r="F1028" i="5"/>
  <c r="I1028" i="5"/>
  <c r="J988" i="5"/>
  <c r="I988" i="5"/>
  <c r="R988" i="5"/>
  <c r="H988" i="5"/>
  <c r="G669" i="5"/>
  <c r="F620" i="5"/>
  <c r="H620" i="5"/>
  <c r="G460" i="5"/>
  <c r="R460" i="5"/>
  <c r="J413" i="5"/>
  <c r="R380" i="5"/>
  <c r="J340" i="5"/>
  <c r="G340" i="5"/>
  <c r="H340" i="5"/>
  <c r="F300" i="5"/>
  <c r="I261" i="5"/>
  <c r="F261" i="5"/>
  <c r="G108" i="5"/>
  <c r="R108" i="5"/>
  <c r="H467" i="5"/>
  <c r="J1702" i="5"/>
  <c r="G1702" i="5"/>
  <c r="H1702" i="5"/>
  <c r="J1327" i="5"/>
  <c r="H1327" i="5"/>
  <c r="G1327" i="5"/>
  <c r="I1327" i="5"/>
  <c r="R1327" i="5"/>
  <c r="J1295" i="5"/>
  <c r="F1295" i="5"/>
  <c r="R1295" i="5"/>
  <c r="I1295" i="5"/>
  <c r="J1263" i="5"/>
  <c r="H1263" i="5"/>
  <c r="F1263" i="5"/>
  <c r="R1263" i="5"/>
  <c r="F1231" i="5"/>
  <c r="R1231" i="5"/>
  <c r="H1231" i="5"/>
  <c r="J1231" i="5"/>
  <c r="J1199" i="5"/>
  <c r="R1199" i="5"/>
  <c r="F1199" i="5"/>
  <c r="H1199" i="5"/>
  <c r="G1199" i="5"/>
  <c r="R1058" i="5"/>
  <c r="J974" i="5"/>
  <c r="G974" i="5"/>
  <c r="G246" i="5"/>
  <c r="R246" i="5"/>
  <c r="F246" i="5"/>
  <c r="I246" i="5"/>
  <c r="G896" i="5"/>
  <c r="H896" i="5"/>
  <c r="I896" i="5"/>
  <c r="J896" i="5"/>
  <c r="R896" i="5"/>
  <c r="G512" i="5"/>
  <c r="F512" i="5"/>
  <c r="R512" i="5"/>
  <c r="H512" i="5"/>
  <c r="G456" i="5"/>
  <c r="F456" i="5"/>
  <c r="R456" i="5"/>
  <c r="H456" i="5"/>
  <c r="I456" i="5"/>
  <c r="R392" i="5"/>
  <c r="H392" i="5"/>
  <c r="J392" i="5"/>
  <c r="I392" i="5"/>
  <c r="R328" i="5"/>
  <c r="H328" i="5"/>
  <c r="I328" i="5"/>
  <c r="J328" i="5"/>
  <c r="F328" i="5"/>
  <c r="G328" i="5"/>
  <c r="G264" i="5"/>
  <c r="F494" i="5"/>
  <c r="H494" i="5"/>
  <c r="G494" i="5"/>
  <c r="I494" i="5"/>
  <c r="R494" i="5"/>
  <c r="G872" i="5"/>
  <c r="J872" i="5"/>
  <c r="F872" i="5"/>
  <c r="R872" i="5"/>
  <c r="I872" i="5"/>
  <c r="G759" i="5"/>
  <c r="J759" i="5"/>
  <c r="R759" i="5"/>
  <c r="I759" i="5"/>
  <c r="H759" i="5"/>
  <c r="F759" i="5"/>
  <c r="H727" i="5"/>
  <c r="G727" i="5"/>
  <c r="I727" i="5"/>
  <c r="R727" i="5"/>
  <c r="I695" i="5"/>
  <c r="F695" i="5"/>
  <c r="G695" i="5"/>
  <c r="R695" i="5"/>
  <c r="G200" i="5"/>
  <c r="I200" i="5"/>
  <c r="J200" i="5"/>
  <c r="F200" i="5"/>
  <c r="R200" i="5"/>
  <c r="H200" i="5"/>
  <c r="J158" i="5"/>
  <c r="R158" i="5"/>
  <c r="G136" i="5"/>
  <c r="H136" i="5"/>
  <c r="I136" i="5"/>
  <c r="J136" i="5"/>
  <c r="R136" i="5"/>
  <c r="G72" i="5"/>
  <c r="J72" i="5"/>
  <c r="F72" i="5"/>
  <c r="R72" i="5"/>
  <c r="H72" i="5"/>
  <c r="I72" i="5"/>
  <c r="H1313" i="5"/>
  <c r="G60" i="5"/>
  <c r="F527" i="5"/>
  <c r="R451" i="5"/>
  <c r="F1676" i="5"/>
  <c r="H1676" i="5"/>
  <c r="G1676" i="5"/>
  <c r="J1676" i="5"/>
  <c r="F1648" i="5"/>
  <c r="G1606" i="5"/>
  <c r="F1606" i="5"/>
  <c r="H1606" i="5"/>
  <c r="R1606" i="5"/>
  <c r="F1584" i="5"/>
  <c r="H1584" i="5"/>
  <c r="J1584" i="5"/>
  <c r="F1542" i="5"/>
  <c r="R1542" i="5"/>
  <c r="I1542" i="5"/>
  <c r="G1520" i="5"/>
  <c r="J1520" i="5"/>
  <c r="I1520" i="5"/>
  <c r="H1520" i="5"/>
  <c r="G1508" i="5"/>
  <c r="F1508" i="5"/>
  <c r="F1456" i="5"/>
  <c r="H527" i="5"/>
  <c r="I2384" i="5"/>
  <c r="J2384" i="5"/>
  <c r="F2384" i="5"/>
  <c r="J2320" i="5"/>
  <c r="H2320" i="5"/>
  <c r="R2320" i="5"/>
  <c r="R2046" i="5"/>
  <c r="H2046" i="5"/>
  <c r="I2046" i="5"/>
  <c r="J2251" i="5"/>
  <c r="G1103" i="5"/>
  <c r="I535" i="5"/>
  <c r="I2431" i="5"/>
  <c r="G2247" i="5"/>
  <c r="H2247" i="5"/>
  <c r="R2247" i="5"/>
  <c r="F2247" i="5"/>
  <c r="I2247" i="5"/>
  <c r="F2155" i="5"/>
  <c r="H2215" i="5"/>
  <c r="I2215" i="5"/>
  <c r="F2215" i="5"/>
  <c r="J2215" i="5"/>
  <c r="R2215" i="5"/>
  <c r="G1999" i="5"/>
  <c r="I2136" i="5"/>
  <c r="R2136" i="5"/>
  <c r="F2136" i="5"/>
  <c r="I1847" i="5"/>
  <c r="G1847" i="5"/>
  <c r="R1479" i="5"/>
  <c r="G1479" i="5"/>
  <c r="I1479" i="5"/>
  <c r="R1839" i="5"/>
  <c r="F1839" i="5"/>
  <c r="G1507" i="5"/>
  <c r="H1507" i="5"/>
  <c r="R1507" i="5"/>
  <c r="F1507" i="5"/>
  <c r="G1960" i="5"/>
  <c r="F1960" i="5"/>
  <c r="R1960" i="5"/>
  <c r="I1960" i="5"/>
  <c r="H1960" i="5"/>
  <c r="J1427" i="5"/>
  <c r="F1427" i="5"/>
  <c r="R955" i="5"/>
  <c r="R1095" i="5"/>
  <c r="I1095" i="5"/>
  <c r="G1095" i="5"/>
  <c r="J1095" i="5"/>
  <c r="R798" i="5"/>
  <c r="F798" i="5"/>
  <c r="H798" i="5"/>
  <c r="G798" i="5"/>
  <c r="J798" i="5"/>
  <c r="R35" i="5"/>
  <c r="G107" i="5"/>
  <c r="F107" i="5"/>
  <c r="J107" i="5"/>
  <c r="H107" i="5"/>
  <c r="G171" i="5"/>
  <c r="J171" i="5"/>
  <c r="H171" i="5"/>
  <c r="F171" i="5"/>
  <c r="F347" i="5"/>
  <c r="G347" i="5"/>
  <c r="R347" i="5"/>
  <c r="R559" i="5"/>
  <c r="G559" i="5"/>
  <c r="H582" i="5"/>
  <c r="I582" i="5"/>
  <c r="R582" i="5"/>
  <c r="J582" i="5"/>
  <c r="R623" i="5"/>
  <c r="F623" i="5"/>
  <c r="H623" i="5"/>
  <c r="J635" i="5"/>
  <c r="I635" i="5"/>
  <c r="H635" i="5"/>
  <c r="R635" i="5"/>
  <c r="G635" i="5"/>
  <c r="F647" i="5"/>
  <c r="I647" i="5"/>
  <c r="R647" i="5"/>
  <c r="J647" i="5"/>
  <c r="G647" i="5"/>
  <c r="H647" i="5"/>
  <c r="J688" i="5"/>
  <c r="H688" i="5"/>
  <c r="I688" i="5"/>
  <c r="F688" i="5"/>
  <c r="G694" i="5"/>
  <c r="R694" i="5"/>
  <c r="H694" i="5"/>
  <c r="I694" i="5"/>
  <c r="G752" i="5"/>
  <c r="R752" i="5"/>
  <c r="H752" i="5"/>
  <c r="I752" i="5"/>
  <c r="H891" i="5"/>
  <c r="J891" i="5"/>
  <c r="G891" i="5"/>
  <c r="I891" i="5"/>
  <c r="R891" i="5"/>
  <c r="F975" i="5"/>
  <c r="J975" i="5"/>
  <c r="G975" i="5"/>
  <c r="H975" i="5"/>
  <c r="I975" i="5"/>
  <c r="I1007" i="5"/>
  <c r="R1007" i="5"/>
  <c r="J1039" i="5"/>
  <c r="H1039" i="5"/>
  <c r="I1039" i="5"/>
  <c r="R1039" i="5"/>
  <c r="H1099" i="5"/>
  <c r="J1099" i="5"/>
  <c r="I1099" i="5"/>
  <c r="F1110" i="5"/>
  <c r="R1110" i="5"/>
  <c r="H1110" i="5"/>
  <c r="G1110" i="5"/>
  <c r="I1110" i="5"/>
  <c r="J1120" i="5"/>
  <c r="F1120" i="5"/>
  <c r="R1120" i="5"/>
  <c r="G1120" i="5"/>
  <c r="H1120" i="5"/>
  <c r="I1155" i="5"/>
  <c r="G1155" i="5"/>
  <c r="R1155" i="5"/>
  <c r="F1160" i="5"/>
  <c r="R1160" i="5"/>
  <c r="H1160" i="5"/>
  <c r="G1160" i="5"/>
  <c r="I1160" i="5"/>
  <c r="F1166" i="5"/>
  <c r="J1166" i="5"/>
  <c r="G1166" i="5"/>
  <c r="H1166" i="5"/>
  <c r="J1208" i="5"/>
  <c r="H1208" i="5"/>
  <c r="F1208" i="5"/>
  <c r="G1208" i="5"/>
  <c r="R1208" i="5"/>
  <c r="F1288" i="5"/>
  <c r="J1288" i="5"/>
  <c r="H1312" i="5"/>
  <c r="J1312" i="5"/>
  <c r="F1395" i="5"/>
  <c r="G1395" i="5"/>
  <c r="G1416" i="5"/>
  <c r="F1416" i="5"/>
  <c r="R1539" i="5"/>
  <c r="H1539" i="5"/>
  <c r="G1539" i="5"/>
  <c r="I1539" i="5"/>
  <c r="F1539" i="5"/>
  <c r="J1571" i="5"/>
  <c r="H1571" i="5"/>
  <c r="I1571" i="5"/>
  <c r="R1571" i="5"/>
  <c r="G1603" i="5"/>
  <c r="R1603" i="5"/>
  <c r="F1603" i="5"/>
  <c r="H1603" i="5"/>
  <c r="I1603" i="5"/>
  <c r="R1635" i="5"/>
  <c r="H1635" i="5"/>
  <c r="I1635" i="5"/>
  <c r="R1667" i="5"/>
  <c r="G1667" i="5"/>
  <c r="H1667" i="5"/>
  <c r="F1667" i="5"/>
  <c r="J1699" i="5"/>
  <c r="H1699" i="5"/>
  <c r="I1699" i="5"/>
  <c r="F1699" i="5"/>
  <c r="R1699" i="5"/>
  <c r="F1712" i="5"/>
  <c r="J1712" i="5"/>
  <c r="I1718" i="5"/>
  <c r="R1718" i="5"/>
  <c r="F1718" i="5"/>
  <c r="G1718" i="5"/>
  <c r="H1718" i="5"/>
  <c r="F1755" i="5"/>
  <c r="F1814" i="5"/>
  <c r="G1814" i="5"/>
  <c r="I1814" i="5"/>
  <c r="R1814" i="5"/>
  <c r="I1854" i="5"/>
  <c r="J1854" i="5"/>
  <c r="R1854" i="5"/>
  <c r="F1854" i="5"/>
  <c r="G1854" i="5"/>
  <c r="G341" i="5"/>
  <c r="J323" i="5"/>
  <c r="H323" i="5"/>
  <c r="G323" i="5"/>
  <c r="F323" i="5"/>
  <c r="R323" i="5"/>
  <c r="J375" i="5"/>
  <c r="R375" i="5"/>
  <c r="F375" i="5"/>
  <c r="H375" i="5"/>
  <c r="I375" i="5"/>
  <c r="I1792" i="5"/>
  <c r="J1792" i="5"/>
  <c r="F1792" i="5"/>
  <c r="J1163" i="5"/>
  <c r="F1163" i="5"/>
  <c r="J843" i="5"/>
  <c r="G843" i="5"/>
  <c r="R843" i="5"/>
  <c r="G2251" i="5"/>
  <c r="G1163" i="5"/>
  <c r="I1163" i="5"/>
  <c r="F955" i="5"/>
  <c r="H843" i="5"/>
  <c r="H382" i="5"/>
  <c r="J1486" i="5"/>
  <c r="G1486" i="5"/>
  <c r="R800" i="5"/>
  <c r="J800" i="5"/>
  <c r="G174" i="5"/>
  <c r="F174" i="5"/>
  <c r="R174" i="5"/>
  <c r="H174" i="5"/>
  <c r="I174" i="5"/>
  <c r="G152" i="5"/>
  <c r="J152" i="5"/>
  <c r="F152" i="5"/>
  <c r="R152" i="5"/>
  <c r="H152" i="5"/>
  <c r="I152" i="5"/>
  <c r="G110" i="5"/>
  <c r="H110" i="5"/>
  <c r="I110" i="5"/>
  <c r="J110" i="5"/>
  <c r="F110" i="5"/>
  <c r="G88" i="5"/>
  <c r="J88" i="5"/>
  <c r="F88" i="5"/>
  <c r="R88" i="5"/>
  <c r="H88" i="5"/>
  <c r="G46" i="5"/>
  <c r="I46" i="5"/>
  <c r="J46" i="5"/>
  <c r="F46" i="5"/>
  <c r="R46" i="5"/>
  <c r="H46" i="5"/>
  <c r="R30" i="5"/>
  <c r="H1847" i="5"/>
  <c r="G375" i="5"/>
  <c r="H1688" i="5"/>
  <c r="I1688" i="5"/>
  <c r="J1688" i="5"/>
  <c r="F1688" i="5"/>
  <c r="I1672" i="5"/>
  <c r="J1672" i="5"/>
  <c r="R1672" i="5"/>
  <c r="R616" i="5"/>
  <c r="F616" i="5"/>
  <c r="J576" i="5"/>
  <c r="F576" i="5"/>
  <c r="I576" i="5"/>
  <c r="J610" i="5"/>
  <c r="R488" i="5"/>
  <c r="F488" i="5"/>
  <c r="J368" i="5"/>
  <c r="R368" i="5"/>
  <c r="H368" i="5"/>
  <c r="I368" i="5"/>
  <c r="F368" i="5"/>
  <c r="G368" i="5"/>
  <c r="H304" i="5"/>
  <c r="R304" i="5"/>
  <c r="I304" i="5"/>
  <c r="J304" i="5"/>
  <c r="G304" i="5"/>
  <c r="F304" i="5"/>
  <c r="F240" i="5"/>
  <c r="G240" i="5"/>
  <c r="R240" i="5"/>
  <c r="H240" i="5"/>
  <c r="I240" i="5"/>
  <c r="J240" i="5"/>
  <c r="H2431" i="5"/>
  <c r="H1163" i="5"/>
  <c r="J1507" i="5"/>
  <c r="J1960" i="5"/>
  <c r="J2247" i="5"/>
  <c r="G1670" i="5"/>
  <c r="J1670" i="5"/>
  <c r="I648" i="5"/>
  <c r="G648" i="5"/>
  <c r="R766" i="5"/>
  <c r="I766" i="5"/>
  <c r="F766" i="5"/>
  <c r="G766" i="5"/>
  <c r="J766" i="5"/>
  <c r="H766" i="5"/>
  <c r="J1155" i="5"/>
  <c r="R2006" i="5"/>
  <c r="G1640" i="5"/>
  <c r="I1640" i="5"/>
  <c r="J1640" i="5"/>
  <c r="F1640" i="5"/>
  <c r="R1640" i="5"/>
  <c r="G1598" i="5"/>
  <c r="H1598" i="5"/>
  <c r="I1598" i="5"/>
  <c r="J1598" i="5"/>
  <c r="F1598" i="5"/>
  <c r="H1534" i="5"/>
  <c r="J1534" i="5"/>
  <c r="F1534" i="5"/>
  <c r="I1534" i="5"/>
  <c r="J1488" i="5"/>
  <c r="J1440" i="5"/>
  <c r="G1440" i="5"/>
  <c r="R1440" i="5"/>
  <c r="R414" i="5"/>
  <c r="J414" i="5"/>
  <c r="F414" i="5"/>
  <c r="H414" i="5"/>
  <c r="I414" i="5"/>
  <c r="G414" i="5"/>
  <c r="G835" i="5"/>
  <c r="H835" i="5"/>
  <c r="R835" i="5"/>
  <c r="J835" i="5"/>
  <c r="F835" i="5"/>
  <c r="I835" i="5"/>
  <c r="G811" i="5"/>
  <c r="H811" i="5"/>
  <c r="R811" i="5"/>
  <c r="F811" i="5"/>
  <c r="J811" i="5"/>
  <c r="F263" i="5"/>
  <c r="R263" i="5"/>
  <c r="J263" i="5"/>
  <c r="R2155" i="5"/>
  <c r="H1315" i="5"/>
  <c r="G1315" i="5"/>
  <c r="R1283" i="5"/>
  <c r="H1283" i="5"/>
  <c r="G1251" i="5"/>
  <c r="J1251" i="5"/>
  <c r="H1219" i="5"/>
  <c r="F1219" i="5"/>
  <c r="J1187" i="5"/>
  <c r="I1187" i="5"/>
  <c r="R1187" i="5"/>
  <c r="G1187" i="5"/>
  <c r="F1187" i="5"/>
  <c r="H1187" i="5"/>
  <c r="F843" i="5"/>
  <c r="I1507" i="5"/>
  <c r="G688" i="5"/>
  <c r="G1048" i="5"/>
  <c r="R1048" i="5"/>
  <c r="H1048" i="5"/>
  <c r="I1048" i="5"/>
  <c r="R1006" i="5"/>
  <c r="G984" i="5"/>
  <c r="J984" i="5"/>
  <c r="F984" i="5"/>
  <c r="R984" i="5"/>
  <c r="H984" i="5"/>
  <c r="H1007" i="5"/>
  <c r="J1110" i="5"/>
  <c r="G1438" i="5"/>
  <c r="F1438" i="5"/>
  <c r="H1438" i="5"/>
  <c r="J824" i="5"/>
  <c r="F824" i="5"/>
  <c r="R824" i="5"/>
  <c r="R763" i="5"/>
  <c r="H763" i="5"/>
  <c r="G763" i="5"/>
  <c r="I763" i="5"/>
  <c r="J763" i="5"/>
  <c r="I731" i="5"/>
  <c r="F731" i="5"/>
  <c r="R731" i="5"/>
  <c r="R699" i="5"/>
  <c r="I699" i="5"/>
  <c r="F699" i="5"/>
  <c r="H699" i="5"/>
  <c r="G699" i="5"/>
  <c r="H667" i="5"/>
  <c r="G667" i="5"/>
  <c r="I667" i="5"/>
  <c r="J667" i="5"/>
  <c r="F667" i="5"/>
  <c r="J471" i="5"/>
  <c r="R471" i="5"/>
  <c r="F471" i="5"/>
  <c r="H471" i="5"/>
  <c r="G343" i="5"/>
  <c r="J343" i="5"/>
  <c r="H343" i="5"/>
  <c r="R343" i="5"/>
  <c r="F343" i="5"/>
  <c r="I656" i="5"/>
  <c r="H311" i="5"/>
  <c r="R665" i="5"/>
  <c r="J620" i="5"/>
  <c r="R1596" i="5"/>
  <c r="R717" i="5"/>
  <c r="G261" i="5"/>
  <c r="F2395" i="5"/>
  <c r="G1028" i="5"/>
  <c r="J669" i="5"/>
  <c r="H460" i="5"/>
  <c r="I340" i="5"/>
  <c r="H108" i="5"/>
  <c r="G300" i="5"/>
  <c r="H2307" i="5"/>
  <c r="G2091" i="5"/>
  <c r="R1407" i="5"/>
  <c r="J1407" i="5"/>
  <c r="R790" i="5"/>
  <c r="I790" i="5"/>
  <c r="F790" i="5"/>
  <c r="G790" i="5"/>
  <c r="G487" i="5"/>
  <c r="I487" i="5"/>
  <c r="F275" i="5"/>
  <c r="H275" i="5"/>
  <c r="I275" i="5"/>
  <c r="H893" i="5"/>
  <c r="G531" i="5"/>
  <c r="I531" i="5"/>
  <c r="G243" i="5"/>
  <c r="I243" i="5"/>
  <c r="G1891" i="5"/>
  <c r="I1891" i="5"/>
  <c r="F1891" i="5"/>
  <c r="S1903" i="5"/>
  <c r="S1914" i="5"/>
  <c r="S1925" i="5"/>
  <c r="S1938" i="5"/>
  <c r="R1955" i="5"/>
  <c r="I1955" i="5"/>
  <c r="H1955" i="5"/>
  <c r="J1955" i="5"/>
  <c r="F1955" i="5"/>
  <c r="G1955" i="5"/>
  <c r="S1962" i="5"/>
  <c r="S1980" i="5"/>
  <c r="S1994" i="5"/>
  <c r="S2006" i="5"/>
  <c r="S2045" i="5"/>
  <c r="S2096" i="5"/>
  <c r="S2109" i="5"/>
  <c r="S2141" i="5"/>
  <c r="S2153" i="5"/>
  <c r="S2167" i="5"/>
  <c r="I2207" i="5"/>
  <c r="F2207" i="5"/>
  <c r="R2207" i="5"/>
  <c r="G2207" i="5"/>
  <c r="H2207" i="5"/>
  <c r="S2250" i="5"/>
  <c r="S2258" i="5"/>
  <c r="S2273" i="5"/>
  <c r="S2280" i="5"/>
  <c r="S2295" i="5"/>
  <c r="S2364" i="5"/>
  <c r="S2380" i="5"/>
  <c r="S2396" i="5"/>
  <c r="S2428" i="5"/>
  <c r="J2398" i="5"/>
  <c r="F2398" i="5"/>
  <c r="I2398" i="5"/>
  <c r="R2288" i="5"/>
  <c r="H2288" i="5"/>
  <c r="J2288" i="5"/>
  <c r="F2288" i="5"/>
  <c r="I2288" i="5"/>
  <c r="J2168" i="5"/>
  <c r="I2053" i="5"/>
  <c r="R2053" i="5"/>
  <c r="J2053" i="5"/>
  <c r="H2053" i="5"/>
  <c r="R1886" i="5"/>
  <c r="F1886" i="5"/>
  <c r="G1886" i="5"/>
  <c r="I1886" i="5"/>
  <c r="J1886" i="5"/>
  <c r="I1758" i="5"/>
  <c r="F1758" i="5"/>
  <c r="G1758" i="5"/>
  <c r="H1758" i="5"/>
  <c r="J1758" i="5"/>
  <c r="R1758" i="5"/>
  <c r="I1644" i="5"/>
  <c r="R2308" i="5"/>
  <c r="H2480" i="5"/>
  <c r="H1891" i="5"/>
  <c r="H413" i="5"/>
  <c r="H261" i="5"/>
  <c r="R2127" i="5"/>
  <c r="G2347" i="5"/>
  <c r="I669" i="5"/>
  <c r="R340" i="5"/>
  <c r="H1028" i="5"/>
  <c r="F108" i="5"/>
  <c r="J300" i="5"/>
  <c r="H60" i="5"/>
  <c r="F531" i="5"/>
  <c r="J243" i="5"/>
  <c r="G1407" i="5"/>
  <c r="H2091" i="5"/>
  <c r="S781" i="5"/>
  <c r="I983" i="5"/>
  <c r="R1047" i="5"/>
  <c r="H1047" i="5"/>
  <c r="S1086" i="5"/>
  <c r="S1101" i="5"/>
  <c r="I1111" i="5"/>
  <c r="R1142" i="5"/>
  <c r="F1142" i="5"/>
  <c r="G1142" i="5"/>
  <c r="I1142" i="5"/>
  <c r="S1168" i="5"/>
  <c r="S1175" i="5"/>
  <c r="S1182" i="5"/>
  <c r="S1196" i="5"/>
  <c r="S1210" i="5"/>
  <c r="S1232" i="5"/>
  <c r="S1246" i="5"/>
  <c r="S1260" i="5"/>
  <c r="S1284" i="5"/>
  <c r="F1296" i="5"/>
  <c r="R1296" i="5"/>
  <c r="S1314" i="5"/>
  <c r="S1320" i="5"/>
  <c r="S1326" i="5"/>
  <c r="S1343" i="5"/>
  <c r="S1348" i="5"/>
  <c r="S1367" i="5"/>
  <c r="G1376" i="5"/>
  <c r="R1376" i="5"/>
  <c r="H1376" i="5"/>
  <c r="J1376" i="5"/>
  <c r="S1407" i="5"/>
  <c r="S1413" i="5"/>
  <c r="S1418" i="5"/>
  <c r="S1431" i="5"/>
  <c r="I1446" i="5"/>
  <c r="J1446" i="5"/>
  <c r="F1446" i="5"/>
  <c r="S1535" i="5"/>
  <c r="S1541" i="5"/>
  <c r="G1547" i="5"/>
  <c r="R1547" i="5"/>
  <c r="I1547" i="5"/>
  <c r="S1567" i="5"/>
  <c r="H1579" i="5"/>
  <c r="R1579" i="5"/>
  <c r="I1579" i="5"/>
  <c r="S1599" i="5"/>
  <c r="H1611" i="5"/>
  <c r="I1611" i="5"/>
  <c r="R1611" i="5"/>
  <c r="S1631" i="5"/>
  <c r="S1637" i="5"/>
  <c r="I1643" i="5"/>
  <c r="S1663" i="5"/>
  <c r="S1669" i="5"/>
  <c r="J1675" i="5"/>
  <c r="H1675" i="5"/>
  <c r="I1675" i="5"/>
  <c r="F1675" i="5"/>
  <c r="G1675" i="5"/>
  <c r="S1695" i="5"/>
  <c r="S1714" i="5"/>
  <c r="J1719" i="5"/>
  <c r="F1719" i="5"/>
  <c r="S1724" i="5"/>
  <c r="S1729" i="5"/>
  <c r="G1739" i="5"/>
  <c r="J1739" i="5"/>
  <c r="F1739" i="5"/>
  <c r="I1739" i="5"/>
  <c r="S1745" i="5"/>
  <c r="F1751" i="5"/>
  <c r="I1751" i="5"/>
  <c r="S1757" i="5"/>
  <c r="S1768" i="5"/>
  <c r="I1803" i="5"/>
  <c r="J1803" i="5"/>
  <c r="F1803" i="5"/>
  <c r="S1810" i="5"/>
  <c r="S1822" i="5"/>
  <c r="S1832" i="5"/>
  <c r="S1838" i="5"/>
  <c r="S1850" i="5"/>
  <c r="S1856" i="5"/>
  <c r="S1862" i="5"/>
  <c r="S1886" i="5"/>
  <c r="S1909" i="5"/>
  <c r="S1919" i="5"/>
  <c r="R1931" i="5"/>
  <c r="H1931" i="5"/>
  <c r="J1931" i="5"/>
  <c r="F1931" i="5"/>
  <c r="I1931" i="5"/>
  <c r="S1950" i="5"/>
  <c r="I1975" i="5"/>
  <c r="H1975" i="5"/>
  <c r="J1975" i="5"/>
  <c r="F1975" i="5"/>
  <c r="R1975" i="5"/>
  <c r="S1999" i="5"/>
  <c r="S2071" i="5"/>
  <c r="S2089" i="5"/>
  <c r="S2103" i="5"/>
  <c r="S2134" i="5"/>
  <c r="S2160" i="5"/>
  <c r="S2173" i="5"/>
  <c r="S2180" i="5"/>
  <c r="S2193" i="5"/>
  <c r="S2266" i="5"/>
  <c r="S2317" i="5"/>
  <c r="S2325" i="5"/>
  <c r="S2356" i="5"/>
  <c r="S2372" i="5"/>
  <c r="S2388" i="5"/>
  <c r="S2436" i="5"/>
  <c r="S2452" i="5"/>
  <c r="I2495" i="5"/>
  <c r="J2495" i="5"/>
  <c r="R2395" i="5"/>
  <c r="H2395" i="5"/>
  <c r="I2192" i="5"/>
  <c r="J2192" i="5"/>
  <c r="F2192" i="5"/>
  <c r="H2494" i="5"/>
  <c r="J2494" i="5"/>
  <c r="I2494" i="5"/>
  <c r="G2494" i="5"/>
  <c r="R2494" i="5"/>
  <c r="R2272" i="5"/>
  <c r="F2272" i="5"/>
  <c r="G2272" i="5"/>
  <c r="I2272" i="5"/>
  <c r="J2272" i="5"/>
  <c r="H2214" i="5"/>
  <c r="G2214" i="5"/>
  <c r="J2214" i="5"/>
  <c r="I2149" i="5"/>
  <c r="H2149" i="5"/>
  <c r="J2149" i="5"/>
  <c r="R2149" i="5"/>
  <c r="F2149" i="5"/>
  <c r="G2096" i="5"/>
  <c r="J2096" i="5"/>
  <c r="J2005" i="5"/>
  <c r="I2005" i="5"/>
  <c r="G2005" i="5"/>
  <c r="I1717" i="5"/>
  <c r="G1717" i="5"/>
  <c r="J1717" i="5"/>
  <c r="J1245" i="5"/>
  <c r="R1245" i="5"/>
  <c r="R185" i="5"/>
  <c r="R1644" i="5"/>
  <c r="J516" i="5"/>
  <c r="H1644" i="5"/>
  <c r="G2495" i="5"/>
  <c r="F2480" i="5"/>
  <c r="G2192" i="5"/>
  <c r="R1928" i="5"/>
  <c r="R2235" i="5"/>
  <c r="R1891" i="5"/>
  <c r="I413" i="5"/>
  <c r="S2078" i="5"/>
  <c r="S2340" i="5"/>
  <c r="G2127" i="5"/>
  <c r="J108" i="5"/>
  <c r="I300" i="5"/>
  <c r="R60" i="5"/>
  <c r="J531" i="5"/>
  <c r="H487" i="5"/>
  <c r="R1920" i="5"/>
  <c r="F1407" i="5"/>
  <c r="F2053" i="5"/>
  <c r="H790" i="5"/>
  <c r="S2065" i="5"/>
  <c r="G2149" i="5"/>
  <c r="H2272" i="5"/>
  <c r="R2005" i="5"/>
  <c r="J1891" i="5"/>
  <c r="I2347" i="5"/>
  <c r="H2347" i="5"/>
  <c r="F460" i="5"/>
  <c r="R1028" i="5"/>
  <c r="H300" i="5"/>
  <c r="F60" i="5"/>
  <c r="R487" i="5"/>
  <c r="H1407" i="5"/>
  <c r="S2444" i="5"/>
  <c r="G2395" i="5"/>
  <c r="G2288" i="5"/>
  <c r="G2203" i="5"/>
  <c r="R1816" i="5"/>
  <c r="H1816" i="5"/>
  <c r="J1816" i="5"/>
  <c r="I1816" i="5"/>
  <c r="G1816" i="5"/>
  <c r="F1816" i="5"/>
  <c r="F413" i="5"/>
  <c r="I717" i="5"/>
  <c r="G380" i="5"/>
  <c r="S2484" i="5"/>
  <c r="H2127" i="5"/>
  <c r="F2308" i="5"/>
  <c r="G2308" i="5"/>
  <c r="J2127" i="5"/>
  <c r="I1596" i="5"/>
  <c r="G413" i="5"/>
  <c r="F380" i="5"/>
  <c r="S2332" i="5"/>
  <c r="G988" i="5"/>
  <c r="H669" i="5"/>
  <c r="H717" i="5"/>
  <c r="F340" i="5"/>
  <c r="F988" i="5"/>
  <c r="J1028" i="5"/>
  <c r="I108" i="5"/>
  <c r="J60" i="5"/>
  <c r="F487" i="5"/>
  <c r="I1920" i="5"/>
  <c r="H2188" i="5"/>
  <c r="G2053" i="5"/>
  <c r="I1407" i="5"/>
  <c r="I2168" i="5"/>
  <c r="S1944" i="5"/>
  <c r="S1308" i="5"/>
  <c r="S2460" i="5"/>
  <c r="R669" i="5"/>
  <c r="F717" i="5"/>
  <c r="J380" i="5"/>
  <c r="J460" i="5"/>
  <c r="J487" i="5"/>
  <c r="J1920" i="5"/>
  <c r="R1974" i="5"/>
  <c r="J855" i="5"/>
  <c r="R2091" i="5"/>
  <c r="G2123" i="5"/>
  <c r="J790" i="5"/>
  <c r="I2214" i="5"/>
  <c r="S1897" i="5"/>
  <c r="S2214" i="5"/>
  <c r="S2186" i="5"/>
  <c r="I516" i="5"/>
  <c r="H1596" i="5"/>
  <c r="R2168" i="5"/>
  <c r="I380" i="5"/>
  <c r="G1644" i="5"/>
  <c r="R2214" i="5"/>
  <c r="F669" i="5"/>
  <c r="J717" i="5"/>
  <c r="H380" i="5"/>
  <c r="I460" i="5"/>
  <c r="F1920" i="5"/>
  <c r="R243" i="5"/>
  <c r="G275" i="5"/>
  <c r="I2091" i="5"/>
  <c r="G1245" i="5"/>
  <c r="R2307" i="5"/>
  <c r="S2201" i="5"/>
  <c r="S1969" i="5"/>
  <c r="G2031" i="5"/>
  <c r="I2031" i="5"/>
  <c r="H2031" i="5"/>
  <c r="H2230" i="5"/>
  <c r="J2230" i="5"/>
  <c r="F2230" i="5"/>
  <c r="I1871" i="5"/>
  <c r="J1871" i="5"/>
  <c r="F1871" i="5"/>
  <c r="G1871" i="5"/>
  <c r="G1439" i="5"/>
  <c r="I1439" i="5"/>
  <c r="I475" i="5"/>
  <c r="G1119" i="5"/>
  <c r="I39" i="5"/>
  <c r="H39" i="5"/>
  <c r="G39" i="5"/>
  <c r="J39" i="5"/>
  <c r="J51" i="5"/>
  <c r="G51" i="5"/>
  <c r="F63" i="5"/>
  <c r="R63" i="5"/>
  <c r="H63" i="5"/>
  <c r="I63" i="5"/>
  <c r="G63" i="5"/>
  <c r="J63" i="5"/>
  <c r="G95" i="5"/>
  <c r="R95" i="5"/>
  <c r="H95" i="5"/>
  <c r="I95" i="5"/>
  <c r="J95" i="5"/>
  <c r="S102" i="5"/>
  <c r="S121" i="5"/>
  <c r="F127" i="5"/>
  <c r="R127" i="5"/>
  <c r="H127" i="5"/>
  <c r="G127" i="5"/>
  <c r="I127" i="5"/>
  <c r="J127" i="5"/>
  <c r="S134" i="5"/>
  <c r="S140" i="5"/>
  <c r="S153" i="5"/>
  <c r="G159" i="5"/>
  <c r="H159" i="5"/>
  <c r="S172" i="5"/>
  <c r="S204" i="5"/>
  <c r="F216" i="5"/>
  <c r="H216" i="5"/>
  <c r="J216" i="5"/>
  <c r="I216" i="5"/>
  <c r="G216" i="5"/>
  <c r="S233" i="5"/>
  <c r="S239" i="5"/>
  <c r="S246" i="5"/>
  <c r="S267" i="5"/>
  <c r="S274" i="5"/>
  <c r="S287" i="5"/>
  <c r="S306" i="5"/>
  <c r="S312" i="5"/>
  <c r="S319" i="5"/>
  <c r="S327" i="5"/>
  <c r="S341" i="5"/>
  <c r="S348" i="5"/>
  <c r="S362" i="5"/>
  <c r="G367" i="5"/>
  <c r="R367" i="5"/>
  <c r="H367" i="5"/>
  <c r="I367" i="5"/>
  <c r="S429" i="5"/>
  <c r="S454" i="5"/>
  <c r="I467" i="5"/>
  <c r="R467" i="5"/>
  <c r="F467" i="5"/>
  <c r="G467" i="5"/>
  <c r="S487" i="5"/>
  <c r="F535" i="5"/>
  <c r="G535" i="5"/>
  <c r="R535" i="5"/>
  <c r="H535" i="5"/>
  <c r="S541" i="5"/>
  <c r="S560" i="5"/>
  <c r="F566" i="5"/>
  <c r="H566" i="5"/>
  <c r="I566" i="5"/>
  <c r="J566" i="5"/>
  <c r="H571" i="5"/>
  <c r="R571" i="5"/>
  <c r="G571" i="5"/>
  <c r="J571" i="5"/>
  <c r="S577" i="5"/>
  <c r="S590" i="5"/>
  <c r="H595" i="5"/>
  <c r="R595" i="5"/>
  <c r="I595" i="5"/>
  <c r="F595" i="5"/>
  <c r="S613" i="5"/>
  <c r="S624" i="5"/>
  <c r="I630" i="5"/>
  <c r="J630" i="5"/>
  <c r="F630" i="5"/>
  <c r="S648" i="5"/>
  <c r="S666" i="5"/>
  <c r="S678" i="5"/>
  <c r="S689" i="5"/>
  <c r="G712" i="5"/>
  <c r="J712" i="5"/>
  <c r="G718" i="5"/>
  <c r="I718" i="5"/>
  <c r="S724" i="5"/>
  <c r="S730" i="5"/>
  <c r="S736" i="5"/>
  <c r="S765" i="5"/>
  <c r="S773" i="5"/>
  <c r="S780" i="5"/>
  <c r="S793" i="5"/>
  <c r="S801" i="5"/>
  <c r="S807" i="5"/>
  <c r="S813" i="5"/>
  <c r="S821" i="5"/>
  <c r="S827" i="5"/>
  <c r="S840" i="5"/>
  <c r="S848" i="5"/>
  <c r="S860" i="5"/>
  <c r="R867" i="5"/>
  <c r="J867" i="5"/>
  <c r="H867" i="5"/>
  <c r="F867" i="5"/>
  <c r="I879" i="5"/>
  <c r="R879" i="5"/>
  <c r="S892" i="5"/>
  <c r="S905" i="5"/>
  <c r="S917" i="5"/>
  <c r="S925" i="5"/>
  <c r="G943" i="5"/>
  <c r="R943" i="5"/>
  <c r="J943" i="5"/>
  <c r="H943" i="5"/>
  <c r="S958" i="5"/>
  <c r="F963" i="5"/>
  <c r="G963" i="5"/>
  <c r="H963" i="5"/>
  <c r="S976" i="5"/>
  <c r="R995" i="5"/>
  <c r="F995" i="5"/>
  <c r="S1040" i="5"/>
  <c r="S1053" i="5"/>
  <c r="H1059" i="5"/>
  <c r="I1059" i="5"/>
  <c r="S1079" i="5"/>
  <c r="S1085" i="5"/>
  <c r="I1126" i="5"/>
  <c r="F1126" i="5"/>
  <c r="I1136" i="5"/>
  <c r="S1202" i="5"/>
  <c r="I1216" i="5"/>
  <c r="F1216" i="5"/>
  <c r="G1216" i="5"/>
  <c r="R1216" i="5"/>
  <c r="S1238" i="5"/>
  <c r="S1245" i="5"/>
  <c r="S1252" i="5"/>
  <c r="S1266" i="5"/>
  <c r="S1272" i="5"/>
  <c r="S1278" i="5"/>
  <c r="S1289" i="5"/>
  <c r="S1296" i="5"/>
  <c r="S1302" i="5"/>
  <c r="S1319" i="5"/>
  <c r="J1342" i="5"/>
  <c r="R1342" i="5"/>
  <c r="G1342" i="5"/>
  <c r="F1342" i="5"/>
  <c r="S1354" i="5"/>
  <c r="R1360" i="5"/>
  <c r="F1360" i="5"/>
  <c r="S1381" i="5"/>
  <c r="J1391" i="5"/>
  <c r="R1391" i="5"/>
  <c r="G1391" i="5"/>
  <c r="I1391" i="5"/>
  <c r="S1401" i="5"/>
  <c r="S1417" i="5"/>
  <c r="S1423" i="5"/>
  <c r="F1430" i="5"/>
  <c r="H1430" i="5"/>
  <c r="S1482" i="5"/>
  <c r="S1490" i="5"/>
  <c r="S1506" i="5"/>
  <c r="S1521" i="5"/>
  <c r="J1527" i="5"/>
  <c r="H1527" i="5"/>
  <c r="I1527" i="5"/>
  <c r="R1527" i="5"/>
  <c r="G1527" i="5"/>
  <c r="F1527" i="5"/>
  <c r="S1540" i="5"/>
  <c r="S1553" i="5"/>
  <c r="I1559" i="5"/>
  <c r="R1559" i="5"/>
  <c r="H1559" i="5"/>
  <c r="S1566" i="5"/>
  <c r="S1572" i="5"/>
  <c r="S1585" i="5"/>
  <c r="R1591" i="5"/>
  <c r="H1591" i="5"/>
  <c r="J1591" i="5"/>
  <c r="G1591" i="5"/>
  <c r="F1591" i="5"/>
  <c r="S1617" i="5"/>
  <c r="R1623" i="5"/>
  <c r="H1623" i="5"/>
  <c r="I1623" i="5"/>
  <c r="F1623" i="5"/>
  <c r="J1623" i="5"/>
  <c r="S1630" i="5"/>
  <c r="S1649" i="5"/>
  <c r="R1655" i="5"/>
  <c r="G1655" i="5"/>
  <c r="H1655" i="5"/>
  <c r="I1655" i="5"/>
  <c r="S1668" i="5"/>
  <c r="S1681" i="5"/>
  <c r="R1687" i="5"/>
  <c r="G1687" i="5"/>
  <c r="H1687" i="5"/>
  <c r="I1687" i="5"/>
  <c r="S1694" i="5"/>
  <c r="S1713" i="5"/>
  <c r="I1723" i="5"/>
  <c r="J1723" i="5"/>
  <c r="F1723" i="5"/>
  <c r="H1728" i="5"/>
  <c r="J1728" i="5"/>
  <c r="J1744" i="5"/>
  <c r="F1744" i="5"/>
  <c r="S1751" i="5"/>
  <c r="S1756" i="5"/>
  <c r="S1762" i="5"/>
  <c r="J1767" i="5"/>
  <c r="I1767" i="5"/>
  <c r="F1767" i="5"/>
  <c r="S1774" i="5"/>
  <c r="J1779" i="5"/>
  <c r="F1779" i="5"/>
  <c r="I1779" i="5"/>
  <c r="H1779" i="5"/>
  <c r="G1779" i="5"/>
  <c r="S1786" i="5"/>
  <c r="S1797" i="5"/>
  <c r="S1809" i="5"/>
  <c r="S1815" i="5"/>
  <c r="S1821" i="5"/>
  <c r="S1826" i="5"/>
  <c r="J1831" i="5"/>
  <c r="F1831" i="5"/>
  <c r="I1831" i="5"/>
  <c r="H1831" i="5"/>
  <c r="G1831" i="5"/>
  <c r="S1837" i="5"/>
  <c r="S1849" i="5"/>
  <c r="S1855" i="5"/>
  <c r="S1861" i="5"/>
  <c r="S1872" i="5"/>
  <c r="S1878" i="5"/>
  <c r="S1885" i="5"/>
  <c r="S1891" i="5"/>
  <c r="H1896" i="5"/>
  <c r="G1896" i="5"/>
  <c r="I1896" i="5"/>
  <c r="F1896" i="5"/>
  <c r="J1896" i="5"/>
  <c r="S1902" i="5"/>
  <c r="S1908" i="5"/>
  <c r="S1913" i="5"/>
  <c r="H1918" i="5"/>
  <c r="J1918" i="5"/>
  <c r="G1918" i="5"/>
  <c r="F1918" i="5"/>
  <c r="S1924" i="5"/>
  <c r="S1937" i="5"/>
  <c r="G1943" i="5"/>
  <c r="I1943" i="5"/>
  <c r="S1949" i="5"/>
  <c r="S1961" i="5"/>
  <c r="S1968" i="5"/>
  <c r="S1975" i="5"/>
  <c r="R1979" i="5"/>
  <c r="G1979" i="5"/>
  <c r="I1979" i="5"/>
  <c r="H1979" i="5"/>
  <c r="J1979" i="5"/>
  <c r="F1979" i="5"/>
  <c r="S1986" i="5"/>
  <c r="S1993" i="5"/>
  <c r="I1998" i="5"/>
  <c r="R1998" i="5"/>
  <c r="G1673" i="5"/>
  <c r="R39" i="5"/>
  <c r="I2376" i="5"/>
  <c r="G2376" i="5"/>
  <c r="H2376" i="5"/>
  <c r="R2376" i="5"/>
  <c r="G936" i="5"/>
  <c r="R936" i="5"/>
  <c r="I936" i="5"/>
  <c r="H936" i="5"/>
  <c r="J936" i="5"/>
  <c r="G888" i="5"/>
  <c r="F888" i="5"/>
  <c r="R888" i="5"/>
  <c r="H888" i="5"/>
  <c r="I888" i="5"/>
  <c r="G840" i="5"/>
  <c r="J840" i="5"/>
  <c r="F840" i="5"/>
  <c r="R840" i="5"/>
  <c r="H840" i="5"/>
  <c r="I840" i="5"/>
  <c r="G1959" i="5"/>
  <c r="J1959" i="5"/>
  <c r="F1959" i="5"/>
  <c r="R1959" i="5"/>
  <c r="I1959" i="5"/>
  <c r="H1959" i="5"/>
  <c r="R1515" i="5"/>
  <c r="I1515" i="5"/>
  <c r="F1515" i="5"/>
  <c r="G1515" i="5"/>
  <c r="J1515" i="5"/>
  <c r="H1515" i="5"/>
  <c r="I1431" i="5"/>
  <c r="J1431" i="5"/>
  <c r="H1431" i="5"/>
  <c r="R1431" i="5"/>
  <c r="G1431" i="5"/>
  <c r="F1431" i="5"/>
  <c r="G536" i="5"/>
  <c r="H536" i="5"/>
  <c r="I536" i="5"/>
  <c r="F536" i="5"/>
  <c r="J536" i="5"/>
  <c r="H480" i="5"/>
  <c r="J480" i="5"/>
  <c r="R480" i="5"/>
  <c r="I480" i="5"/>
  <c r="G480" i="5"/>
  <c r="F480" i="5"/>
  <c r="J416" i="5"/>
  <c r="G416" i="5"/>
  <c r="H416" i="5"/>
  <c r="R352" i="5"/>
  <c r="H352" i="5"/>
  <c r="I352" i="5"/>
  <c r="J352" i="5"/>
  <c r="G352" i="5"/>
  <c r="F352" i="5"/>
  <c r="G288" i="5"/>
  <c r="R288" i="5"/>
  <c r="F232" i="5"/>
  <c r="J232" i="5"/>
  <c r="H232" i="5"/>
  <c r="I232" i="5"/>
  <c r="R232" i="5"/>
  <c r="S2005" i="5"/>
  <c r="S2012" i="5"/>
  <c r="G2051" i="5"/>
  <c r="F2051" i="5"/>
  <c r="H2051" i="5"/>
  <c r="I2051" i="5"/>
  <c r="S2064" i="5"/>
  <c r="J2070" i="5"/>
  <c r="F2070" i="5"/>
  <c r="I2070" i="5"/>
  <c r="H2070" i="5"/>
  <c r="S2077" i="5"/>
  <c r="J1500" i="5"/>
  <c r="S2037" i="5"/>
  <c r="I550" i="5"/>
  <c r="R550" i="5"/>
  <c r="J550" i="5"/>
  <c r="F550" i="5"/>
  <c r="H550" i="5"/>
  <c r="G550" i="5"/>
  <c r="I1438" i="5"/>
  <c r="R1438" i="5"/>
  <c r="J1438" i="5"/>
  <c r="F1982" i="5"/>
  <c r="I1982" i="5"/>
  <c r="R1982" i="5"/>
  <c r="G1984" i="5"/>
  <c r="H1984" i="5"/>
  <c r="J1984" i="5"/>
  <c r="G1800" i="5"/>
  <c r="H1800" i="5"/>
  <c r="I1800" i="5"/>
  <c r="J1800" i="5"/>
  <c r="F1800" i="5"/>
  <c r="R1800" i="5"/>
  <c r="H1460" i="5"/>
  <c r="J921" i="5"/>
  <c r="S2088" i="5"/>
  <c r="I1014" i="5"/>
  <c r="F1014" i="5"/>
  <c r="J2334" i="5"/>
  <c r="I2334" i="5"/>
  <c r="H2374" i="5"/>
  <c r="I2374" i="5"/>
  <c r="G2219" i="5"/>
  <c r="H2219" i="5"/>
  <c r="R2219" i="5"/>
  <c r="F2219" i="5"/>
  <c r="I2219" i="5"/>
  <c r="J2219" i="5"/>
  <c r="F1967" i="5"/>
  <c r="J1967" i="5"/>
  <c r="H1463" i="5"/>
  <c r="F1463" i="5"/>
  <c r="R1463" i="5"/>
  <c r="G1463" i="5"/>
  <c r="I1463" i="5"/>
  <c r="G423" i="5"/>
  <c r="I423" i="5"/>
  <c r="J423" i="5"/>
  <c r="F423" i="5"/>
  <c r="H423" i="5"/>
  <c r="J415" i="5"/>
  <c r="H415" i="5"/>
  <c r="F415" i="5"/>
  <c r="R415" i="5"/>
  <c r="F911" i="5"/>
  <c r="R911" i="5"/>
  <c r="G911" i="5"/>
  <c r="H911" i="5"/>
  <c r="J911" i="5"/>
  <c r="G379" i="5"/>
  <c r="F379" i="5"/>
  <c r="H379" i="5"/>
  <c r="R379" i="5"/>
  <c r="I379" i="5"/>
  <c r="H899" i="5"/>
  <c r="R899" i="5"/>
  <c r="F899" i="5"/>
  <c r="I899" i="5"/>
  <c r="J899" i="5"/>
  <c r="J381" i="5"/>
  <c r="G208" i="5"/>
  <c r="J208" i="5"/>
  <c r="F208" i="5"/>
  <c r="R208" i="5"/>
  <c r="H208" i="5"/>
  <c r="G144" i="5"/>
  <c r="I144" i="5"/>
  <c r="J144" i="5"/>
  <c r="F144" i="5"/>
  <c r="G80" i="5"/>
  <c r="J80" i="5"/>
  <c r="F80" i="5"/>
  <c r="R80" i="5"/>
  <c r="H80" i="5"/>
  <c r="G40" i="5"/>
  <c r="I40" i="5"/>
  <c r="J40" i="5"/>
  <c r="R24" i="5"/>
  <c r="G259" i="5"/>
  <c r="R259" i="5"/>
  <c r="I259" i="5"/>
  <c r="F259" i="5"/>
  <c r="H542" i="5"/>
  <c r="R542" i="5"/>
  <c r="J542" i="5"/>
  <c r="F542" i="5"/>
  <c r="I542" i="5"/>
  <c r="F1486" i="5"/>
  <c r="H1486" i="5"/>
  <c r="I1486" i="5"/>
  <c r="R1486" i="5"/>
  <c r="I1246" i="5"/>
  <c r="R1246" i="5"/>
  <c r="G1246" i="5"/>
  <c r="H1246" i="5"/>
  <c r="J1246" i="5"/>
  <c r="G783" i="5"/>
  <c r="J783" i="5"/>
  <c r="F783" i="5"/>
  <c r="I783" i="5"/>
  <c r="R947" i="5"/>
  <c r="I947" i="5"/>
  <c r="H947" i="5"/>
  <c r="J947" i="5"/>
  <c r="G947" i="5"/>
  <c r="H775" i="5"/>
  <c r="J775" i="5"/>
  <c r="I775" i="5"/>
  <c r="G775" i="5"/>
  <c r="J815" i="5"/>
  <c r="R815" i="5"/>
  <c r="I815" i="5"/>
  <c r="F1624" i="5"/>
  <c r="R568" i="5"/>
  <c r="I568" i="5"/>
  <c r="J395" i="5"/>
  <c r="I395" i="5"/>
  <c r="F291" i="5"/>
  <c r="G291" i="5"/>
  <c r="J291" i="5"/>
  <c r="R291" i="5"/>
  <c r="I675" i="5"/>
  <c r="F675" i="5"/>
  <c r="R675" i="5"/>
  <c r="H675" i="5"/>
  <c r="G675" i="5"/>
  <c r="F1423" i="5"/>
  <c r="H1423" i="5"/>
  <c r="S2102" i="5"/>
  <c r="S2108" i="5"/>
  <c r="S2120" i="5"/>
  <c r="S2127" i="5"/>
  <c r="S2133" i="5"/>
  <c r="S2140" i="5"/>
  <c r="S2146" i="5"/>
  <c r="S2152" i="5"/>
  <c r="S2159" i="5"/>
  <c r="S2166" i="5"/>
  <c r="S2185" i="5"/>
  <c r="S2200" i="5"/>
  <c r="S2207" i="5"/>
  <c r="S2213" i="5"/>
  <c r="S2221" i="5"/>
  <c r="S2227" i="5"/>
  <c r="S2241" i="5"/>
  <c r="S2257" i="5"/>
  <c r="S2265" i="5"/>
  <c r="S2272" i="5"/>
  <c r="S2279" i="5"/>
  <c r="S2287" i="5"/>
  <c r="S2301" i="5"/>
  <c r="F2331" i="5"/>
  <c r="R2331" i="5"/>
  <c r="I2456" i="5"/>
  <c r="J2456" i="5"/>
  <c r="F2456" i="5"/>
  <c r="H2456" i="5"/>
  <c r="G2456" i="5"/>
  <c r="I2355" i="5"/>
  <c r="H2355" i="5"/>
  <c r="J2355" i="5"/>
  <c r="F2355" i="5"/>
  <c r="G2355" i="5"/>
  <c r="I2231" i="5"/>
  <c r="I2496" i="5"/>
  <c r="J2496" i="5"/>
  <c r="F2496" i="5"/>
  <c r="G2496" i="5"/>
  <c r="H2496" i="5"/>
  <c r="I2448" i="5"/>
  <c r="R2448" i="5"/>
  <c r="J2448" i="5"/>
  <c r="F2448" i="5"/>
  <c r="H2448" i="5"/>
  <c r="G2448" i="5"/>
  <c r="J2416" i="5"/>
  <c r="G2416" i="5"/>
  <c r="H2400" i="5"/>
  <c r="F2400" i="5"/>
  <c r="I2400" i="5"/>
  <c r="J2400" i="5"/>
  <c r="F2329" i="5"/>
  <c r="I2329" i="5"/>
  <c r="R2329" i="5"/>
  <c r="G2329" i="5"/>
  <c r="G2309" i="5"/>
  <c r="H2289" i="5"/>
  <c r="R2289" i="5"/>
  <c r="F2289" i="5"/>
  <c r="J2289" i="5"/>
  <c r="G2289" i="5"/>
  <c r="I2289" i="5"/>
  <c r="G2277" i="5"/>
  <c r="R2277" i="5"/>
  <c r="F2216" i="5"/>
  <c r="J2216" i="5"/>
  <c r="H2189" i="5"/>
  <c r="J2128" i="5"/>
  <c r="F2128" i="5"/>
  <c r="I2128" i="5"/>
  <c r="G2128" i="5"/>
  <c r="I1797" i="5"/>
  <c r="G1797" i="5"/>
  <c r="J1797" i="5"/>
  <c r="G1765" i="5"/>
  <c r="R1765" i="5"/>
  <c r="H1765" i="5"/>
  <c r="J1765" i="5"/>
  <c r="I1765" i="5"/>
  <c r="H1557" i="5"/>
  <c r="R1557" i="5"/>
  <c r="I1557" i="5"/>
  <c r="F1557" i="5"/>
  <c r="F1460" i="5"/>
  <c r="I1460" i="5"/>
  <c r="J1460" i="5"/>
  <c r="R1041" i="5"/>
  <c r="I1041" i="5"/>
  <c r="G1041" i="5"/>
  <c r="R996" i="5"/>
  <c r="J996" i="5"/>
  <c r="H996" i="5"/>
  <c r="G921" i="5"/>
  <c r="H921" i="5"/>
  <c r="R629" i="5"/>
  <c r="F629" i="5"/>
  <c r="I629" i="5"/>
  <c r="H577" i="5"/>
  <c r="I577" i="5"/>
  <c r="G517" i="5"/>
  <c r="F517" i="5"/>
  <c r="I420" i="5"/>
  <c r="R420" i="5"/>
  <c r="H420" i="5"/>
  <c r="F341" i="5"/>
  <c r="H341" i="5"/>
  <c r="F308" i="5"/>
  <c r="R308" i="5"/>
  <c r="H181" i="5"/>
  <c r="H113" i="5"/>
  <c r="J113" i="5"/>
  <c r="G68" i="5"/>
  <c r="J68" i="5"/>
  <c r="H1500" i="5"/>
  <c r="G1193" i="5"/>
  <c r="J1041" i="5"/>
  <c r="H2329" i="5"/>
  <c r="I921" i="5"/>
  <c r="H1041" i="5"/>
  <c r="J341" i="5"/>
  <c r="I461" i="5"/>
  <c r="H68" i="5"/>
  <c r="F1797" i="5"/>
  <c r="J251" i="5"/>
  <c r="H251" i="5"/>
  <c r="J2277" i="5"/>
  <c r="F461" i="5"/>
  <c r="H308" i="5"/>
  <c r="S2192" i="5"/>
  <c r="F2231" i="5"/>
  <c r="S2475" i="5"/>
  <c r="I181" i="5"/>
  <c r="I341" i="5"/>
  <c r="R1460" i="5"/>
  <c r="S2294" i="5"/>
  <c r="G526" i="5"/>
  <c r="F526" i="5"/>
  <c r="H526" i="5"/>
  <c r="I526" i="5"/>
  <c r="R526" i="5"/>
  <c r="I358" i="5"/>
  <c r="G358" i="5"/>
  <c r="R358" i="5"/>
  <c r="F358" i="5"/>
  <c r="G270" i="5"/>
  <c r="J270" i="5"/>
  <c r="F270" i="5"/>
  <c r="G2023" i="5"/>
  <c r="F2023" i="5"/>
  <c r="R2040" i="5"/>
  <c r="J2040" i="5"/>
  <c r="G2040" i="5"/>
  <c r="R2231" i="5"/>
  <c r="G181" i="5"/>
  <c r="I2277" i="5"/>
  <c r="S2309" i="5"/>
  <c r="R2355" i="5"/>
  <c r="J2064" i="5"/>
  <c r="R2064" i="5"/>
  <c r="F113" i="5"/>
  <c r="J2231" i="5"/>
  <c r="I2399" i="5"/>
  <c r="F1500" i="5"/>
  <c r="G1500" i="5"/>
  <c r="R2400" i="5"/>
  <c r="R113" i="5"/>
  <c r="F181" i="5"/>
  <c r="J1557" i="5"/>
  <c r="I517" i="5"/>
  <c r="F2277" i="5"/>
  <c r="G381" i="5"/>
  <c r="F2368" i="5"/>
  <c r="G2368" i="5"/>
  <c r="G113" i="5"/>
  <c r="H629" i="5"/>
  <c r="G1557" i="5"/>
  <c r="H517" i="5"/>
  <c r="R2456" i="5"/>
  <c r="R2496" i="5"/>
  <c r="H1331" i="5"/>
  <c r="G1331" i="5"/>
  <c r="J1331" i="5"/>
  <c r="I1299" i="5"/>
  <c r="F1299" i="5"/>
  <c r="G1267" i="5"/>
  <c r="J1267" i="5"/>
  <c r="G1235" i="5"/>
  <c r="H1235" i="5"/>
  <c r="G1203" i="5"/>
  <c r="R1203" i="5"/>
  <c r="F1171" i="5"/>
  <c r="H1171" i="5"/>
  <c r="I1171" i="5"/>
  <c r="G1171" i="5"/>
  <c r="G1080" i="5"/>
  <c r="J1080" i="5"/>
  <c r="F1080" i="5"/>
  <c r="R1080" i="5"/>
  <c r="I1080" i="5"/>
  <c r="J1058" i="5"/>
  <c r="I1038" i="5"/>
  <c r="H1038" i="5"/>
  <c r="G1016" i="5"/>
  <c r="J1016" i="5"/>
  <c r="F1016" i="5"/>
  <c r="R1016" i="5"/>
  <c r="H1016" i="5"/>
  <c r="I1016" i="5"/>
  <c r="H974" i="5"/>
  <c r="R974" i="5"/>
  <c r="F974" i="5"/>
  <c r="I974" i="5"/>
  <c r="J2136" i="5"/>
  <c r="I816" i="5"/>
  <c r="I871" i="5"/>
  <c r="R2311" i="5"/>
  <c r="F43" i="5"/>
  <c r="H43" i="5"/>
  <c r="S128" i="5"/>
  <c r="F287" i="5"/>
  <c r="G287" i="5"/>
  <c r="J287" i="5"/>
  <c r="I287" i="5"/>
  <c r="H287" i="5"/>
  <c r="S295" i="5"/>
  <c r="S335" i="5"/>
  <c r="S349" i="5"/>
  <c r="S368" i="5"/>
  <c r="S401" i="5"/>
  <c r="I407" i="5"/>
  <c r="S442" i="5"/>
  <c r="S462" i="5"/>
  <c r="S488" i="5"/>
  <c r="S503" i="5"/>
  <c r="S509" i="5"/>
  <c r="S516" i="5"/>
  <c r="S522" i="5"/>
  <c r="S549" i="5"/>
  <c r="R555" i="5"/>
  <c r="H555" i="5"/>
  <c r="F555" i="5"/>
  <c r="I555" i="5"/>
  <c r="J555" i="5"/>
  <c r="G555" i="5"/>
  <c r="S561" i="5"/>
  <c r="S567" i="5"/>
  <c r="S572" i="5"/>
  <c r="I583" i="5"/>
  <c r="H583" i="5"/>
  <c r="G583" i="5"/>
  <c r="J583" i="5"/>
  <c r="I590" i="5"/>
  <c r="G590" i="5"/>
  <c r="J590" i="5"/>
  <c r="R590" i="5"/>
  <c r="H590" i="5"/>
  <c r="F590" i="5"/>
  <c r="S596" i="5"/>
  <c r="S662" i="5"/>
  <c r="J672" i="5"/>
  <c r="R672" i="5"/>
  <c r="I672" i="5"/>
  <c r="H672" i="5"/>
  <c r="F678" i="5"/>
  <c r="G678" i="5"/>
  <c r="R678" i="5"/>
  <c r="I678" i="5"/>
  <c r="S684" i="5"/>
  <c r="S754" i="5"/>
  <c r="S828" i="5"/>
  <c r="S868" i="5"/>
  <c r="F958" i="5"/>
  <c r="H958" i="5"/>
  <c r="J958" i="5"/>
  <c r="I958" i="5"/>
  <c r="J1560" i="5"/>
  <c r="G1660" i="5"/>
  <c r="J2311" i="5"/>
  <c r="I2263" i="5"/>
  <c r="H1660" i="5"/>
  <c r="H816" i="5"/>
  <c r="I1560" i="5"/>
  <c r="J871" i="5"/>
  <c r="J2285" i="5"/>
  <c r="G2461" i="5"/>
  <c r="F2311" i="5"/>
  <c r="F2144" i="5"/>
  <c r="S2297" i="5"/>
  <c r="S2209" i="5"/>
  <c r="I1127" i="5"/>
  <c r="S2104" i="5"/>
  <c r="S2117" i="5"/>
  <c r="H2135" i="5"/>
  <c r="R2135" i="5"/>
  <c r="F2135" i="5"/>
  <c r="J2135" i="5"/>
  <c r="I2135" i="5"/>
  <c r="G2142" i="5"/>
  <c r="I2142" i="5"/>
  <c r="H2142" i="5"/>
  <c r="J2142" i="5"/>
  <c r="R2142" i="5"/>
  <c r="S2148" i="5"/>
  <c r="S2168" i="5"/>
  <c r="S2252" i="5"/>
  <c r="S2268" i="5"/>
  <c r="S2282" i="5"/>
  <c r="S2290" i="5"/>
  <c r="S2327" i="5"/>
  <c r="S2334" i="5"/>
  <c r="S2342" i="5"/>
  <c r="S2358" i="5"/>
  <c r="S2366" i="5"/>
  <c r="S2374" i="5"/>
  <c r="S2382" i="5"/>
  <c r="S2406" i="5"/>
  <c r="S2414" i="5"/>
  <c r="S2422" i="5"/>
  <c r="S2438" i="5"/>
  <c r="S2454" i="5"/>
  <c r="S2486" i="5"/>
  <c r="S2494" i="5"/>
  <c r="F2483" i="5"/>
  <c r="H2483" i="5"/>
  <c r="R2483" i="5"/>
  <c r="G2483" i="5"/>
  <c r="G2387" i="5"/>
  <c r="J2387" i="5"/>
  <c r="H2387" i="5"/>
  <c r="I2387" i="5"/>
  <c r="J2477" i="5"/>
  <c r="R2477" i="5"/>
  <c r="F2477" i="5"/>
  <c r="J2461" i="5"/>
  <c r="F2461" i="5"/>
  <c r="G2342" i="5"/>
  <c r="J2342" i="5"/>
  <c r="F2342" i="5"/>
  <c r="I2342" i="5"/>
  <c r="R2256" i="5"/>
  <c r="H2256" i="5"/>
  <c r="J2256" i="5"/>
  <c r="G2256" i="5"/>
  <c r="R2117" i="5"/>
  <c r="G2117" i="5"/>
  <c r="I2117" i="5"/>
  <c r="J2117" i="5"/>
  <c r="J1782" i="5"/>
  <c r="G1782" i="5"/>
  <c r="H1710" i="5"/>
  <c r="I1710" i="5"/>
  <c r="J1710" i="5"/>
  <c r="R1710" i="5"/>
  <c r="G1485" i="5"/>
  <c r="F816" i="5"/>
  <c r="F294" i="5"/>
  <c r="R871" i="5"/>
  <c r="G1127" i="5"/>
  <c r="F2263" i="5"/>
  <c r="J2483" i="5"/>
  <c r="F2088" i="5"/>
  <c r="R816" i="5"/>
  <c r="F1847" i="5"/>
  <c r="I1624" i="5"/>
  <c r="I294" i="5"/>
  <c r="H871" i="5"/>
  <c r="R1127" i="5"/>
  <c r="R2387" i="5"/>
  <c r="R2342" i="5"/>
  <c r="G1710" i="5"/>
  <c r="S415" i="5"/>
  <c r="G294" i="5"/>
  <c r="H1624" i="5"/>
  <c r="G2136" i="5"/>
  <c r="J1127" i="5"/>
  <c r="I2483" i="5"/>
  <c r="F2387" i="5"/>
  <c r="S2244" i="5"/>
  <c r="H2342" i="5"/>
  <c r="F2142" i="5"/>
  <c r="F1710" i="5"/>
  <c r="H678" i="5"/>
  <c r="I659" i="5"/>
  <c r="R659" i="5"/>
  <c r="F1660" i="5"/>
  <c r="J1847" i="5"/>
  <c r="R1624" i="5"/>
  <c r="H2136" i="5"/>
  <c r="F1127" i="5"/>
  <c r="I2477" i="5"/>
  <c r="H2461" i="5"/>
  <c r="S2398" i="5"/>
  <c r="S2260" i="5"/>
  <c r="F1782" i="5"/>
  <c r="S269" i="5"/>
  <c r="S301" i="5"/>
  <c r="S430" i="5"/>
  <c r="S463" i="5"/>
  <c r="S469" i="5"/>
  <c r="S489" i="5"/>
  <c r="S497" i="5"/>
  <c r="F503" i="5"/>
  <c r="I503" i="5"/>
  <c r="S537" i="5"/>
  <c r="S556" i="5"/>
  <c r="S562" i="5"/>
  <c r="J567" i="5"/>
  <c r="H567" i="5"/>
  <c r="S591" i="5"/>
  <c r="S597" i="5"/>
  <c r="R614" i="5"/>
  <c r="G614" i="5"/>
  <c r="S850" i="5"/>
  <c r="S856" i="5"/>
  <c r="S888" i="5"/>
  <c r="S959" i="5"/>
  <c r="S984" i="5"/>
  <c r="S997" i="5"/>
  <c r="S1055" i="5"/>
  <c r="S1398" i="5"/>
  <c r="S1440" i="5"/>
  <c r="S1612" i="5"/>
  <c r="F1631" i="5"/>
  <c r="G1631" i="5"/>
  <c r="S1676" i="5"/>
  <c r="R1719" i="5"/>
  <c r="G1719" i="5"/>
  <c r="R1803" i="5"/>
  <c r="G1803" i="5"/>
  <c r="H1803" i="5"/>
  <c r="I1872" i="5"/>
  <c r="R1872" i="5"/>
  <c r="H1872" i="5"/>
  <c r="S1879" i="5"/>
  <c r="R710" i="5"/>
  <c r="S1362" i="5"/>
  <c r="S445" i="5"/>
  <c r="S1025" i="5"/>
  <c r="F1415" i="5"/>
  <c r="I219" i="5"/>
  <c r="S439" i="5"/>
  <c r="H478" i="5"/>
  <c r="G478" i="5"/>
  <c r="R478" i="5"/>
  <c r="S616" i="5"/>
  <c r="I639" i="5"/>
  <c r="G639" i="5"/>
  <c r="S824" i="5"/>
  <c r="S930" i="5"/>
  <c r="S935" i="5"/>
  <c r="S948" i="5"/>
  <c r="S993" i="5"/>
  <c r="S1104" i="5"/>
  <c r="S1114" i="5"/>
  <c r="S1119" i="5"/>
  <c r="S1124" i="5"/>
  <c r="S1130" i="5"/>
  <c r="I1192" i="5"/>
  <c r="S1305" i="5"/>
  <c r="S1317" i="5"/>
  <c r="S1602" i="5"/>
  <c r="S1666" i="5"/>
  <c r="G1736" i="5"/>
  <c r="I1736" i="5"/>
  <c r="S1783" i="5"/>
  <c r="R1799" i="5"/>
  <c r="G1799" i="5"/>
  <c r="H639" i="5"/>
  <c r="G1599" i="5"/>
  <c r="S1670" i="5"/>
  <c r="J614" i="5"/>
  <c r="S543" i="5"/>
  <c r="S471" i="5"/>
  <c r="J478" i="5"/>
  <c r="S1048" i="5"/>
  <c r="G455" i="5"/>
  <c r="I455" i="5"/>
  <c r="S539" i="5"/>
  <c r="F622" i="5"/>
  <c r="S485" i="5"/>
  <c r="S1057" i="5"/>
  <c r="G1415" i="5"/>
  <c r="S716" i="5"/>
  <c r="S693" i="5"/>
  <c r="H51" i="5"/>
  <c r="R51" i="5"/>
  <c r="S372" i="5"/>
  <c r="R1493" i="5"/>
  <c r="J1493" i="5"/>
  <c r="H776" i="5"/>
  <c r="F1072" i="5"/>
  <c r="R1223" i="5"/>
  <c r="R1255" i="5"/>
  <c r="F1287" i="5"/>
  <c r="R1319" i="5"/>
  <c r="I729" i="5"/>
  <c r="R68" i="5"/>
  <c r="F143" i="5"/>
  <c r="G143" i="5"/>
  <c r="R207" i="5"/>
  <c r="G207" i="5"/>
  <c r="S376" i="5"/>
  <c r="S646" i="5"/>
  <c r="H651" i="5"/>
  <c r="J651" i="5"/>
  <c r="R651" i="5"/>
  <c r="J663" i="5"/>
  <c r="H663" i="5"/>
  <c r="H686" i="5"/>
  <c r="I686" i="5"/>
  <c r="G686" i="5"/>
  <c r="S698" i="5"/>
  <c r="S704" i="5"/>
  <c r="S710" i="5"/>
  <c r="S721" i="5"/>
  <c r="R750" i="5"/>
  <c r="H750" i="5"/>
  <c r="S762" i="5"/>
  <c r="S769" i="5"/>
  <c r="S777" i="5"/>
  <c r="S817" i="5"/>
  <c r="J830" i="5"/>
  <c r="F830" i="5"/>
  <c r="H830" i="5"/>
  <c r="I830" i="5"/>
  <c r="S844" i="5"/>
  <c r="J870" i="5"/>
  <c r="F870" i="5"/>
  <c r="S876" i="5"/>
  <c r="S929" i="5"/>
  <c r="J934" i="5"/>
  <c r="I934" i="5"/>
  <c r="F934" i="5"/>
  <c r="H934" i="5"/>
  <c r="H979" i="5"/>
  <c r="R979" i="5"/>
  <c r="I979" i="5"/>
  <c r="S999" i="5"/>
  <c r="H1011" i="5"/>
  <c r="I1011" i="5"/>
  <c r="S1024" i="5"/>
  <c r="S1037" i="5"/>
  <c r="J1043" i="5"/>
  <c r="I1043" i="5"/>
  <c r="R1043" i="5"/>
  <c r="F1043" i="5"/>
  <c r="S1063" i="5"/>
  <c r="J1075" i="5"/>
  <c r="R1075" i="5"/>
  <c r="H1075" i="5"/>
  <c r="I1075" i="5"/>
  <c r="R1087" i="5"/>
  <c r="I1087" i="5"/>
  <c r="H1087" i="5"/>
  <c r="J1087" i="5"/>
  <c r="F1087" i="5"/>
  <c r="G1087" i="5"/>
  <c r="S1103" i="5"/>
  <c r="S1113" i="5"/>
  <c r="S1129" i="5"/>
  <c r="R1134" i="5"/>
  <c r="H1134" i="5"/>
  <c r="I1134" i="5"/>
  <c r="J1134" i="5"/>
  <c r="S1149" i="5"/>
  <c r="S1159" i="5"/>
  <c r="G1184" i="5"/>
  <c r="H1184" i="5"/>
  <c r="F1184" i="5"/>
  <c r="S1192" i="5"/>
  <c r="S1199" i="5"/>
  <c r="S1206" i="5"/>
  <c r="S1234" i="5"/>
  <c r="S1241" i="5"/>
  <c r="I1248" i="5"/>
  <c r="H1248" i="5"/>
  <c r="J1248" i="5"/>
  <c r="F1248" i="5"/>
  <c r="R1248" i="5"/>
  <c r="S1256" i="5"/>
  <c r="S1263" i="5"/>
  <c r="H1304" i="5"/>
  <c r="F1304" i="5"/>
  <c r="R1304" i="5"/>
  <c r="S1316" i="5"/>
  <c r="S1322" i="5"/>
  <c r="S1328" i="5"/>
  <c r="S1334" i="5"/>
  <c r="J1350" i="5"/>
  <c r="F1350" i="5"/>
  <c r="H1350" i="5"/>
  <c r="I1350" i="5"/>
  <c r="G1350" i="5"/>
  <c r="R1350" i="5"/>
  <c r="S1357" i="5"/>
  <c r="F1363" i="5"/>
  <c r="H1363" i="5"/>
  <c r="G1363" i="5"/>
  <c r="I1363" i="5"/>
  <c r="H1383" i="5"/>
  <c r="J1383" i="5"/>
  <c r="F1383" i="5"/>
  <c r="R1383" i="5"/>
  <c r="G1383" i="5"/>
  <c r="S1394" i="5"/>
  <c r="S1399" i="5"/>
  <c r="S1409" i="5"/>
  <c r="S1415" i="5"/>
  <c r="S1434" i="5"/>
  <c r="R1455" i="5"/>
  <c r="J1455" i="5"/>
  <c r="R1462" i="5"/>
  <c r="J1462" i="5"/>
  <c r="G1462" i="5"/>
  <c r="F1462" i="5"/>
  <c r="H1462" i="5"/>
  <c r="S1486" i="5"/>
  <c r="S1510" i="5"/>
  <c r="J1543" i="5"/>
  <c r="S1550" i="5"/>
  <c r="J1575" i="5"/>
  <c r="I1575" i="5"/>
  <c r="R1575" i="5"/>
  <c r="G1575" i="5"/>
  <c r="S1588" i="5"/>
  <c r="H1607" i="5"/>
  <c r="I1607" i="5"/>
  <c r="J1607" i="5"/>
  <c r="R1607" i="5"/>
  <c r="S1614" i="5"/>
  <c r="S1620" i="5"/>
  <c r="S1627" i="5"/>
  <c r="I1639" i="5"/>
  <c r="I1671" i="5"/>
  <c r="S1691" i="5"/>
  <c r="R1703" i="5"/>
  <c r="G1703" i="5"/>
  <c r="H1703" i="5"/>
  <c r="I1703" i="5"/>
  <c r="S1710" i="5"/>
  <c r="R1715" i="5"/>
  <c r="J1715" i="5"/>
  <c r="F1715" i="5"/>
  <c r="I1715" i="5"/>
  <c r="G1715" i="5"/>
  <c r="J1720" i="5"/>
  <c r="S1726" i="5"/>
  <c r="S1741" i="5"/>
  <c r="G1752" i="5"/>
  <c r="H1752" i="5"/>
  <c r="R1752" i="5"/>
  <c r="S1759" i="5"/>
  <c r="R1763" i="5"/>
  <c r="H1763" i="5"/>
  <c r="J1763" i="5"/>
  <c r="F1763" i="5"/>
  <c r="S1770" i="5"/>
  <c r="S1776" i="5"/>
  <c r="S1782" i="5"/>
  <c r="S1793" i="5"/>
  <c r="S1799" i="5"/>
  <c r="S1805" i="5"/>
  <c r="F1811" i="5"/>
  <c r="I1811" i="5"/>
  <c r="S1834" i="5"/>
  <c r="S1844" i="5"/>
  <c r="S1857" i="5"/>
  <c r="S1874" i="5"/>
  <c r="S1881" i="5"/>
  <c r="S1927" i="5"/>
  <c r="S1933" i="5"/>
  <c r="R1939" i="5"/>
  <c r="H1939" i="5"/>
  <c r="J1939" i="5"/>
  <c r="F1939" i="5"/>
  <c r="G1939" i="5"/>
  <c r="I1939" i="5"/>
  <c r="R1951" i="5"/>
  <c r="H1951" i="5"/>
  <c r="J1951" i="5"/>
  <c r="S1957" i="5"/>
  <c r="R1963" i="5"/>
  <c r="J1963" i="5"/>
  <c r="F1963" i="5"/>
  <c r="G1963" i="5"/>
  <c r="I1963" i="5"/>
  <c r="S1971" i="5"/>
  <c r="H1976" i="5"/>
  <c r="I1976" i="5"/>
  <c r="R1976" i="5"/>
  <c r="S1982" i="5"/>
  <c r="S1988" i="5"/>
  <c r="S1995" i="5"/>
  <c r="S2008" i="5"/>
  <c r="S2015" i="5"/>
  <c r="S2033" i="5"/>
  <c r="S2040" i="5"/>
  <c r="S2047" i="5"/>
  <c r="S2054" i="5"/>
  <c r="S2060" i="5"/>
  <c r="S2067" i="5"/>
  <c r="S2073" i="5"/>
  <c r="S2084" i="5"/>
  <c r="S2098" i="5"/>
  <c r="J2103" i="5"/>
  <c r="H2103" i="5"/>
  <c r="G2103" i="5"/>
  <c r="R2103" i="5"/>
  <c r="F2103" i="5"/>
  <c r="I2103" i="5"/>
  <c r="S2110" i="5"/>
  <c r="S2116" i="5"/>
  <c r="S2122" i="5"/>
  <c r="S2128" i="5"/>
  <c r="S2161" i="5"/>
  <c r="I2167" i="5"/>
  <c r="G2167" i="5"/>
  <c r="S2181" i="5"/>
  <c r="S2194" i="5"/>
  <c r="S2208" i="5"/>
  <c r="S2223" i="5"/>
  <c r="S2303" i="5"/>
  <c r="S2311" i="5"/>
  <c r="S2318" i="5"/>
  <c r="S2429" i="5"/>
  <c r="S2437" i="5"/>
  <c r="S2445" i="5"/>
  <c r="F2451" i="5"/>
  <c r="G2451" i="5"/>
  <c r="H78" i="5"/>
  <c r="H142" i="5"/>
  <c r="H206" i="5"/>
  <c r="J848" i="5"/>
  <c r="J1072" i="5"/>
  <c r="R1191" i="5"/>
  <c r="F1223" i="5"/>
  <c r="F1255" i="5"/>
  <c r="J1287" i="5"/>
  <c r="F1319" i="5"/>
  <c r="F56" i="5"/>
  <c r="F120" i="5"/>
  <c r="J184" i="5"/>
  <c r="H735" i="5"/>
  <c r="F996" i="5"/>
  <c r="F68" i="5"/>
  <c r="J1974" i="5"/>
  <c r="I855" i="5"/>
  <c r="H1968" i="5"/>
  <c r="F1487" i="5"/>
  <c r="G395" i="5"/>
  <c r="I1455" i="5"/>
  <c r="F1575" i="5"/>
  <c r="R1581" i="5"/>
  <c r="H1974" i="5"/>
  <c r="G335" i="5"/>
  <c r="R1621" i="5"/>
  <c r="H905" i="5"/>
  <c r="G996" i="5"/>
  <c r="F776" i="5"/>
  <c r="F420" i="5"/>
  <c r="I800" i="5"/>
  <c r="J1191" i="5"/>
  <c r="I184" i="5"/>
  <c r="H729" i="5"/>
  <c r="J1487" i="5"/>
  <c r="I335" i="5"/>
  <c r="H395" i="5"/>
  <c r="H870" i="5"/>
  <c r="H1043" i="5"/>
  <c r="S797" i="5"/>
  <c r="G651" i="5"/>
  <c r="G1043" i="5"/>
  <c r="G1763" i="5"/>
  <c r="S1556" i="5"/>
  <c r="R2157" i="5"/>
  <c r="R2134" i="5"/>
  <c r="J2134" i="5"/>
  <c r="F2134" i="5"/>
  <c r="I1989" i="5"/>
  <c r="F1989" i="5"/>
  <c r="I1949" i="5"/>
  <c r="J1949" i="5"/>
  <c r="R1949" i="5"/>
  <c r="I1878" i="5"/>
  <c r="J1878" i="5"/>
  <c r="R1878" i="5"/>
  <c r="F1878" i="5"/>
  <c r="G1878" i="5"/>
  <c r="G1845" i="5"/>
  <c r="I1845" i="5"/>
  <c r="J1845" i="5"/>
  <c r="F1845" i="5"/>
  <c r="I1774" i="5"/>
  <c r="H1774" i="5"/>
  <c r="J1774" i="5"/>
  <c r="R1774" i="5"/>
  <c r="F1774" i="5"/>
  <c r="G1774" i="5"/>
  <c r="I1749" i="5"/>
  <c r="G1749" i="5"/>
  <c r="J1749" i="5"/>
  <c r="F1749" i="5"/>
  <c r="G1693" i="5"/>
  <c r="G729" i="5"/>
  <c r="G420" i="5"/>
  <c r="J776" i="5"/>
  <c r="H800" i="5"/>
  <c r="F1008" i="5"/>
  <c r="I1287" i="5"/>
  <c r="I56" i="5"/>
  <c r="I120" i="5"/>
  <c r="H671" i="5"/>
  <c r="R729" i="5"/>
  <c r="G577" i="5"/>
  <c r="I68" i="5"/>
  <c r="R855" i="5"/>
  <c r="F1968" i="5"/>
  <c r="G2221" i="5"/>
  <c r="H335" i="5"/>
  <c r="R395" i="5"/>
  <c r="I2383" i="5"/>
  <c r="G1304" i="5"/>
  <c r="R686" i="5"/>
  <c r="G308" i="5"/>
  <c r="J308" i="5"/>
  <c r="J420" i="5"/>
  <c r="I848" i="5"/>
  <c r="I1223" i="5"/>
  <c r="I1255" i="5"/>
  <c r="H1287" i="5"/>
  <c r="I1319" i="5"/>
  <c r="F671" i="5"/>
  <c r="F729" i="5"/>
  <c r="H966" i="5"/>
  <c r="J577" i="5"/>
  <c r="I1974" i="5"/>
  <c r="F855" i="5"/>
  <c r="R1968" i="5"/>
  <c r="R335" i="5"/>
  <c r="F395" i="5"/>
  <c r="H1575" i="5"/>
  <c r="S1601" i="5"/>
  <c r="S1389" i="5"/>
  <c r="F1134" i="5"/>
  <c r="S947" i="5"/>
  <c r="G1982" i="5"/>
  <c r="H1982" i="5"/>
  <c r="I308" i="5"/>
  <c r="H848" i="5"/>
  <c r="I1191" i="5"/>
  <c r="H1223" i="5"/>
  <c r="H1255" i="5"/>
  <c r="H1319" i="5"/>
  <c r="H184" i="5"/>
  <c r="I996" i="5"/>
  <c r="R966" i="5"/>
  <c r="R577" i="5"/>
  <c r="F1974" i="5"/>
  <c r="H855" i="5"/>
  <c r="I1968" i="5"/>
  <c r="G1134" i="5"/>
  <c r="I1383" i="5"/>
  <c r="R1011" i="5"/>
  <c r="G1776" i="5"/>
  <c r="J1776" i="5"/>
  <c r="R2416" i="5"/>
  <c r="F2416" i="5"/>
  <c r="H2416" i="5"/>
  <c r="I2416" i="5"/>
  <c r="J1567" i="5"/>
  <c r="G1326" i="5"/>
  <c r="F1567" i="5"/>
  <c r="J1326" i="5"/>
  <c r="J1631" i="5"/>
  <c r="H1326" i="5"/>
  <c r="H1367" i="5"/>
  <c r="H1473" i="5"/>
  <c r="G1367" i="5"/>
  <c r="J1599" i="5"/>
  <c r="J65" i="5"/>
  <c r="R1473" i="5"/>
  <c r="G65" i="5"/>
  <c r="F73" i="5"/>
  <c r="I2079" i="5"/>
  <c r="F1326" i="5"/>
  <c r="F65" i="5"/>
  <c r="R953" i="5"/>
  <c r="G167" i="5"/>
  <c r="R656" i="5"/>
  <c r="H2498" i="5"/>
  <c r="F2499" i="5"/>
  <c r="R2499" i="5"/>
  <c r="J2499" i="5"/>
  <c r="I2499" i="5"/>
  <c r="H2499" i="5"/>
  <c r="J185" i="5"/>
  <c r="J1526" i="5"/>
  <c r="R630" i="5"/>
  <c r="R43" i="5"/>
  <c r="S1498" i="5"/>
  <c r="R1702" i="5"/>
  <c r="S495" i="5"/>
  <c r="S481" i="5"/>
  <c r="S1412" i="5"/>
  <c r="S414" i="5"/>
  <c r="S1446" i="5"/>
  <c r="I115" i="5"/>
  <c r="F385" i="5"/>
  <c r="I1526" i="5"/>
  <c r="R2334" i="5"/>
  <c r="S407" i="5"/>
  <c r="G43" i="5"/>
  <c r="G630" i="5"/>
  <c r="S521" i="5"/>
  <c r="S253" i="5"/>
  <c r="R566" i="5"/>
  <c r="S874" i="5"/>
  <c r="G879" i="5"/>
  <c r="F879" i="5"/>
  <c r="S235" i="5"/>
  <c r="S1514" i="5"/>
  <c r="S1376" i="5"/>
  <c r="G385" i="5"/>
  <c r="H1526" i="5"/>
  <c r="F2334" i="5"/>
  <c r="S435" i="5"/>
  <c r="I571" i="5"/>
  <c r="H630" i="5"/>
  <c r="G867" i="5"/>
  <c r="S1452" i="5"/>
  <c r="S642" i="5"/>
  <c r="S1396" i="5"/>
  <c r="S555" i="5"/>
  <c r="G595" i="5"/>
  <c r="G566" i="5"/>
  <c r="J879" i="5"/>
  <c r="S742" i="5"/>
  <c r="I43" i="5"/>
  <c r="I867" i="5"/>
  <c r="G2481" i="5"/>
  <c r="I2369" i="5"/>
  <c r="G2241" i="5"/>
  <c r="G2209" i="5"/>
  <c r="I2201" i="5"/>
  <c r="H2201" i="5"/>
  <c r="J2201" i="5"/>
  <c r="R2201" i="5"/>
  <c r="F2201" i="5"/>
  <c r="G2177" i="5"/>
  <c r="F2145" i="5"/>
  <c r="J2137" i="5"/>
  <c r="G2065" i="5"/>
  <c r="F2041" i="5"/>
  <c r="I2041" i="5"/>
  <c r="G2025" i="5"/>
  <c r="F1977" i="5"/>
  <c r="F1969" i="5"/>
  <c r="G1961" i="5"/>
  <c r="G1953" i="5"/>
  <c r="R1945" i="5"/>
  <c r="G1937" i="5"/>
  <c r="J1929" i="5"/>
  <c r="H1913" i="5"/>
  <c r="G1889" i="5"/>
  <c r="I1881" i="5"/>
  <c r="G1873" i="5"/>
  <c r="G1865" i="5"/>
  <c r="F1849" i="5"/>
  <c r="G1841" i="5"/>
  <c r="G1833" i="5"/>
  <c r="G1817" i="5"/>
  <c r="J1809" i="5"/>
  <c r="G1801" i="5"/>
  <c r="G1785" i="5"/>
  <c r="G1769" i="5"/>
  <c r="G1729" i="5"/>
  <c r="G1697" i="5"/>
  <c r="F1625" i="5"/>
  <c r="H1609" i="5"/>
  <c r="H1569" i="5"/>
  <c r="F1553" i="5"/>
  <c r="H1521" i="5"/>
  <c r="H1513" i="5"/>
  <c r="F1497" i="5"/>
  <c r="J1377" i="5"/>
  <c r="G1369" i="5"/>
  <c r="G1361" i="5"/>
  <c r="R1361" i="5"/>
  <c r="J1361" i="5"/>
  <c r="F1361" i="5"/>
  <c r="H1361" i="5"/>
  <c r="I1361" i="5"/>
  <c r="I1297" i="5"/>
  <c r="H1297" i="5"/>
  <c r="J1193" i="5"/>
  <c r="I1193" i="5"/>
  <c r="H1193" i="5"/>
  <c r="H1161" i="5"/>
  <c r="F1161" i="5"/>
  <c r="R1161" i="5"/>
  <c r="I1153" i="5"/>
  <c r="H993" i="5"/>
  <c r="F921" i="5"/>
  <c r="R921" i="5"/>
  <c r="R801" i="5"/>
  <c r="R97" i="5"/>
  <c r="J1593" i="5"/>
  <c r="G2006" i="5"/>
  <c r="F2006" i="5"/>
  <c r="H2006" i="5"/>
  <c r="I2006" i="5"/>
  <c r="S1882" i="5"/>
  <c r="S1888" i="5"/>
  <c r="R1915" i="5"/>
  <c r="G1915" i="5"/>
  <c r="I1915" i="5"/>
  <c r="H1915" i="5"/>
  <c r="J1915" i="5"/>
  <c r="F1915" i="5"/>
  <c r="H1927" i="5"/>
  <c r="R1927" i="5"/>
  <c r="S2237" i="5"/>
  <c r="I2464" i="5"/>
  <c r="J2464" i="5"/>
  <c r="F2464" i="5"/>
  <c r="H2464" i="5"/>
  <c r="G2464" i="5"/>
  <c r="R1681" i="5"/>
  <c r="I1423" i="5"/>
  <c r="J1423" i="5"/>
  <c r="G1423" i="5"/>
  <c r="I929" i="5"/>
  <c r="H1033" i="5"/>
  <c r="F417" i="5"/>
  <c r="S1853" i="5"/>
  <c r="S1859" i="5"/>
  <c r="I1864" i="5"/>
  <c r="H1864" i="5"/>
  <c r="G1864" i="5"/>
  <c r="F1864" i="5"/>
  <c r="R1864" i="5"/>
  <c r="R2408" i="5"/>
  <c r="G2408" i="5"/>
  <c r="R2128" i="5"/>
  <c r="H2128" i="5"/>
  <c r="R2096" i="5"/>
  <c r="H2096" i="5"/>
  <c r="I1952" i="5"/>
  <c r="F1952" i="5"/>
  <c r="J1952" i="5"/>
  <c r="G1952" i="5"/>
  <c r="H1952" i="5"/>
  <c r="J1928" i="5"/>
  <c r="H1928" i="5"/>
  <c r="F1928" i="5"/>
  <c r="H1880" i="5"/>
  <c r="F1880" i="5"/>
  <c r="H1848" i="5"/>
  <c r="R1848" i="5"/>
  <c r="S725" i="5"/>
  <c r="J736" i="5"/>
  <c r="F736" i="5"/>
  <c r="R736" i="5"/>
  <c r="R742" i="5"/>
  <c r="F742" i="5"/>
  <c r="H742" i="5"/>
  <c r="J742" i="5"/>
  <c r="I742" i="5"/>
  <c r="S794" i="5"/>
  <c r="S802" i="5"/>
  <c r="S990" i="5"/>
  <c r="S996" i="5"/>
  <c r="S1003" i="5"/>
  <c r="S1035" i="5"/>
  <c r="F1047" i="5"/>
  <c r="I1047" i="5"/>
  <c r="S1054" i="5"/>
  <c r="S1067" i="5"/>
  <c r="S1096" i="5"/>
  <c r="S1137" i="5"/>
  <c r="H1142" i="5"/>
  <c r="J1142" i="5"/>
  <c r="S1147" i="5"/>
  <c r="S1157" i="5"/>
  <c r="S1337" i="5"/>
  <c r="S1392" i="5"/>
  <c r="S1402" i="5"/>
  <c r="S1424" i="5"/>
  <c r="H1446" i="5"/>
  <c r="R1446" i="5"/>
  <c r="G1446" i="5"/>
  <c r="S1554" i="5"/>
  <c r="F1611" i="5"/>
  <c r="G1611" i="5"/>
  <c r="S1624" i="5"/>
  <c r="G1643" i="5"/>
  <c r="F1643" i="5"/>
  <c r="J1643" i="5"/>
  <c r="S1682" i="5"/>
  <c r="R1767" i="5"/>
  <c r="G1767" i="5"/>
  <c r="H1767" i="5"/>
  <c r="R1835" i="5"/>
  <c r="H1835" i="5"/>
  <c r="G1835" i="5"/>
  <c r="S638" i="5"/>
  <c r="F655" i="5"/>
  <c r="G655" i="5"/>
  <c r="J655" i="5"/>
  <c r="H655" i="5"/>
  <c r="I655" i="5"/>
  <c r="H662" i="5"/>
  <c r="R662" i="5"/>
  <c r="F662" i="5"/>
  <c r="I662" i="5"/>
  <c r="J662" i="5"/>
  <c r="S673" i="5"/>
  <c r="F696" i="5"/>
  <c r="R696" i="5"/>
  <c r="H696" i="5"/>
  <c r="I696" i="5"/>
  <c r="F702" i="5"/>
  <c r="R702" i="5"/>
  <c r="H702" i="5"/>
  <c r="S2126" i="5"/>
  <c r="I2131" i="5"/>
  <c r="R2131" i="5"/>
  <c r="H2131" i="5"/>
  <c r="S2158" i="5"/>
  <c r="S2178" i="5"/>
  <c r="S2190" i="5"/>
  <c r="R2487" i="5"/>
  <c r="F2487" i="5"/>
  <c r="G2487" i="5"/>
  <c r="I736" i="5"/>
  <c r="S383" i="5"/>
  <c r="S396" i="5"/>
  <c r="S417" i="5"/>
  <c r="S425" i="5"/>
  <c r="S431" i="5"/>
  <c r="G463" i="5"/>
  <c r="I463" i="5"/>
  <c r="J483" i="5"/>
  <c r="S531" i="5"/>
  <c r="S538" i="5"/>
  <c r="S551" i="5"/>
  <c r="S557" i="5"/>
  <c r="S563" i="5"/>
  <c r="H579" i="5"/>
  <c r="R579" i="5"/>
  <c r="G579" i="5"/>
  <c r="S585" i="5"/>
  <c r="F591" i="5"/>
  <c r="I591" i="5"/>
  <c r="H591" i="5"/>
  <c r="R591" i="5"/>
  <c r="G591" i="5"/>
  <c r="S627" i="5"/>
  <c r="S2044" i="5"/>
  <c r="R2051" i="5"/>
  <c r="J2051" i="5"/>
  <c r="R2070" i="5"/>
  <c r="G2070" i="5"/>
  <c r="J2095" i="5"/>
  <c r="F2095" i="5"/>
  <c r="H2095" i="5"/>
  <c r="I2095" i="5"/>
  <c r="G2095" i="5"/>
  <c r="R2095" i="5"/>
  <c r="G2119" i="5"/>
  <c r="J2119" i="5"/>
  <c r="I2119" i="5"/>
  <c r="H2119" i="5"/>
  <c r="H2339" i="5"/>
  <c r="G2339" i="5"/>
  <c r="J2339" i="5"/>
  <c r="I2339" i="5"/>
  <c r="G2283" i="5"/>
  <c r="I2283" i="5"/>
  <c r="H2283" i="5"/>
  <c r="R2283" i="5"/>
  <c r="F2283" i="5"/>
  <c r="H736" i="5"/>
  <c r="S249" i="5"/>
  <c r="S271" i="5"/>
  <c r="S277" i="5"/>
  <c r="S283" i="5"/>
  <c r="S315" i="5"/>
  <c r="S331" i="5"/>
  <c r="S345" i="5"/>
  <c r="S748" i="5"/>
  <c r="F87" i="5"/>
  <c r="R87" i="5"/>
  <c r="H2331" i="5"/>
  <c r="G2331" i="5"/>
  <c r="J2331" i="5"/>
  <c r="I2331" i="5"/>
  <c r="S2418" i="5"/>
  <c r="S2426" i="5"/>
  <c r="S2466" i="5"/>
  <c r="S2474" i="5"/>
  <c r="S628" i="5"/>
  <c r="J1650" i="5"/>
  <c r="H1650" i="5"/>
  <c r="F1650" i="5"/>
  <c r="H1522" i="5"/>
  <c r="R1648" i="5"/>
  <c r="I1648" i="5"/>
  <c r="G528" i="5"/>
  <c r="R528" i="5"/>
  <c r="J528" i="5"/>
  <c r="I484" i="5"/>
  <c r="H484" i="5"/>
  <c r="F484" i="5"/>
  <c r="G484" i="5"/>
  <c r="H399" i="5"/>
  <c r="I399" i="5"/>
  <c r="R399" i="5"/>
  <c r="F923" i="5"/>
  <c r="G923" i="5"/>
  <c r="S2175" i="5"/>
  <c r="S2182" i="5"/>
  <c r="F2187" i="5"/>
  <c r="H2187" i="5"/>
  <c r="S2195" i="5"/>
  <c r="S2202" i="5"/>
  <c r="S2235" i="5"/>
  <c r="R2240" i="5"/>
  <c r="H2240" i="5"/>
  <c r="J2240" i="5"/>
  <c r="F2240" i="5"/>
  <c r="G2240" i="5"/>
  <c r="I2240" i="5"/>
  <c r="S2248" i="5"/>
  <c r="S2256" i="5"/>
  <c r="J2262" i="5"/>
  <c r="R2262" i="5"/>
  <c r="F2262" i="5"/>
  <c r="S2270" i="5"/>
  <c r="S2284" i="5"/>
  <c r="S2306" i="5"/>
  <c r="S2313" i="5"/>
  <c r="S2336" i="5"/>
  <c r="S2344" i="5"/>
  <c r="S2360" i="5"/>
  <c r="S2391" i="5"/>
  <c r="S2407" i="5"/>
  <c r="S2415" i="5"/>
  <c r="S2423" i="5"/>
  <c r="S2463" i="5"/>
  <c r="S2479" i="5"/>
  <c r="S2487" i="5"/>
  <c r="S2495" i="5"/>
  <c r="H2407" i="5"/>
  <c r="G2407" i="5"/>
  <c r="J2347" i="5"/>
  <c r="R2347" i="5"/>
  <c r="F2327" i="5"/>
  <c r="R2327" i="5"/>
  <c r="H2216" i="5"/>
  <c r="I2216" i="5"/>
  <c r="G2168" i="5"/>
  <c r="F2168" i="5"/>
  <c r="H2129" i="5"/>
  <c r="J2129" i="5"/>
  <c r="R2129" i="5"/>
  <c r="F2129" i="5"/>
  <c r="G2129" i="5"/>
  <c r="G2081" i="5"/>
  <c r="I2081" i="5"/>
  <c r="H2081" i="5"/>
  <c r="J2081" i="5"/>
  <c r="G1905" i="5"/>
  <c r="H1905" i="5"/>
  <c r="R1905" i="5"/>
  <c r="J1905" i="5"/>
  <c r="R1137" i="5"/>
  <c r="I1137" i="5"/>
  <c r="G2492" i="5"/>
  <c r="H2476" i="5"/>
  <c r="G2468" i="5"/>
  <c r="F2452" i="5"/>
  <c r="G2444" i="5"/>
  <c r="G2436" i="5"/>
  <c r="J2420" i="5"/>
  <c r="J2356" i="5"/>
  <c r="F2292" i="5"/>
  <c r="I2292" i="5"/>
  <c r="R2284" i="5"/>
  <c r="I2284" i="5"/>
  <c r="G2260" i="5"/>
  <c r="G2244" i="5"/>
  <c r="G2196" i="5"/>
  <c r="I2196" i="5"/>
  <c r="R2180" i="5"/>
  <c r="H2180" i="5"/>
  <c r="I2116" i="5"/>
  <c r="I2100" i="5"/>
  <c r="F2084" i="5"/>
  <c r="F2076" i="5"/>
  <c r="R2036" i="5"/>
  <c r="I2028" i="5"/>
  <c r="G1932" i="5"/>
  <c r="R1868" i="5"/>
  <c r="G1860" i="5"/>
  <c r="R1844" i="5"/>
  <c r="I1812" i="5"/>
  <c r="H1804" i="5"/>
  <c r="H1796" i="5"/>
  <c r="I1764" i="5"/>
  <c r="H1748" i="5"/>
  <c r="H1724" i="5"/>
  <c r="G1652" i="5"/>
  <c r="R1420" i="5"/>
  <c r="G1404" i="5"/>
  <c r="R1388" i="5"/>
  <c r="J1372" i="5"/>
  <c r="I1504" i="5"/>
  <c r="H1504" i="5"/>
  <c r="F1504" i="5"/>
  <c r="F1145" i="5"/>
  <c r="G793" i="5"/>
  <c r="G2443" i="5"/>
  <c r="F2411" i="5"/>
  <c r="I2273" i="5"/>
  <c r="H977" i="5"/>
  <c r="F57" i="5"/>
  <c r="J2411" i="5"/>
  <c r="G1650" i="5"/>
  <c r="F1522" i="5"/>
  <c r="G1504" i="5"/>
  <c r="S2321" i="5"/>
  <c r="H1440" i="5"/>
  <c r="F1440" i="5"/>
  <c r="R1520" i="5"/>
  <c r="I279" i="5"/>
  <c r="F279" i="5"/>
  <c r="G2411" i="5"/>
  <c r="J1257" i="5"/>
  <c r="H2411" i="5"/>
  <c r="R2443" i="5"/>
  <c r="J1522" i="5"/>
  <c r="J1686" i="5"/>
  <c r="R1686" i="5"/>
  <c r="I479" i="5"/>
  <c r="J479" i="5"/>
  <c r="H479" i="5"/>
  <c r="F479" i="5"/>
  <c r="R251" i="5"/>
  <c r="G251" i="5"/>
  <c r="F1254" i="5"/>
  <c r="G1254" i="5"/>
  <c r="H1254" i="5"/>
  <c r="J1254" i="5"/>
  <c r="F2081" i="5"/>
  <c r="G2139" i="5"/>
  <c r="J2139" i="5"/>
  <c r="R2139" i="5"/>
  <c r="H1419" i="5"/>
  <c r="G1419" i="5"/>
  <c r="I1419" i="5"/>
  <c r="J1409" i="5"/>
  <c r="I2443" i="5"/>
  <c r="I1650" i="5"/>
  <c r="I2411" i="5"/>
  <c r="I2129" i="5"/>
  <c r="R2081" i="5"/>
  <c r="J2155" i="5"/>
  <c r="H2155" i="5"/>
  <c r="R1522" i="5"/>
  <c r="I1522" i="5"/>
  <c r="J1233" i="5"/>
  <c r="F1537" i="5"/>
  <c r="H1657" i="5"/>
  <c r="H545" i="5"/>
  <c r="F1409" i="5"/>
  <c r="G1568" i="5"/>
  <c r="F1568" i="5"/>
  <c r="I1332" i="5"/>
  <c r="I1292" i="5"/>
  <c r="H1276" i="5"/>
  <c r="J1212" i="5"/>
  <c r="G1172" i="5"/>
  <c r="J1084" i="5"/>
  <c r="G924" i="5"/>
  <c r="R780" i="5"/>
  <c r="S1258" i="5"/>
  <c r="S1271" i="5"/>
  <c r="I1288" i="5"/>
  <c r="R1288" i="5"/>
  <c r="H1288" i="5"/>
  <c r="S1301" i="5"/>
  <c r="G1312" i="5"/>
  <c r="F1312" i="5"/>
  <c r="R1312" i="5"/>
  <c r="S1324" i="5"/>
  <c r="S1330" i="5"/>
  <c r="S1342" i="5"/>
  <c r="S1347" i="5"/>
  <c r="S1353" i="5"/>
  <c r="S1366" i="5"/>
  <c r="S1380" i="5"/>
  <c r="J1416" i="5"/>
  <c r="R1416" i="5"/>
  <c r="S1458" i="5"/>
  <c r="S1520" i="5"/>
  <c r="S1559" i="5"/>
  <c r="S1597" i="5"/>
  <c r="S1623" i="5"/>
  <c r="S1629" i="5"/>
  <c r="J1667" i="5"/>
  <c r="I1667" i="5"/>
  <c r="S1680" i="5"/>
  <c r="G1743" i="5"/>
  <c r="S1755" i="5"/>
  <c r="H1760" i="5"/>
  <c r="I1760" i="5"/>
  <c r="S1863" i="5"/>
  <c r="F1992" i="5"/>
  <c r="J1992" i="5"/>
  <c r="I1992" i="5"/>
  <c r="S2017" i="5"/>
  <c r="F2035" i="5"/>
  <c r="J2035" i="5"/>
  <c r="S911" i="5"/>
  <c r="H931" i="5"/>
  <c r="R931" i="5"/>
  <c r="F931" i="5"/>
  <c r="I931" i="5"/>
  <c r="G995" i="5"/>
  <c r="H995" i="5"/>
  <c r="I995" i="5"/>
  <c r="S1008" i="5"/>
  <c r="S1015" i="5"/>
  <c r="S1021" i="5"/>
  <c r="I1027" i="5"/>
  <c r="G1059" i="5"/>
  <c r="J1059" i="5"/>
  <c r="R1059" i="5"/>
  <c r="F1059" i="5"/>
  <c r="S1066" i="5"/>
  <c r="S1072" i="5"/>
  <c r="S1095" i="5"/>
  <c r="S1100" i="5"/>
  <c r="S1111" i="5"/>
  <c r="H1115" i="5"/>
  <c r="S1121" i="5"/>
  <c r="H1126" i="5"/>
  <c r="G1126" i="5"/>
  <c r="J1126" i="5"/>
  <c r="R1126" i="5"/>
  <c r="R1151" i="5"/>
  <c r="S1156" i="5"/>
  <c r="S1161" i="5"/>
  <c r="S1167" i="5"/>
  <c r="S1174" i="5"/>
  <c r="S1224" i="5"/>
  <c r="H1012" i="5"/>
  <c r="J548" i="5"/>
  <c r="S524" i="5"/>
  <c r="S841" i="5"/>
  <c r="S849" i="5"/>
  <c r="S855" i="5"/>
  <c r="S861" i="5"/>
  <c r="S887" i="5"/>
  <c r="S893" i="5"/>
  <c r="S899" i="5"/>
  <c r="I910" i="5"/>
  <c r="J910" i="5"/>
  <c r="F39" i="5"/>
  <c r="J75" i="5"/>
  <c r="R75" i="5"/>
  <c r="H75" i="5"/>
  <c r="I75" i="5"/>
  <c r="G75" i="5"/>
  <c r="S127" i="5"/>
  <c r="F139" i="5"/>
  <c r="H139" i="5"/>
  <c r="I139" i="5"/>
  <c r="G139" i="5"/>
  <c r="R139" i="5"/>
  <c r="S191" i="5"/>
  <c r="S197" i="5"/>
  <c r="S237" i="5"/>
  <c r="S243" i="5"/>
  <c r="S257" i="5"/>
  <c r="F331" i="5"/>
  <c r="I331" i="5"/>
  <c r="J331" i="5"/>
  <c r="H331" i="5"/>
  <c r="G331" i="5"/>
  <c r="H383" i="5"/>
  <c r="I383" i="5"/>
  <c r="J383" i="5"/>
  <c r="J390" i="5"/>
  <c r="F390" i="5"/>
  <c r="H390" i="5"/>
  <c r="I390" i="5"/>
  <c r="R390" i="5"/>
  <c r="G390" i="5"/>
  <c r="S397" i="5"/>
  <c r="S410" i="5"/>
  <c r="S450" i="5"/>
  <c r="S478" i="5"/>
  <c r="S499" i="5"/>
  <c r="I574" i="5"/>
  <c r="F574" i="5"/>
  <c r="G574" i="5"/>
  <c r="H574" i="5"/>
  <c r="J574" i="5"/>
  <c r="R574" i="5"/>
  <c r="S586" i="5"/>
  <c r="S610" i="5"/>
  <c r="R615" i="5"/>
  <c r="G615" i="5"/>
  <c r="H615" i="5"/>
  <c r="F615" i="5"/>
  <c r="J615" i="5"/>
  <c r="S622" i="5"/>
  <c r="I627" i="5"/>
  <c r="R627" i="5"/>
  <c r="G627" i="5"/>
  <c r="S651" i="5"/>
  <c r="S686" i="5"/>
  <c r="S703" i="5"/>
  <c r="S709" i="5"/>
  <c r="S720" i="5"/>
  <c r="S726" i="5"/>
  <c r="S737" i="5"/>
  <c r="R760" i="5"/>
  <c r="G760" i="5"/>
  <c r="H760" i="5"/>
  <c r="I760" i="5"/>
  <c r="S775" i="5"/>
  <c r="S788" i="5"/>
  <c r="G931" i="5"/>
  <c r="J1012" i="5"/>
  <c r="I1060" i="5"/>
  <c r="R548" i="5"/>
  <c r="S209" i="5"/>
  <c r="S190" i="5"/>
  <c r="S145" i="5"/>
  <c r="I51" i="5"/>
  <c r="F1095" i="5"/>
  <c r="H1095" i="5"/>
  <c r="S581" i="5"/>
  <c r="H1768" i="5"/>
  <c r="I1768" i="5"/>
  <c r="J1768" i="5"/>
  <c r="F1768" i="5"/>
  <c r="G1768" i="5"/>
  <c r="H1620" i="5"/>
  <c r="J1620" i="5"/>
  <c r="R1620" i="5"/>
  <c r="I1620" i="5"/>
  <c r="F1620" i="5"/>
  <c r="G1620" i="5"/>
  <c r="I1604" i="5"/>
  <c r="H1604" i="5"/>
  <c r="G1604" i="5"/>
  <c r="R1604" i="5"/>
  <c r="H1588" i="5"/>
  <c r="J1588" i="5"/>
  <c r="F1588" i="5"/>
  <c r="G1588" i="5"/>
  <c r="R1588" i="5"/>
  <c r="I1588" i="5"/>
  <c r="J1572" i="5"/>
  <c r="H1572" i="5"/>
  <c r="G1572" i="5"/>
  <c r="I1572" i="5"/>
  <c r="F1556" i="5"/>
  <c r="J1556" i="5"/>
  <c r="H1556" i="5"/>
  <c r="R1556" i="5"/>
  <c r="G1556" i="5"/>
  <c r="I1556" i="5"/>
  <c r="R1540" i="5"/>
  <c r="I1540" i="5"/>
  <c r="H1540" i="5"/>
  <c r="J1540" i="5"/>
  <c r="F1540" i="5"/>
  <c r="F1524" i="5"/>
  <c r="I1524" i="5"/>
  <c r="R1512" i="5"/>
  <c r="I1512" i="5"/>
  <c r="J1512" i="5"/>
  <c r="G1512" i="5"/>
  <c r="H1512" i="5"/>
  <c r="R1480" i="5"/>
  <c r="F1480" i="5"/>
  <c r="J1480" i="5"/>
  <c r="I1480" i="5"/>
  <c r="R1448" i="5"/>
  <c r="H1448" i="5"/>
  <c r="F2299" i="5"/>
  <c r="R2299" i="5"/>
  <c r="H2299" i="5"/>
  <c r="J2299" i="5"/>
  <c r="G2299" i="5"/>
  <c r="H1903" i="5"/>
  <c r="J1903" i="5"/>
  <c r="R1903" i="5"/>
  <c r="G1903" i="5"/>
  <c r="I1903" i="5"/>
  <c r="F1903" i="5"/>
  <c r="G1032" i="5"/>
  <c r="J1032" i="5"/>
  <c r="F1032" i="5"/>
  <c r="R1032" i="5"/>
  <c r="H1032" i="5"/>
  <c r="I1032" i="5"/>
  <c r="G968" i="5"/>
  <c r="J968" i="5"/>
  <c r="F968" i="5"/>
  <c r="R968" i="5"/>
  <c r="H968" i="5"/>
  <c r="I968" i="5"/>
  <c r="I432" i="5"/>
  <c r="G432" i="5"/>
  <c r="H432" i="5"/>
  <c r="F432" i="5"/>
  <c r="J432" i="5"/>
  <c r="J344" i="5"/>
  <c r="F344" i="5"/>
  <c r="R344" i="5"/>
  <c r="G344" i="5"/>
  <c r="H344" i="5"/>
  <c r="F252" i="5"/>
  <c r="G252" i="5"/>
  <c r="R252" i="5"/>
  <c r="H252" i="5"/>
  <c r="I252" i="5"/>
  <c r="H220" i="5"/>
  <c r="J220" i="5"/>
  <c r="F220" i="5"/>
  <c r="G220" i="5"/>
  <c r="J2351" i="5"/>
  <c r="H2351" i="5"/>
  <c r="G2315" i="5"/>
  <c r="H2315" i="5"/>
  <c r="I2315" i="5"/>
  <c r="J2315" i="5"/>
  <c r="R2315" i="5"/>
  <c r="I977" i="5"/>
  <c r="J977" i="5"/>
  <c r="J1401" i="5"/>
  <c r="F1401" i="5"/>
  <c r="I1401" i="5"/>
  <c r="I2427" i="5"/>
  <c r="J2427" i="5"/>
  <c r="H2427" i="5"/>
  <c r="G2427" i="5"/>
  <c r="R2427" i="5"/>
  <c r="F2429" i="5"/>
  <c r="H2429" i="5"/>
  <c r="I2429" i="5"/>
  <c r="G2429" i="5"/>
  <c r="H2380" i="5"/>
  <c r="G2380" i="5"/>
  <c r="I2380" i="5"/>
  <c r="G2360" i="5"/>
  <c r="I2360" i="5"/>
  <c r="H2360" i="5"/>
  <c r="F2360" i="5"/>
  <c r="G2060" i="5"/>
  <c r="H2060" i="5"/>
  <c r="F2060" i="5"/>
  <c r="J2060" i="5"/>
  <c r="I2060" i="5"/>
  <c r="F649" i="5"/>
  <c r="G1289" i="5"/>
  <c r="J1289" i="5"/>
  <c r="J1633" i="5"/>
  <c r="I1633" i="5"/>
  <c r="F1441" i="5"/>
  <c r="H1441" i="5"/>
  <c r="H361" i="5"/>
  <c r="F361" i="5"/>
  <c r="R1401" i="5"/>
  <c r="I1289" i="5"/>
  <c r="G2262" i="5"/>
  <c r="H2267" i="5"/>
  <c r="I2267" i="5"/>
  <c r="R2267" i="5"/>
  <c r="J2267" i="5"/>
  <c r="F2267" i="5"/>
  <c r="G2267" i="5"/>
  <c r="J1340" i="5"/>
  <c r="R1284" i="5"/>
  <c r="J1260" i="5"/>
  <c r="I1244" i="5"/>
  <c r="H1236" i="5"/>
  <c r="J1220" i="5"/>
  <c r="G1180" i="5"/>
  <c r="J1132" i="5"/>
  <c r="F1132" i="5"/>
  <c r="H1108" i="5"/>
  <c r="F948" i="5"/>
  <c r="F916" i="5"/>
  <c r="F812" i="5"/>
  <c r="G740" i="5"/>
  <c r="G700" i="5"/>
  <c r="G684" i="5"/>
  <c r="I508" i="5"/>
  <c r="R29" i="5"/>
  <c r="R65" i="5"/>
  <c r="I385" i="5"/>
  <c r="G263" i="5"/>
  <c r="I263" i="5"/>
  <c r="I1360" i="5"/>
  <c r="H1360" i="5"/>
  <c r="J1360" i="5"/>
  <c r="G1360" i="5"/>
  <c r="F1366" i="5"/>
  <c r="R1366" i="5"/>
  <c r="J1366" i="5"/>
  <c r="H1366" i="5"/>
  <c r="G1366" i="5"/>
  <c r="I1430" i="5"/>
  <c r="G1430" i="5"/>
  <c r="R1430" i="5"/>
  <c r="J1430" i="5"/>
  <c r="G1559" i="5"/>
  <c r="F1559" i="5"/>
  <c r="J1559" i="5"/>
  <c r="F1655" i="5"/>
  <c r="J1655" i="5"/>
  <c r="H1795" i="5"/>
  <c r="R1807" i="5"/>
  <c r="H1807" i="5"/>
  <c r="G1807" i="5"/>
  <c r="H1824" i="5"/>
  <c r="R1824" i="5"/>
  <c r="I1840" i="5"/>
  <c r="R1840" i="5"/>
  <c r="F1840" i="5"/>
  <c r="G1840" i="5"/>
  <c r="F1904" i="5"/>
  <c r="J1904" i="5"/>
  <c r="G1904" i="5"/>
  <c r="R1904" i="5"/>
  <c r="I1904" i="5"/>
  <c r="H1904" i="5"/>
  <c r="I1910" i="5"/>
  <c r="H1910" i="5"/>
  <c r="J1910" i="5"/>
  <c r="G1910" i="5"/>
  <c r="F1910" i="5"/>
  <c r="R1910" i="5"/>
  <c r="G1944" i="5"/>
  <c r="R1944" i="5"/>
  <c r="J1944" i="5"/>
  <c r="F1944" i="5"/>
  <c r="I1944" i="5"/>
  <c r="H1944" i="5"/>
  <c r="H1998" i="5"/>
  <c r="F1998" i="5"/>
  <c r="G2043" i="5"/>
  <c r="J2043" i="5"/>
  <c r="F2043" i="5"/>
  <c r="R2043" i="5"/>
  <c r="G2063" i="5"/>
  <c r="J2063" i="5"/>
  <c r="H2063" i="5"/>
  <c r="I2063" i="5"/>
  <c r="F2063" i="5"/>
  <c r="H2163" i="5"/>
  <c r="I2163" i="5"/>
  <c r="J2163" i="5"/>
  <c r="R2163" i="5"/>
  <c r="G2163" i="5"/>
  <c r="F2163" i="5"/>
  <c r="H2235" i="5"/>
  <c r="I2235" i="5"/>
  <c r="J2235" i="5"/>
  <c r="G2235" i="5"/>
  <c r="J1473" i="5"/>
  <c r="I1473" i="5"/>
  <c r="I65" i="5"/>
  <c r="H385" i="5"/>
  <c r="I2262" i="5"/>
  <c r="I2251" i="5"/>
  <c r="H2251" i="5"/>
  <c r="R2251" i="5"/>
  <c r="F2251" i="5"/>
  <c r="H646" i="5"/>
  <c r="F646" i="5"/>
  <c r="J646" i="5"/>
  <c r="R646" i="5"/>
  <c r="G646" i="5"/>
  <c r="I646" i="5"/>
  <c r="J704" i="5"/>
  <c r="F704" i="5"/>
  <c r="R704" i="5"/>
  <c r="H704" i="5"/>
  <c r="I704" i="5"/>
  <c r="G704" i="5"/>
  <c r="J744" i="5"/>
  <c r="F744" i="5"/>
  <c r="I744" i="5"/>
  <c r="G744" i="5"/>
  <c r="I750" i="5"/>
  <c r="G750" i="5"/>
  <c r="I875" i="5"/>
  <c r="R875" i="5"/>
  <c r="G875" i="5"/>
  <c r="H875" i="5"/>
  <c r="F971" i="5"/>
  <c r="G971" i="5"/>
  <c r="R971" i="5"/>
  <c r="H1003" i="5"/>
  <c r="I1003" i="5"/>
  <c r="R1003" i="5"/>
  <c r="R1067" i="5"/>
  <c r="H1067" i="5"/>
  <c r="I1096" i="5"/>
  <c r="J1096" i="5"/>
  <c r="F1096" i="5"/>
  <c r="J1168" i="5"/>
  <c r="F1168" i="5"/>
  <c r="R1168" i="5"/>
  <c r="H1168" i="5"/>
  <c r="J1278" i="5"/>
  <c r="I1278" i="5"/>
  <c r="H1278" i="5"/>
  <c r="I1296" i="5"/>
  <c r="J1296" i="5"/>
  <c r="G1296" i="5"/>
  <c r="H1296" i="5"/>
  <c r="F878" i="5"/>
  <c r="J878" i="5"/>
  <c r="F167" i="5"/>
  <c r="J167" i="5"/>
  <c r="R167" i="5"/>
  <c r="H167" i="5"/>
  <c r="R299" i="5"/>
  <c r="I299" i="5"/>
  <c r="G299" i="5"/>
  <c r="J299" i="5"/>
  <c r="G507" i="5"/>
  <c r="I507" i="5"/>
  <c r="I559" i="5"/>
  <c r="J559" i="5"/>
  <c r="H559" i="5"/>
  <c r="F559" i="5"/>
  <c r="G606" i="5"/>
  <c r="H606" i="5"/>
  <c r="F606" i="5"/>
  <c r="R606" i="5"/>
  <c r="J606" i="5"/>
  <c r="I606" i="5"/>
  <c r="F1473" i="5"/>
  <c r="G905" i="5"/>
  <c r="H1529" i="5"/>
  <c r="H65" i="5"/>
  <c r="R385" i="5"/>
  <c r="J599" i="5"/>
  <c r="I651" i="5"/>
  <c r="F639" i="5"/>
  <c r="R575" i="5"/>
  <c r="H115" i="5"/>
  <c r="R1992" i="5"/>
  <c r="G1727" i="5"/>
  <c r="R1760" i="5"/>
  <c r="F720" i="5"/>
  <c r="J1047" i="5"/>
  <c r="R311" i="5"/>
  <c r="R115" i="5"/>
  <c r="J726" i="5"/>
  <c r="G1047" i="5"/>
  <c r="J611" i="5"/>
  <c r="J311" i="5"/>
  <c r="R611" i="5"/>
  <c r="I575" i="5"/>
  <c r="G2187" i="5"/>
  <c r="I2187" i="5"/>
  <c r="H1992" i="5"/>
  <c r="G1783" i="5"/>
  <c r="J2187" i="5"/>
  <c r="I311" i="5"/>
  <c r="I179" i="5"/>
  <c r="I2008" i="5"/>
  <c r="G539" i="5"/>
  <c r="R2187" i="5"/>
  <c r="G1992" i="5"/>
  <c r="I539" i="5"/>
  <c r="H179" i="5"/>
  <c r="F1571" i="5"/>
  <c r="G311" i="5"/>
  <c r="F115" i="5"/>
  <c r="H539" i="5"/>
  <c r="G179" i="5"/>
  <c r="G115" i="5"/>
  <c r="G575" i="5"/>
  <c r="R639" i="5"/>
  <c r="R179" i="5"/>
  <c r="J1982" i="5"/>
  <c r="G1571" i="5"/>
  <c r="G782" i="5"/>
  <c r="H1727" i="5"/>
  <c r="F513" i="5"/>
  <c r="F105" i="5"/>
  <c r="I1145" i="5"/>
  <c r="I1985" i="5"/>
  <c r="J217" i="5"/>
  <c r="J2310" i="5"/>
  <c r="R2310" i="5"/>
  <c r="I2310" i="5"/>
  <c r="G2310" i="5"/>
  <c r="G2253" i="5"/>
  <c r="J2253" i="5"/>
  <c r="I2253" i="5"/>
  <c r="H2253" i="5"/>
  <c r="F632" i="5"/>
  <c r="J632" i="5"/>
  <c r="F1329" i="5"/>
  <c r="R985" i="5"/>
  <c r="J417" i="5"/>
  <c r="R1457" i="5"/>
  <c r="G632" i="5"/>
  <c r="G739" i="5"/>
  <c r="R739" i="5"/>
  <c r="I1601" i="5"/>
  <c r="R1145" i="5"/>
  <c r="R1385" i="5"/>
  <c r="G105" i="5"/>
  <c r="I632" i="5"/>
  <c r="F803" i="5"/>
  <c r="I803" i="5"/>
  <c r="J803" i="5"/>
  <c r="F1352" i="5"/>
  <c r="I1352" i="5"/>
  <c r="H1352" i="5"/>
  <c r="J2431" i="5"/>
  <c r="R2431" i="5"/>
  <c r="I1676" i="5"/>
  <c r="G1145" i="5"/>
  <c r="R105" i="5"/>
  <c r="G1033" i="5"/>
  <c r="J1479" i="5"/>
  <c r="H1479" i="5"/>
  <c r="F1479" i="5"/>
  <c r="I2221" i="5"/>
  <c r="F2221" i="5"/>
  <c r="J2221" i="5"/>
  <c r="H2221" i="5"/>
  <c r="I1839" i="5"/>
  <c r="J1839" i="5"/>
  <c r="H1839" i="5"/>
  <c r="H1385" i="5"/>
  <c r="F793" i="5"/>
  <c r="R1537" i="5"/>
  <c r="R1257" i="5"/>
  <c r="F1257" i="5"/>
  <c r="I793" i="5"/>
  <c r="I57" i="5"/>
  <c r="G803" i="5"/>
  <c r="R27" i="5"/>
  <c r="R53" i="5"/>
  <c r="H53" i="5"/>
  <c r="I53" i="5"/>
  <c r="J59" i="5"/>
  <c r="F59" i="5"/>
  <c r="I59" i="5"/>
  <c r="G59" i="5"/>
  <c r="R59" i="5"/>
  <c r="H59" i="5"/>
  <c r="H1224" i="5"/>
  <c r="I1224" i="5"/>
  <c r="R1347" i="5"/>
  <c r="H1347" i="5"/>
  <c r="G1347" i="5"/>
  <c r="J1347" i="5"/>
  <c r="H1375" i="5"/>
  <c r="G1375" i="5"/>
  <c r="F1375" i="5"/>
  <c r="I1375" i="5"/>
  <c r="H1395" i="5"/>
  <c r="I1400" i="5"/>
  <c r="J1400" i="5"/>
  <c r="F1422" i="5"/>
  <c r="J1422" i="5"/>
  <c r="H1422" i="5"/>
  <c r="I1422" i="5"/>
  <c r="R2475" i="5"/>
  <c r="G2475" i="5"/>
  <c r="H2475" i="5"/>
  <c r="F2475" i="5"/>
  <c r="R2088" i="5"/>
  <c r="H2088" i="5"/>
  <c r="J2397" i="5"/>
  <c r="F2397" i="5"/>
  <c r="I2397" i="5"/>
  <c r="I2389" i="5"/>
  <c r="J2389" i="5"/>
  <c r="G2381" i="5"/>
  <c r="H2357" i="5"/>
  <c r="G2349" i="5"/>
  <c r="G2341" i="5"/>
  <c r="G2325" i="5"/>
  <c r="G2293" i="5"/>
  <c r="H2269" i="5"/>
  <c r="I2269" i="5"/>
  <c r="J2269" i="5"/>
  <c r="R2269" i="5"/>
  <c r="F2269" i="5"/>
  <c r="R2261" i="5"/>
  <c r="J2261" i="5"/>
  <c r="I2109" i="5"/>
  <c r="J2109" i="5"/>
  <c r="G1941" i="5"/>
  <c r="I1925" i="5"/>
  <c r="G1853" i="5"/>
  <c r="R1845" i="5"/>
  <c r="H1845" i="5"/>
  <c r="R1813" i="5"/>
  <c r="H1813" i="5"/>
  <c r="R1797" i="5"/>
  <c r="H1797" i="5"/>
  <c r="R1789" i="5"/>
  <c r="H1789" i="5"/>
  <c r="R1757" i="5"/>
  <c r="H1757" i="5"/>
  <c r="R1749" i="5"/>
  <c r="H1749" i="5"/>
  <c r="G1741" i="5"/>
  <c r="H1733" i="5"/>
  <c r="R1717" i="5"/>
  <c r="H1717" i="5"/>
  <c r="H1709" i="5"/>
  <c r="G1661" i="5"/>
  <c r="G1637" i="5"/>
  <c r="H1605" i="5"/>
  <c r="J1597" i="5"/>
  <c r="J1565" i="5"/>
  <c r="F1565" i="5"/>
  <c r="F1541" i="5"/>
  <c r="J1501" i="5"/>
  <c r="G1469" i="5"/>
  <c r="I1429" i="5"/>
  <c r="R1429" i="5"/>
  <c r="F1421" i="5"/>
  <c r="H1421" i="5"/>
  <c r="R1421" i="5"/>
  <c r="I1421" i="5"/>
  <c r="J1421" i="5"/>
  <c r="I1413" i="5"/>
  <c r="J1413" i="5"/>
  <c r="F1413" i="5"/>
  <c r="H1413" i="5"/>
  <c r="R1413" i="5"/>
  <c r="R1405" i="5"/>
  <c r="I1405" i="5"/>
  <c r="I1397" i="5"/>
  <c r="J1397" i="5"/>
  <c r="F1397" i="5"/>
  <c r="H1397" i="5"/>
  <c r="R1397" i="5"/>
  <c r="F1389" i="5"/>
  <c r="H1389" i="5"/>
  <c r="R1389" i="5"/>
  <c r="I1389" i="5"/>
  <c r="J1389" i="5"/>
  <c r="G1373" i="5"/>
  <c r="H1365" i="5"/>
  <c r="H1357" i="5"/>
  <c r="J1349" i="5"/>
  <c r="R1317" i="5"/>
  <c r="G1293" i="5"/>
  <c r="J1285" i="5"/>
  <c r="F1253" i="5"/>
  <c r="H1181" i="5"/>
  <c r="G1149" i="5"/>
  <c r="G1117" i="5"/>
  <c r="G1109" i="5"/>
  <c r="G1077" i="5"/>
  <c r="F1053" i="5"/>
  <c r="J1053" i="5"/>
  <c r="I1053" i="5"/>
  <c r="I1021" i="5"/>
  <c r="H1013" i="5"/>
  <c r="J1005" i="5"/>
  <c r="H1005" i="5"/>
  <c r="I1005" i="5"/>
  <c r="F997" i="5"/>
  <c r="R997" i="5"/>
  <c r="H997" i="5"/>
  <c r="G989" i="5"/>
  <c r="F925" i="5"/>
  <c r="I893" i="5"/>
  <c r="J893" i="5"/>
  <c r="F893" i="5"/>
  <c r="R893" i="5"/>
  <c r="H861" i="5"/>
  <c r="G821" i="5"/>
  <c r="H789" i="5"/>
  <c r="R765" i="5"/>
  <c r="R677" i="5"/>
  <c r="H661" i="5"/>
  <c r="I645" i="5"/>
  <c r="G581" i="5"/>
  <c r="R557" i="5"/>
  <c r="G533" i="5"/>
  <c r="J525" i="5"/>
  <c r="J517" i="5"/>
  <c r="I501" i="5"/>
  <c r="J501" i="5"/>
  <c r="F501" i="5"/>
  <c r="R501" i="5"/>
  <c r="G477" i="5"/>
  <c r="H461" i="5"/>
  <c r="J461" i="5"/>
  <c r="G453" i="5"/>
  <c r="F445" i="5"/>
  <c r="G437" i="5"/>
  <c r="I437" i="5"/>
  <c r="J437" i="5"/>
  <c r="R437" i="5"/>
  <c r="G421" i="5"/>
  <c r="G357" i="5"/>
  <c r="G349" i="5"/>
  <c r="G325" i="5"/>
  <c r="I269" i="5"/>
  <c r="J261" i="5"/>
  <c r="R261" i="5"/>
  <c r="G245" i="5"/>
  <c r="I245" i="5"/>
  <c r="J245" i="5"/>
  <c r="F245" i="5"/>
  <c r="G165" i="5"/>
  <c r="H157" i="5"/>
  <c r="H149" i="5"/>
  <c r="I141" i="5"/>
  <c r="H117" i="5"/>
  <c r="G101" i="5"/>
  <c r="G53" i="5"/>
  <c r="J2069" i="5"/>
  <c r="F1997" i="5"/>
  <c r="J1989" i="5"/>
  <c r="H1981" i="5"/>
  <c r="J1933" i="5"/>
  <c r="H1925" i="5"/>
  <c r="H1701" i="5"/>
  <c r="H1669" i="5"/>
  <c r="I1629" i="5"/>
  <c r="H1613" i="5"/>
  <c r="H1517" i="5"/>
  <c r="R1336" i="5"/>
  <c r="H1229" i="5"/>
  <c r="G1493" i="5"/>
  <c r="I1477" i="5"/>
  <c r="R1461" i="5"/>
  <c r="J1297" i="5"/>
  <c r="J1213" i="5"/>
  <c r="I2077" i="5"/>
  <c r="F1357" i="5"/>
  <c r="G2269" i="5"/>
  <c r="I2069" i="5"/>
  <c r="F2005" i="5"/>
  <c r="J1997" i="5"/>
  <c r="H1989" i="5"/>
  <c r="F1949" i="5"/>
  <c r="G1701" i="5"/>
  <c r="G1669" i="5"/>
  <c r="H1493" i="5"/>
  <c r="H1429" i="5"/>
  <c r="F1336" i="5"/>
  <c r="I1357" i="5"/>
  <c r="I1309" i="5"/>
  <c r="I1221" i="5"/>
  <c r="F1493" i="5"/>
  <c r="J1461" i="5"/>
  <c r="F1221" i="5"/>
  <c r="H2125" i="5"/>
  <c r="G2077" i="5"/>
  <c r="J1357" i="5"/>
  <c r="R1053" i="5"/>
  <c r="R1013" i="5"/>
  <c r="G1421" i="5"/>
  <c r="G1389" i="5"/>
  <c r="R215" i="5"/>
  <c r="I215" i="5"/>
  <c r="J215" i="5"/>
  <c r="R1224" i="5"/>
  <c r="J1395" i="5"/>
  <c r="G2109" i="5"/>
  <c r="F2077" i="5"/>
  <c r="I997" i="5"/>
  <c r="G1949" i="5"/>
  <c r="G1053" i="5"/>
  <c r="F631" i="5"/>
  <c r="R631" i="5"/>
  <c r="I631" i="5"/>
  <c r="H631" i="5"/>
  <c r="G631" i="5"/>
  <c r="J631" i="5"/>
  <c r="F637" i="5"/>
  <c r="G2069" i="5"/>
  <c r="J2013" i="5"/>
  <c r="H2005" i="5"/>
  <c r="H1949" i="5"/>
  <c r="H1477" i="5"/>
  <c r="F1224" i="5"/>
  <c r="I1229" i="5"/>
  <c r="I1461" i="5"/>
  <c r="I1395" i="5"/>
  <c r="J1375" i="5"/>
  <c r="F1229" i="5"/>
  <c r="F2109" i="5"/>
  <c r="R2077" i="5"/>
  <c r="G1397" i="5"/>
  <c r="I1347" i="5"/>
  <c r="H2013" i="5"/>
  <c r="R1395" i="5"/>
  <c r="H1221" i="5"/>
  <c r="G1400" i="5"/>
  <c r="I1493" i="5"/>
  <c r="G1477" i="5"/>
  <c r="H1400" i="5"/>
  <c r="J1229" i="5"/>
  <c r="I2125" i="5"/>
  <c r="R2109" i="5"/>
  <c r="J2077" i="5"/>
  <c r="G1422" i="5"/>
  <c r="R1005" i="5"/>
  <c r="F1347" i="5"/>
  <c r="H1053" i="5"/>
  <c r="G189" i="5"/>
  <c r="G501" i="5"/>
  <c r="R1375" i="5"/>
  <c r="F1477" i="5"/>
  <c r="G1453" i="5"/>
  <c r="G1429" i="5"/>
  <c r="H1416" i="5"/>
  <c r="R1400" i="5"/>
  <c r="F1197" i="5"/>
  <c r="R1357" i="5"/>
  <c r="H2077" i="5"/>
  <c r="G1925" i="5"/>
  <c r="H627" i="5"/>
  <c r="F728" i="5"/>
  <c r="J728" i="5"/>
  <c r="F599" i="5"/>
  <c r="J271" i="5"/>
  <c r="G271" i="5"/>
  <c r="F967" i="5"/>
  <c r="J967" i="5"/>
  <c r="I1888" i="5"/>
  <c r="H1888" i="5"/>
  <c r="G1976" i="5"/>
  <c r="F1976" i="5"/>
  <c r="J1976" i="5"/>
  <c r="R2151" i="5"/>
  <c r="F2151" i="5"/>
  <c r="I2151" i="5"/>
  <c r="H99" i="5"/>
  <c r="F99" i="5"/>
  <c r="J363" i="5"/>
  <c r="F483" i="5"/>
  <c r="R483" i="5"/>
  <c r="H483" i="5"/>
  <c r="G483" i="5"/>
  <c r="I483" i="5"/>
  <c r="J163" i="5"/>
  <c r="R163" i="5"/>
  <c r="F1736" i="5"/>
  <c r="H1736" i="5"/>
  <c r="J2263" i="5"/>
  <c r="J543" i="5"/>
  <c r="H543" i="5"/>
  <c r="H2451" i="5"/>
  <c r="R2451" i="5"/>
  <c r="J678" i="5"/>
  <c r="J139" i="5"/>
  <c r="F891" i="5"/>
  <c r="H1985" i="5"/>
  <c r="R1633" i="5"/>
  <c r="R73" i="5"/>
  <c r="G665" i="5"/>
  <c r="R1985" i="5"/>
  <c r="G361" i="5"/>
  <c r="R1329" i="5"/>
  <c r="I1409" i="5"/>
  <c r="R2360" i="5"/>
  <c r="J1145" i="5"/>
  <c r="G1185" i="5"/>
  <c r="I1257" i="5"/>
  <c r="H1257" i="5"/>
  <c r="I1329" i="5"/>
  <c r="H185" i="5"/>
  <c r="F1985" i="5"/>
  <c r="R1289" i="5"/>
  <c r="I1656" i="5"/>
  <c r="H1616" i="5"/>
  <c r="G1329" i="5"/>
  <c r="J1329" i="5"/>
  <c r="G649" i="5"/>
  <c r="R1353" i="5"/>
  <c r="J1985" i="5"/>
  <c r="F1289" i="5"/>
  <c r="F665" i="5"/>
  <c r="H497" i="5"/>
  <c r="R545" i="5"/>
  <c r="R1656" i="5"/>
  <c r="J1648" i="5"/>
  <c r="G2419" i="5"/>
  <c r="F1233" i="5"/>
  <c r="G1657" i="5"/>
  <c r="I985" i="5"/>
  <c r="G1283" i="5"/>
  <c r="J784" i="5"/>
  <c r="J1456" i="5"/>
  <c r="I1488" i="5"/>
  <c r="I2459" i="5"/>
  <c r="J2459" i="5"/>
  <c r="G2351" i="5"/>
  <c r="F2351" i="5"/>
  <c r="R2351" i="5"/>
  <c r="S587" i="5"/>
  <c r="S663" i="5"/>
  <c r="S668" i="5"/>
  <c r="R1159" i="5"/>
  <c r="H1159" i="5"/>
  <c r="F1159" i="5"/>
  <c r="J1159" i="5"/>
  <c r="G1159" i="5"/>
  <c r="S1170" i="5"/>
  <c r="S1304" i="5"/>
  <c r="S1372" i="5"/>
  <c r="S1665" i="5"/>
  <c r="F1671" i="5"/>
  <c r="S1894" i="5"/>
  <c r="S1899" i="5"/>
  <c r="S1905" i="5"/>
  <c r="S1911" i="5"/>
  <c r="S2267" i="5"/>
  <c r="S2274" i="5"/>
  <c r="S2289" i="5"/>
  <c r="S2296" i="5"/>
  <c r="S2435" i="5"/>
  <c r="S2443" i="5"/>
  <c r="S2451" i="5"/>
  <c r="S2459" i="5"/>
  <c r="S2467" i="5"/>
  <c r="F2467" i="5"/>
  <c r="H2467" i="5"/>
  <c r="G2467" i="5"/>
  <c r="R2467" i="5"/>
  <c r="J2467" i="5"/>
  <c r="R2428" i="5"/>
  <c r="F2428" i="5"/>
  <c r="H2428" i="5"/>
  <c r="G2428" i="5"/>
  <c r="J2428" i="5"/>
  <c r="I2396" i="5"/>
  <c r="J2396" i="5"/>
  <c r="F2396" i="5"/>
  <c r="F2268" i="5"/>
  <c r="R2268" i="5"/>
  <c r="H2252" i="5"/>
  <c r="R2252" i="5"/>
  <c r="J2252" i="5"/>
  <c r="F2252" i="5"/>
  <c r="F2180" i="5"/>
  <c r="J2180" i="5"/>
  <c r="J2172" i="5"/>
  <c r="I2172" i="5"/>
  <c r="J2148" i="5"/>
  <c r="F2148" i="5"/>
  <c r="I2148" i="5"/>
  <c r="R1372" i="5"/>
  <c r="G1372" i="5"/>
  <c r="H1372" i="5"/>
  <c r="F1324" i="5"/>
  <c r="G1324" i="5"/>
  <c r="R1324" i="5"/>
  <c r="R1188" i="5"/>
  <c r="G1188" i="5"/>
  <c r="F1188" i="5"/>
  <c r="J1156" i="5"/>
  <c r="F1156" i="5"/>
  <c r="R1156" i="5"/>
  <c r="H1156" i="5"/>
  <c r="G1156" i="5"/>
  <c r="H1132" i="5"/>
  <c r="G1132" i="5"/>
  <c r="R1132" i="5"/>
  <c r="H1116" i="5"/>
  <c r="R1116" i="5"/>
  <c r="F1100" i="5"/>
  <c r="R1100" i="5"/>
  <c r="H1100" i="5"/>
  <c r="G1100" i="5"/>
  <c r="J1100" i="5"/>
  <c r="G668" i="5"/>
  <c r="R620" i="5"/>
  <c r="G620" i="5"/>
  <c r="G612" i="5"/>
  <c r="I612" i="5"/>
  <c r="I564" i="5"/>
  <c r="G564" i="5"/>
  <c r="R928" i="5"/>
  <c r="G1424" i="5"/>
  <c r="I1456" i="5"/>
  <c r="H1488" i="5"/>
  <c r="S889" i="5"/>
  <c r="J1352" i="5"/>
  <c r="G1352" i="5"/>
  <c r="I2497" i="5"/>
  <c r="F1657" i="5"/>
  <c r="R825" i="5"/>
  <c r="H769" i="5"/>
  <c r="H985" i="5"/>
  <c r="F873" i="5"/>
  <c r="H305" i="5"/>
  <c r="G977" i="5"/>
  <c r="J57" i="5"/>
  <c r="I832" i="5"/>
  <c r="F928" i="5"/>
  <c r="H1456" i="5"/>
  <c r="R1488" i="5"/>
  <c r="F1529" i="5"/>
  <c r="G2497" i="5"/>
  <c r="J1657" i="5"/>
  <c r="F497" i="5"/>
  <c r="I697" i="5"/>
  <c r="R873" i="5"/>
  <c r="F1457" i="5"/>
  <c r="J1033" i="5"/>
  <c r="G873" i="5"/>
  <c r="I784" i="5"/>
  <c r="H832" i="5"/>
  <c r="J928" i="5"/>
  <c r="G1456" i="5"/>
  <c r="R1456" i="5"/>
  <c r="F1315" i="5"/>
  <c r="H784" i="5"/>
  <c r="G1488" i="5"/>
  <c r="I1283" i="5"/>
  <c r="I305" i="5"/>
  <c r="H2497" i="5"/>
  <c r="R2380" i="5"/>
  <c r="J873" i="5"/>
  <c r="J649" i="5"/>
  <c r="R361" i="5"/>
  <c r="I513" i="5"/>
  <c r="F2380" i="5"/>
  <c r="I873" i="5"/>
  <c r="F977" i="5"/>
  <c r="J1315" i="5"/>
  <c r="F1283" i="5"/>
  <c r="R832" i="5"/>
  <c r="F1488" i="5"/>
  <c r="R1657" i="5"/>
  <c r="H697" i="5"/>
  <c r="J985" i="5"/>
  <c r="R1315" i="5"/>
  <c r="I1315" i="5"/>
  <c r="H1601" i="5"/>
  <c r="R929" i="5"/>
  <c r="J697" i="5"/>
  <c r="F985" i="5"/>
  <c r="J929" i="5"/>
  <c r="H89" i="5"/>
  <c r="H649" i="5"/>
  <c r="J2380" i="5"/>
  <c r="I361" i="5"/>
  <c r="R784" i="5"/>
  <c r="F832" i="5"/>
  <c r="F1659" i="5"/>
  <c r="R231" i="5"/>
  <c r="I231" i="5"/>
  <c r="G231" i="5"/>
  <c r="S592" i="5"/>
  <c r="I603" i="5"/>
  <c r="R712" i="5"/>
  <c r="H712" i="5"/>
  <c r="I712" i="5"/>
  <c r="F718" i="5"/>
  <c r="R718" i="5"/>
  <c r="J718" i="5"/>
  <c r="H718" i="5"/>
  <c r="S894" i="5"/>
  <c r="S906" i="5"/>
  <c r="S912" i="5"/>
  <c r="S918" i="5"/>
  <c r="S932" i="5"/>
  <c r="H951" i="5"/>
  <c r="I951" i="5"/>
  <c r="F951" i="5"/>
  <c r="S971" i="5"/>
  <c r="S983" i="5"/>
  <c r="H1176" i="5"/>
  <c r="I1176" i="5"/>
  <c r="J1176" i="5"/>
  <c r="S1309" i="5"/>
  <c r="S2082" i="5"/>
  <c r="S2302" i="5"/>
  <c r="S2310" i="5"/>
  <c r="S223" i="5"/>
  <c r="S647" i="5"/>
  <c r="G1131" i="5"/>
  <c r="F1131" i="5"/>
  <c r="J1131" i="5"/>
  <c r="H1131" i="5"/>
  <c r="R1150" i="5"/>
  <c r="H1150" i="5"/>
  <c r="G1274" i="5"/>
  <c r="H1274" i="5"/>
  <c r="J1274" i="5"/>
  <c r="H1280" i="5"/>
  <c r="J1280" i="5"/>
  <c r="G2024" i="5"/>
  <c r="H2024" i="5"/>
  <c r="I2024" i="5"/>
  <c r="R2024" i="5"/>
  <c r="F2024" i="5"/>
  <c r="S2038" i="5"/>
  <c r="S2031" i="5"/>
  <c r="S2019" i="5"/>
  <c r="G1659" i="5"/>
  <c r="F1280" i="5"/>
  <c r="H1136" i="5"/>
  <c r="F582" i="5"/>
  <c r="G582" i="5"/>
  <c r="S643" i="5"/>
  <c r="G851" i="5"/>
  <c r="I851" i="5"/>
  <c r="F851" i="5"/>
  <c r="S1127" i="5"/>
  <c r="R1363" i="5"/>
  <c r="J1363" i="5"/>
  <c r="S2421" i="5"/>
  <c r="R1659" i="5"/>
  <c r="G1150" i="5"/>
  <c r="I1131" i="5"/>
  <c r="R1136" i="5"/>
  <c r="J2024" i="5"/>
  <c r="I1280" i="5"/>
  <c r="R111" i="5"/>
  <c r="H111" i="5"/>
  <c r="G111" i="5"/>
  <c r="I111" i="5"/>
  <c r="R123" i="5"/>
  <c r="H123" i="5"/>
  <c r="S141" i="5"/>
  <c r="F151" i="5"/>
  <c r="R151" i="5"/>
  <c r="J151" i="5"/>
  <c r="G151" i="5"/>
  <c r="S157" i="5"/>
  <c r="S168" i="5"/>
  <c r="S174" i="5"/>
  <c r="F191" i="5"/>
  <c r="R191" i="5"/>
  <c r="H191" i="5"/>
  <c r="G191" i="5"/>
  <c r="I191" i="5"/>
  <c r="R203" i="5"/>
  <c r="H203" i="5"/>
  <c r="I203" i="5"/>
  <c r="G203" i="5"/>
  <c r="S832" i="5"/>
  <c r="S1102" i="5"/>
  <c r="S1500" i="5"/>
  <c r="S1508" i="5"/>
  <c r="G1535" i="5"/>
  <c r="F1535" i="5"/>
  <c r="J1635" i="5"/>
  <c r="F1635" i="5"/>
  <c r="S1642" i="5"/>
  <c r="S1839" i="5"/>
  <c r="S2210" i="5"/>
  <c r="H2223" i="5"/>
  <c r="G2223" i="5"/>
  <c r="R2223" i="5"/>
  <c r="F2223" i="5"/>
  <c r="J2223" i="5"/>
  <c r="R2144" i="5"/>
  <c r="G2144" i="5"/>
  <c r="H2144" i="5"/>
  <c r="S2254" i="5"/>
  <c r="G1136" i="5"/>
  <c r="F1136" i="5"/>
  <c r="R1274" i="5"/>
  <c r="S545" i="5"/>
  <c r="I551" i="5"/>
  <c r="S795" i="5"/>
  <c r="S1209" i="5"/>
  <c r="H1216" i="5"/>
  <c r="J1216" i="5"/>
  <c r="S1478" i="5"/>
  <c r="S1767" i="5"/>
  <c r="R1795" i="5"/>
  <c r="G1795" i="5"/>
  <c r="I1150" i="5"/>
  <c r="J1136" i="5"/>
  <c r="F1150" i="5"/>
  <c r="F79" i="5"/>
  <c r="R79" i="5"/>
  <c r="H79" i="5"/>
  <c r="I79" i="5"/>
  <c r="R85" i="5"/>
  <c r="G85" i="5"/>
  <c r="S535" i="5"/>
  <c r="G1031" i="5"/>
  <c r="J1031" i="5"/>
  <c r="S1325" i="5"/>
  <c r="I1330" i="5"/>
  <c r="F1330" i="5"/>
  <c r="G1330" i="5"/>
  <c r="H1330" i="5"/>
  <c r="R1330" i="5"/>
  <c r="J1336" i="5"/>
  <c r="H1336" i="5"/>
  <c r="I1336" i="5"/>
  <c r="S1416" i="5"/>
  <c r="S1719" i="5"/>
  <c r="R1723" i="5"/>
  <c r="H1723" i="5"/>
  <c r="G1723" i="5"/>
  <c r="I1728" i="5"/>
  <c r="F1728" i="5"/>
  <c r="R1728" i="5"/>
  <c r="G1728" i="5"/>
  <c r="G1954" i="5"/>
  <c r="H1954" i="5"/>
  <c r="I1954" i="5"/>
  <c r="R1954" i="5"/>
  <c r="F1954" i="5"/>
  <c r="J1954" i="5"/>
  <c r="S2142" i="5"/>
  <c r="H2147" i="5"/>
  <c r="J2147" i="5"/>
  <c r="I2147" i="5"/>
  <c r="F2147" i="5"/>
  <c r="R2147" i="5"/>
  <c r="G1280" i="5"/>
  <c r="J1150" i="5"/>
  <c r="I373" i="5"/>
  <c r="F373" i="5"/>
  <c r="R373" i="5"/>
  <c r="J373" i="5"/>
  <c r="S386" i="5"/>
  <c r="S723" i="5"/>
  <c r="S740" i="5"/>
  <c r="S752" i="5"/>
  <c r="S758" i="5"/>
  <c r="S763" i="5"/>
  <c r="S771" i="5"/>
  <c r="S778" i="5"/>
  <c r="S783" i="5"/>
  <c r="S1001" i="5"/>
  <c r="F1007" i="5"/>
  <c r="J1007" i="5"/>
  <c r="G1007" i="5"/>
  <c r="S1014" i="5"/>
  <c r="S1020" i="5"/>
  <c r="F1391" i="5"/>
  <c r="H1391" i="5"/>
  <c r="S1406" i="5"/>
  <c r="I1919" i="5"/>
  <c r="G1919" i="5"/>
  <c r="J2111" i="5"/>
  <c r="R2111" i="5"/>
  <c r="G2111" i="5"/>
  <c r="I2111" i="5"/>
  <c r="S2316" i="5"/>
  <c r="S2324" i="5"/>
  <c r="I2307" i="5"/>
  <c r="J2307" i="5"/>
  <c r="J43" i="5"/>
  <c r="F305" i="5"/>
  <c r="G217" i="5"/>
  <c r="J825" i="5"/>
  <c r="G825" i="5"/>
  <c r="I545" i="5"/>
  <c r="H1424" i="5"/>
  <c r="R1424" i="5"/>
  <c r="F1424" i="5"/>
  <c r="J1359" i="5"/>
  <c r="R1359" i="5"/>
  <c r="I1359" i="5"/>
  <c r="F1359" i="5"/>
  <c r="H1359" i="5"/>
  <c r="R1009" i="5"/>
  <c r="G2273" i="5"/>
  <c r="J2273" i="5"/>
  <c r="F825" i="5"/>
  <c r="I665" i="5"/>
  <c r="H601" i="5"/>
  <c r="F433" i="5"/>
  <c r="F1009" i="5"/>
  <c r="F545" i="5"/>
  <c r="F217" i="5"/>
  <c r="J369" i="5"/>
  <c r="G953" i="5"/>
  <c r="G1401" i="5"/>
  <c r="G1694" i="5"/>
  <c r="R1694" i="5"/>
  <c r="I1495" i="5"/>
  <c r="J1495" i="5"/>
  <c r="F1495" i="5"/>
  <c r="G1495" i="5"/>
  <c r="R2246" i="5"/>
  <c r="F2246" i="5"/>
  <c r="J2246" i="5"/>
  <c r="J950" i="5"/>
  <c r="H950" i="5"/>
  <c r="I950" i="5"/>
  <c r="G2284" i="5"/>
  <c r="H2284" i="5"/>
  <c r="J2284" i="5"/>
  <c r="I1076" i="5"/>
  <c r="F1076" i="5"/>
  <c r="H1062" i="5"/>
  <c r="I1062" i="5"/>
  <c r="I1046" i="5"/>
  <c r="G592" i="5"/>
  <c r="I220" i="5"/>
  <c r="R220" i="5"/>
  <c r="G2188" i="5"/>
  <c r="F2188" i="5"/>
  <c r="I2188" i="5"/>
  <c r="R2188" i="5"/>
  <c r="R2273" i="5"/>
  <c r="J497" i="5"/>
  <c r="J665" i="5"/>
  <c r="J545" i="5"/>
  <c r="H1401" i="5"/>
  <c r="J161" i="5"/>
  <c r="R369" i="5"/>
  <c r="I369" i="5"/>
  <c r="I825" i="5"/>
  <c r="I497" i="5"/>
  <c r="I457" i="5"/>
  <c r="G497" i="5"/>
  <c r="G310" i="5"/>
  <c r="H310" i="5"/>
  <c r="R310" i="5"/>
  <c r="J384" i="5"/>
  <c r="R384" i="5"/>
  <c r="J2123" i="5"/>
  <c r="R2123" i="5"/>
  <c r="I2123" i="5"/>
  <c r="G955" i="5"/>
  <c r="H955" i="5"/>
  <c r="J283" i="5"/>
  <c r="F283" i="5"/>
  <c r="H2273" i="5"/>
  <c r="H457" i="5"/>
  <c r="J1185" i="5"/>
  <c r="G1313" i="5"/>
  <c r="G433" i="5"/>
  <c r="J305" i="5"/>
  <c r="R457" i="5"/>
  <c r="H217" i="5"/>
  <c r="G1506" i="5"/>
  <c r="H1506" i="5"/>
  <c r="J964" i="5"/>
  <c r="I964" i="5"/>
  <c r="F964" i="5"/>
  <c r="J76" i="5"/>
  <c r="G76" i="5"/>
  <c r="I217" i="5"/>
  <c r="J457" i="5"/>
  <c r="I1185" i="5"/>
  <c r="G369" i="5"/>
  <c r="G305" i="5"/>
  <c r="R217" i="5"/>
  <c r="F992" i="5"/>
  <c r="I992" i="5"/>
  <c r="G168" i="5"/>
  <c r="J168" i="5"/>
  <c r="G912" i="5"/>
  <c r="F912" i="5"/>
  <c r="I912" i="5"/>
  <c r="S1027" i="5"/>
  <c r="S1795" i="5"/>
  <c r="F2075" i="5"/>
  <c r="R2075" i="5"/>
  <c r="I2075" i="5"/>
  <c r="G2075" i="5"/>
  <c r="G2099" i="5"/>
  <c r="R2099" i="5"/>
  <c r="I2099" i="5"/>
  <c r="S2427" i="5"/>
  <c r="S2442" i="5"/>
  <c r="S2458" i="5"/>
  <c r="F1827" i="5"/>
  <c r="F1838" i="5"/>
  <c r="I653" i="5"/>
  <c r="R103" i="5"/>
  <c r="S810" i="5"/>
  <c r="R934" i="5"/>
  <c r="G934" i="5"/>
  <c r="S1548" i="5"/>
  <c r="S1807" i="5"/>
  <c r="S2052" i="5"/>
  <c r="S2070" i="5"/>
  <c r="G2216" i="5"/>
  <c r="R2216" i="5"/>
  <c r="G2404" i="5"/>
  <c r="F2236" i="5"/>
  <c r="G2228" i="5"/>
  <c r="G2164" i="5"/>
  <c r="G2020" i="5"/>
  <c r="F2004" i="5"/>
  <c r="G1964" i="5"/>
  <c r="H1940" i="5"/>
  <c r="G1924" i="5"/>
  <c r="G1772" i="5"/>
  <c r="I1756" i="5"/>
  <c r="G1732" i="5"/>
  <c r="R1356" i="5"/>
  <c r="H1324" i="5"/>
  <c r="I1324" i="5"/>
  <c r="J1188" i="5"/>
  <c r="H1188" i="5"/>
  <c r="I1188" i="5"/>
  <c r="I1100" i="5"/>
  <c r="G932" i="5"/>
  <c r="J788" i="5"/>
  <c r="R652" i="5"/>
  <c r="R628" i="5"/>
  <c r="I620" i="5"/>
  <c r="F612" i="5"/>
  <c r="H612" i="5"/>
  <c r="R612" i="5"/>
  <c r="H572" i="5"/>
  <c r="F228" i="5"/>
  <c r="H132" i="5"/>
  <c r="S2412" i="5"/>
  <c r="G2104" i="5"/>
  <c r="H2041" i="5"/>
  <c r="J1827" i="5"/>
  <c r="S1833" i="5"/>
  <c r="S1817" i="5"/>
  <c r="R1838" i="5"/>
  <c r="S1789" i="5"/>
  <c r="I103" i="5"/>
  <c r="S282" i="5"/>
  <c r="F760" i="5"/>
  <c r="J760" i="5"/>
  <c r="S880" i="5"/>
  <c r="J979" i="5"/>
  <c r="F979" i="5"/>
  <c r="G979" i="5"/>
  <c r="I1344" i="5"/>
  <c r="S1374" i="5"/>
  <c r="S1536" i="5"/>
  <c r="G1579" i="5"/>
  <c r="F1579" i="5"/>
  <c r="J1579" i="5"/>
  <c r="G1744" i="5"/>
  <c r="R1744" i="5"/>
  <c r="I1783" i="5"/>
  <c r="H103" i="5"/>
  <c r="S240" i="5"/>
  <c r="S2420" i="5"/>
  <c r="F2104" i="5"/>
  <c r="G2112" i="5"/>
  <c r="S2024" i="5"/>
  <c r="R1943" i="5"/>
  <c r="J1838" i="5"/>
  <c r="S921" i="5"/>
  <c r="S991" i="5"/>
  <c r="J2099" i="5"/>
  <c r="S1648" i="5"/>
  <c r="J750" i="5"/>
  <c r="F750" i="5"/>
  <c r="S756" i="5"/>
  <c r="H1135" i="5"/>
  <c r="J1135" i="5"/>
  <c r="S2404" i="5"/>
  <c r="J2104" i="5"/>
  <c r="S2093" i="5"/>
  <c r="F1943" i="5"/>
  <c r="S1954" i="5"/>
  <c r="H1838" i="5"/>
  <c r="F822" i="5"/>
  <c r="S967" i="5"/>
  <c r="S979" i="5"/>
  <c r="S2368" i="5"/>
  <c r="J2075" i="5"/>
  <c r="H2099" i="5"/>
  <c r="R1115" i="5"/>
  <c r="J1115" i="5"/>
  <c r="F1115" i="5"/>
  <c r="G1115" i="5"/>
  <c r="I2112" i="5"/>
  <c r="F2112" i="5"/>
  <c r="S2081" i="5"/>
  <c r="J1943" i="5"/>
  <c r="S259" i="5"/>
  <c r="H2104" i="5"/>
  <c r="H2075" i="5"/>
  <c r="S2376" i="5"/>
  <c r="H551" i="5"/>
  <c r="F551" i="5"/>
  <c r="H1943" i="5"/>
  <c r="F1783" i="5"/>
  <c r="G103" i="5"/>
  <c r="S653" i="5"/>
  <c r="S658" i="5"/>
  <c r="S691" i="5"/>
  <c r="F686" i="5"/>
  <c r="J686" i="5"/>
  <c r="G1334" i="5"/>
  <c r="I1334" i="5"/>
  <c r="S1345" i="5"/>
  <c r="S2032" i="5"/>
  <c r="S356" i="5"/>
  <c r="F875" i="5"/>
  <c r="J875" i="5"/>
  <c r="S117" i="5"/>
  <c r="S677" i="5"/>
  <c r="S858" i="5"/>
  <c r="S1078" i="5"/>
  <c r="S1432" i="5"/>
  <c r="S747" i="5"/>
  <c r="R838" i="5"/>
  <c r="G838" i="5"/>
  <c r="R851" i="5"/>
  <c r="J851" i="5"/>
  <c r="H1155" i="5"/>
  <c r="F1155" i="5"/>
  <c r="F1687" i="5"/>
  <c r="J1687" i="5"/>
  <c r="J1998" i="5"/>
  <c r="G1998" i="5"/>
  <c r="S380" i="5"/>
  <c r="S1688" i="5"/>
  <c r="S576" i="5"/>
  <c r="S657" i="5"/>
  <c r="S731" i="5"/>
  <c r="J1224" i="5"/>
  <c r="S1382" i="5"/>
  <c r="S1590" i="5"/>
  <c r="H249" i="5"/>
  <c r="H1673" i="5"/>
  <c r="I1673" i="5"/>
  <c r="I289" i="5"/>
  <c r="J289" i="5"/>
  <c r="F289" i="5"/>
  <c r="R1617" i="5"/>
  <c r="H1617" i="5"/>
  <c r="J249" i="5"/>
  <c r="F249" i="5"/>
  <c r="G249" i="5"/>
  <c r="J49" i="5"/>
  <c r="H49" i="5"/>
  <c r="G49" i="5"/>
  <c r="F49" i="5"/>
  <c r="H1353" i="5"/>
  <c r="G1353" i="5"/>
  <c r="I1353" i="5"/>
  <c r="F1353" i="5"/>
  <c r="J1353" i="5"/>
  <c r="H1409" i="5"/>
  <c r="R1409" i="5"/>
  <c r="J1617" i="5"/>
  <c r="I249" i="5"/>
  <c r="G89" i="5"/>
  <c r="I89" i="5"/>
  <c r="F89" i="5"/>
  <c r="J89" i="5"/>
  <c r="J1225" i="5"/>
  <c r="I1225" i="5"/>
  <c r="G1441" i="5"/>
  <c r="I1441" i="5"/>
  <c r="R1441" i="5"/>
  <c r="J1441" i="5"/>
  <c r="R889" i="5"/>
  <c r="F889" i="5"/>
  <c r="I953" i="5"/>
  <c r="J953" i="5"/>
  <c r="F953" i="5"/>
  <c r="R249" i="5"/>
  <c r="I49" i="5"/>
  <c r="I2268" i="5"/>
  <c r="G2268" i="5"/>
  <c r="H2268" i="5"/>
  <c r="J2268" i="5"/>
  <c r="R2172" i="5"/>
  <c r="F2172" i="5"/>
  <c r="G2172" i="5"/>
  <c r="H2172" i="5"/>
  <c r="G1972" i="5"/>
  <c r="H1972" i="5"/>
  <c r="I1972" i="5"/>
  <c r="R1972" i="5"/>
  <c r="F1972" i="5"/>
  <c r="J1972" i="5"/>
  <c r="H1681" i="5"/>
  <c r="I1233" i="5"/>
  <c r="G769" i="5"/>
  <c r="G57" i="5"/>
  <c r="R697" i="5"/>
  <c r="J1313" i="5"/>
  <c r="I73" i="5"/>
  <c r="R649" i="5"/>
  <c r="I105" i="5"/>
  <c r="R417" i="5"/>
  <c r="G1529" i="5"/>
  <c r="F185" i="5"/>
  <c r="J361" i="5"/>
  <c r="G1681" i="5"/>
  <c r="F929" i="5"/>
  <c r="F697" i="5"/>
  <c r="F1313" i="5"/>
  <c r="H73" i="5"/>
  <c r="I185" i="5"/>
  <c r="I649" i="5"/>
  <c r="J73" i="5"/>
  <c r="J905" i="5"/>
  <c r="J1681" i="5"/>
  <c r="G257" i="5"/>
  <c r="R769" i="5"/>
  <c r="H257" i="5"/>
  <c r="F257" i="5"/>
  <c r="H2056" i="5"/>
  <c r="F2056" i="5"/>
  <c r="H433" i="5"/>
  <c r="H929" i="5"/>
  <c r="F769" i="5"/>
  <c r="R57" i="5"/>
  <c r="J769" i="5"/>
  <c r="I769" i="5"/>
  <c r="R433" i="5"/>
  <c r="J2328" i="5"/>
  <c r="G2328" i="5"/>
  <c r="R2398" i="5"/>
  <c r="H2398" i="5"/>
  <c r="G2398" i="5"/>
  <c r="S300" i="5"/>
  <c r="S338" i="5"/>
  <c r="J179" i="5"/>
  <c r="G2306" i="5"/>
  <c r="R321" i="5"/>
  <c r="H321" i="5"/>
  <c r="G321" i="5"/>
  <c r="F1417" i="5"/>
  <c r="G1417" i="5"/>
  <c r="R1417" i="5"/>
  <c r="J1417" i="5"/>
  <c r="R1601" i="5"/>
  <c r="J1601" i="5"/>
  <c r="J1529" i="5"/>
  <c r="G1233" i="5"/>
  <c r="H1233" i="5"/>
  <c r="R1593" i="5"/>
  <c r="I1529" i="5"/>
  <c r="J2497" i="5"/>
  <c r="I321" i="5"/>
  <c r="G1537" i="5"/>
  <c r="J1537" i="5"/>
  <c r="F1673" i="5"/>
  <c r="J1673" i="5"/>
  <c r="I905" i="5"/>
  <c r="F905" i="5"/>
  <c r="R1185" i="5"/>
  <c r="H1185" i="5"/>
  <c r="G1617" i="5"/>
  <c r="I1617" i="5"/>
  <c r="F1617" i="5"/>
  <c r="R1033" i="5"/>
  <c r="F1033" i="5"/>
  <c r="I145" i="5"/>
  <c r="J145" i="5"/>
  <c r="F145" i="5"/>
  <c r="G145" i="5"/>
  <c r="H145" i="5"/>
  <c r="G601" i="5"/>
  <c r="J601" i="5"/>
  <c r="F601" i="5"/>
  <c r="F321" i="5"/>
  <c r="H889" i="5"/>
  <c r="G1633" i="5"/>
  <c r="F1633" i="5"/>
  <c r="H1633" i="5"/>
  <c r="I1681" i="5"/>
  <c r="G41" i="5"/>
  <c r="H41" i="5"/>
  <c r="I41" i="5"/>
  <c r="J41" i="5"/>
  <c r="F41" i="5"/>
  <c r="G1385" i="5"/>
  <c r="J1385" i="5"/>
  <c r="I1385" i="5"/>
  <c r="G513" i="5"/>
  <c r="J513" i="5"/>
  <c r="H513" i="5"/>
  <c r="H1457" i="5"/>
  <c r="I1457" i="5"/>
  <c r="G1457" i="5"/>
  <c r="G1593" i="5"/>
  <c r="F1593" i="5"/>
  <c r="I1593" i="5"/>
  <c r="F1601" i="5"/>
  <c r="I1417" i="5"/>
  <c r="H289" i="5"/>
  <c r="G289" i="5"/>
  <c r="H1433" i="5"/>
  <c r="G1433" i="5"/>
  <c r="R1433" i="5"/>
  <c r="F1433" i="5"/>
  <c r="J1433" i="5"/>
  <c r="R601" i="5"/>
  <c r="G161" i="5"/>
  <c r="I161" i="5"/>
  <c r="H161" i="5"/>
  <c r="F161" i="5"/>
  <c r="R2497" i="5"/>
  <c r="J889" i="5"/>
  <c r="G889" i="5"/>
  <c r="I889" i="5"/>
  <c r="G1225" i="5"/>
  <c r="F1225" i="5"/>
  <c r="R1225" i="5"/>
  <c r="H1225" i="5"/>
  <c r="R257" i="5"/>
  <c r="J257" i="5"/>
  <c r="G417" i="5"/>
  <c r="I417" i="5"/>
  <c r="I1009" i="5"/>
  <c r="J1009" i="5"/>
  <c r="G1009" i="5"/>
  <c r="F625" i="5"/>
  <c r="R625" i="5"/>
  <c r="H625" i="5"/>
  <c r="J625" i="5"/>
  <c r="I625" i="5"/>
  <c r="G625" i="5"/>
  <c r="S110" i="5"/>
  <c r="S371" i="5"/>
  <c r="S667" i="5"/>
  <c r="F999" i="5"/>
  <c r="H999" i="5"/>
  <c r="I999" i="5"/>
  <c r="R999" i="5"/>
  <c r="S1005" i="5"/>
  <c r="S1214" i="5"/>
  <c r="H2442" i="5"/>
  <c r="J2442" i="5"/>
  <c r="R2442" i="5"/>
  <c r="F2442" i="5"/>
  <c r="G2442" i="5"/>
  <c r="S245" i="5"/>
  <c r="S820" i="5"/>
  <c r="I587" i="5"/>
  <c r="G587" i="5"/>
  <c r="R587" i="5"/>
  <c r="F614" i="5"/>
  <c r="H614" i="5"/>
  <c r="I614" i="5"/>
  <c r="R1792" i="5"/>
  <c r="G1792" i="5"/>
  <c r="S163" i="5"/>
  <c r="S602" i="5"/>
  <c r="S135" i="5"/>
  <c r="S1026" i="5"/>
  <c r="S464" i="5"/>
  <c r="H611" i="5"/>
  <c r="F611" i="5"/>
  <c r="S178" i="5"/>
  <c r="S1094" i="5"/>
  <c r="S714" i="5"/>
  <c r="S605" i="5"/>
  <c r="F1549" i="5"/>
  <c r="G1157" i="5"/>
  <c r="R981" i="5"/>
  <c r="G1957" i="5"/>
  <c r="S47" i="5"/>
  <c r="S87" i="5"/>
  <c r="S77" i="5"/>
  <c r="S76" i="5"/>
  <c r="S91" i="5"/>
  <c r="S71" i="5"/>
  <c r="S53" i="5"/>
  <c r="S55" i="5"/>
  <c r="S83" i="5"/>
  <c r="S63" i="5"/>
  <c r="S65" i="5"/>
  <c r="S86" i="5"/>
  <c r="H1820" i="5"/>
  <c r="G2116" i="5"/>
  <c r="R2084" i="5"/>
  <c r="H1812" i="5"/>
  <c r="J2084" i="5"/>
  <c r="G2084" i="5"/>
  <c r="R1708" i="5"/>
  <c r="G2100" i="5"/>
  <c r="R2100" i="5"/>
  <c r="I1380" i="5"/>
  <c r="G1420" i="5"/>
  <c r="J2100" i="5"/>
  <c r="J2492" i="5"/>
  <c r="I1420" i="5"/>
  <c r="H1788" i="5"/>
  <c r="F1420" i="5"/>
  <c r="G1820" i="5"/>
  <c r="J2412" i="5"/>
  <c r="F1913" i="5"/>
  <c r="G1913" i="5"/>
  <c r="R1913" i="5"/>
  <c r="G2137" i="5"/>
  <c r="I1212" i="5"/>
  <c r="G1812" i="5"/>
  <c r="H1708" i="5"/>
  <c r="G1380" i="5"/>
  <c r="F1380" i="5"/>
  <c r="G1340" i="5"/>
  <c r="J1841" i="5"/>
  <c r="J2441" i="5"/>
  <c r="R2145" i="5"/>
  <c r="H2084" i="5"/>
  <c r="I2420" i="5"/>
  <c r="F765" i="5"/>
  <c r="I1253" i="5"/>
  <c r="R2468" i="5"/>
  <c r="R14" i="5"/>
  <c r="R1252" i="5"/>
  <c r="H1084" i="5"/>
  <c r="G2145" i="5"/>
  <c r="H2145" i="5"/>
  <c r="J1236" i="5"/>
  <c r="H2100" i="5"/>
  <c r="H2420" i="5"/>
  <c r="H213" i="5"/>
  <c r="H1180" i="5"/>
  <c r="F1820" i="5"/>
  <c r="F2100" i="5"/>
  <c r="H2468" i="5"/>
  <c r="A29" i="6"/>
  <c r="R11" i="5"/>
  <c r="R8" i="5"/>
  <c r="F45" i="5"/>
  <c r="I1236" i="5"/>
  <c r="G45" i="5"/>
  <c r="R1180" i="5"/>
  <c r="I45" i="5"/>
  <c r="F1180" i="5"/>
  <c r="G1236" i="5"/>
  <c r="I1180" i="5"/>
  <c r="J1180" i="5"/>
  <c r="R1340" i="5"/>
  <c r="J2444" i="5"/>
  <c r="R1164" i="5"/>
  <c r="F1340" i="5"/>
  <c r="I2444" i="5"/>
  <c r="I1340" i="5"/>
  <c r="H884" i="5"/>
  <c r="H1340" i="5"/>
  <c r="R2444" i="5"/>
  <c r="H1124" i="5"/>
  <c r="H2444" i="5"/>
  <c r="F2444" i="5"/>
  <c r="H692" i="5"/>
  <c r="R724" i="5"/>
  <c r="F844" i="5"/>
  <c r="F229" i="5"/>
  <c r="H2220" i="5"/>
  <c r="F724" i="5"/>
  <c r="R1092" i="5"/>
  <c r="J1977" i="5"/>
  <c r="G1300" i="5"/>
  <c r="R1204" i="5"/>
  <c r="I357" i="5"/>
  <c r="J756" i="5"/>
  <c r="F1204" i="5"/>
  <c r="R692" i="5"/>
  <c r="G1977" i="5"/>
  <c r="G1253" i="5"/>
  <c r="R1316" i="5"/>
  <c r="J844" i="5"/>
  <c r="I844" i="5"/>
  <c r="G1316" i="5"/>
  <c r="G844" i="5"/>
  <c r="I1316" i="5"/>
  <c r="F1212" i="5"/>
  <c r="F2460" i="5"/>
  <c r="R844" i="5"/>
  <c r="J1253" i="5"/>
  <c r="F1841" i="5"/>
  <c r="I1841" i="5"/>
  <c r="F2433" i="5"/>
  <c r="G97" i="5"/>
  <c r="F97" i="5"/>
  <c r="H97" i="5"/>
  <c r="I97" i="5"/>
  <c r="J97" i="5"/>
  <c r="J801" i="5"/>
  <c r="H1497" i="5"/>
  <c r="R1497" i="5"/>
  <c r="I1497" i="5"/>
  <c r="J1497" i="5"/>
  <c r="J1969" i="5"/>
  <c r="R1969" i="5"/>
  <c r="I1969" i="5"/>
  <c r="H1969" i="5"/>
  <c r="I2121" i="5"/>
  <c r="H2121" i="5"/>
  <c r="J2121" i="5"/>
  <c r="F2121" i="5"/>
  <c r="R2121" i="5"/>
  <c r="R2161" i="5"/>
  <c r="J2225" i="5"/>
  <c r="R2225" i="5"/>
  <c r="H2425" i="5"/>
  <c r="G2425" i="5"/>
  <c r="R2425" i="5"/>
  <c r="R569" i="5"/>
  <c r="F569" i="5"/>
  <c r="H569" i="5"/>
  <c r="J569" i="5"/>
  <c r="G569" i="5"/>
  <c r="I569" i="5"/>
  <c r="R993" i="5"/>
  <c r="J993" i="5"/>
  <c r="F993" i="5"/>
  <c r="G993" i="5"/>
  <c r="I993" i="5"/>
  <c r="I1377" i="5"/>
  <c r="G1377" i="5"/>
  <c r="R1377" i="5"/>
  <c r="G1497" i="5"/>
  <c r="J1553" i="5"/>
  <c r="H1553" i="5"/>
  <c r="I1553" i="5"/>
  <c r="R1553" i="5"/>
  <c r="G1553" i="5"/>
  <c r="I1609" i="5"/>
  <c r="R1609" i="5"/>
  <c r="F1609" i="5"/>
  <c r="G1609" i="5"/>
  <c r="J1609" i="5"/>
  <c r="J1713" i="5"/>
  <c r="H1761" i="5"/>
  <c r="I1761" i="5"/>
  <c r="R1865" i="5"/>
  <c r="J1865" i="5"/>
  <c r="F1865" i="5"/>
  <c r="I1865" i="5"/>
  <c r="H1865" i="5"/>
  <c r="H1953" i="5"/>
  <c r="R1953" i="5"/>
  <c r="J1953" i="5"/>
  <c r="F1953" i="5"/>
  <c r="I1953" i="5"/>
  <c r="F2033" i="5"/>
  <c r="H2033" i="5"/>
  <c r="G2033" i="5"/>
  <c r="I2033" i="5"/>
  <c r="R2033" i="5"/>
  <c r="J2033" i="5"/>
  <c r="I2097" i="5"/>
  <c r="H2097" i="5"/>
  <c r="J2097" i="5"/>
  <c r="R2097" i="5"/>
  <c r="F2097" i="5"/>
  <c r="G2097" i="5"/>
  <c r="R2337" i="5"/>
  <c r="F2369" i="5"/>
  <c r="J2369" i="5"/>
  <c r="R2441" i="5"/>
  <c r="H2441" i="5"/>
  <c r="F209" i="5"/>
  <c r="R881" i="5"/>
  <c r="J881" i="5"/>
  <c r="I881" i="5"/>
  <c r="G881" i="5"/>
  <c r="F881" i="5"/>
  <c r="H881" i="5"/>
  <c r="I1105" i="5"/>
  <c r="G1105" i="5"/>
  <c r="H1105" i="5"/>
  <c r="R1105" i="5"/>
  <c r="J1105" i="5"/>
  <c r="F1105" i="5"/>
  <c r="F1793" i="5"/>
  <c r="I1793" i="5"/>
  <c r="R1817" i="5"/>
  <c r="J1817" i="5"/>
  <c r="I1817" i="5"/>
  <c r="H1817" i="5"/>
  <c r="F1817" i="5"/>
  <c r="R1841" i="5"/>
  <c r="H1841" i="5"/>
  <c r="H1889" i="5"/>
  <c r="J1889" i="5"/>
  <c r="F1889" i="5"/>
  <c r="R1889" i="5"/>
  <c r="I1889" i="5"/>
  <c r="I2137" i="5"/>
  <c r="R2137" i="5"/>
  <c r="F2137" i="5"/>
  <c r="H2137" i="5"/>
  <c r="F2169" i="5"/>
  <c r="H241" i="5"/>
  <c r="H1057" i="5"/>
  <c r="G1057" i="5"/>
  <c r="F1217" i="5"/>
  <c r="G1561" i="5"/>
  <c r="J1625" i="5"/>
  <c r="I1625" i="5"/>
  <c r="R1769" i="5"/>
  <c r="J1769" i="5"/>
  <c r="F1769" i="5"/>
  <c r="I1769" i="5"/>
  <c r="H1769" i="5"/>
  <c r="H2065" i="5"/>
  <c r="R2065" i="5"/>
  <c r="F2065" i="5"/>
  <c r="J2065" i="5"/>
  <c r="I2065" i="5"/>
  <c r="H2241" i="5"/>
  <c r="I2241" i="5"/>
  <c r="J2241" i="5"/>
  <c r="R2241" i="5"/>
  <c r="F2241" i="5"/>
  <c r="G2345" i="5"/>
  <c r="H2345" i="5"/>
  <c r="J2345" i="5"/>
  <c r="R2345" i="5"/>
  <c r="F2345" i="5"/>
  <c r="I2345" i="5"/>
  <c r="H2377" i="5"/>
  <c r="G2377" i="5"/>
  <c r="R2377" i="5"/>
  <c r="I2377" i="5"/>
  <c r="F2377" i="5"/>
  <c r="J2377" i="5"/>
  <c r="H1649" i="5"/>
  <c r="I1649" i="5"/>
  <c r="R1649" i="5"/>
  <c r="F1649" i="5"/>
  <c r="G1649" i="5"/>
  <c r="J1649" i="5"/>
  <c r="G241" i="5"/>
  <c r="I777" i="5"/>
  <c r="F913" i="5"/>
  <c r="R913" i="5"/>
  <c r="I1129" i="5"/>
  <c r="G1217" i="5"/>
  <c r="R1721" i="5"/>
  <c r="F1721" i="5"/>
  <c r="F1745" i="5"/>
  <c r="R1745" i="5"/>
  <c r="H1745" i="5"/>
  <c r="F1873" i="5"/>
  <c r="R1873" i="5"/>
  <c r="J1873" i="5"/>
  <c r="H1873" i="5"/>
  <c r="I1873" i="5"/>
  <c r="H2105" i="5"/>
  <c r="J2105" i="5"/>
  <c r="R2105" i="5"/>
  <c r="I2145" i="5"/>
  <c r="J2145" i="5"/>
  <c r="I2177" i="5"/>
  <c r="H2177" i="5"/>
  <c r="J2177" i="5"/>
  <c r="R2177" i="5"/>
  <c r="F2177" i="5"/>
  <c r="I2209" i="5"/>
  <c r="J2209" i="5"/>
  <c r="R2209" i="5"/>
  <c r="F2209" i="5"/>
  <c r="H2209" i="5"/>
  <c r="J2113" i="5"/>
  <c r="F2113" i="5"/>
  <c r="I2113" i="5"/>
  <c r="F1465" i="5"/>
  <c r="G1465" i="5"/>
  <c r="H1465" i="5"/>
  <c r="R1465" i="5"/>
  <c r="I1465" i="5"/>
  <c r="J1465" i="5"/>
  <c r="G1569" i="5"/>
  <c r="R1569" i="5"/>
  <c r="F1569" i="5"/>
  <c r="J1569" i="5"/>
  <c r="R1801" i="5"/>
  <c r="J1801" i="5"/>
  <c r="F1801" i="5"/>
  <c r="I1801" i="5"/>
  <c r="H1801" i="5"/>
  <c r="F1825" i="5"/>
  <c r="H1937" i="5"/>
  <c r="J1961" i="5"/>
  <c r="R2073" i="5"/>
  <c r="J2073" i="5"/>
  <c r="R2249" i="5"/>
  <c r="G2249" i="5"/>
  <c r="H2249" i="5"/>
  <c r="J2249" i="5"/>
  <c r="F2249" i="5"/>
  <c r="I2249" i="5"/>
  <c r="G2353" i="5"/>
  <c r="J2353" i="5"/>
  <c r="R2353" i="5"/>
  <c r="I2353" i="5"/>
  <c r="F2353" i="5"/>
  <c r="H2353" i="5"/>
  <c r="R2385" i="5"/>
  <c r="H2385" i="5"/>
  <c r="G2385" i="5"/>
  <c r="F2385" i="5"/>
  <c r="I2385" i="5"/>
  <c r="J2385" i="5"/>
  <c r="I2481" i="5"/>
  <c r="R2481" i="5"/>
  <c r="F2481" i="5"/>
  <c r="J2481" i="5"/>
  <c r="H2481" i="5"/>
  <c r="G2257" i="5"/>
  <c r="H2257" i="5"/>
  <c r="F2257" i="5"/>
  <c r="R2257" i="5"/>
  <c r="J2257" i="5"/>
  <c r="I2257" i="5"/>
  <c r="F377" i="5"/>
  <c r="I377" i="5"/>
  <c r="R377" i="5"/>
  <c r="H377" i="5"/>
  <c r="J377" i="5"/>
  <c r="G377" i="5"/>
  <c r="G785" i="5"/>
  <c r="H785" i="5"/>
  <c r="R785" i="5"/>
  <c r="F785" i="5"/>
  <c r="I785" i="5"/>
  <c r="J785" i="5"/>
  <c r="I1089" i="5"/>
  <c r="H1089" i="5"/>
  <c r="J1089" i="5"/>
  <c r="F1089" i="5"/>
  <c r="R1089" i="5"/>
  <c r="G1089" i="5"/>
  <c r="F1153" i="5"/>
  <c r="J1153" i="5"/>
  <c r="H1153" i="5"/>
  <c r="R1153" i="5"/>
  <c r="G1153" i="5"/>
  <c r="R1369" i="5"/>
  <c r="I1369" i="5"/>
  <c r="J1369" i="5"/>
  <c r="F1369" i="5"/>
  <c r="H1369" i="5"/>
  <c r="I1753" i="5"/>
  <c r="H1753" i="5"/>
  <c r="R1857" i="5"/>
  <c r="J1857" i="5"/>
  <c r="F1857" i="5"/>
  <c r="I1857" i="5"/>
  <c r="G1857" i="5"/>
  <c r="H1857" i="5"/>
  <c r="R2049" i="5"/>
  <c r="H2049" i="5"/>
  <c r="I2049" i="5"/>
  <c r="J2049" i="5"/>
  <c r="G2049" i="5"/>
  <c r="F2049" i="5"/>
  <c r="G2113" i="5"/>
  <c r="I2153" i="5"/>
  <c r="H2185" i="5"/>
  <c r="F2185" i="5"/>
  <c r="R537" i="5"/>
  <c r="H537" i="5"/>
  <c r="J537" i="5"/>
  <c r="I537" i="5"/>
  <c r="G537" i="5"/>
  <c r="F537" i="5"/>
  <c r="G1097" i="5"/>
  <c r="J1097" i="5"/>
  <c r="H1097" i="5"/>
  <c r="R1097" i="5"/>
  <c r="F1097" i="5"/>
  <c r="I1097" i="5"/>
  <c r="G1481" i="5"/>
  <c r="R1481" i="5"/>
  <c r="I1481" i="5"/>
  <c r="J1481" i="5"/>
  <c r="H1481" i="5"/>
  <c r="F1481" i="5"/>
  <c r="R1545" i="5"/>
  <c r="F1585" i="5"/>
  <c r="J1705" i="5"/>
  <c r="I1705" i="5"/>
  <c r="R1705" i="5"/>
  <c r="R1729" i="5"/>
  <c r="F1729" i="5"/>
  <c r="I1729" i="5"/>
  <c r="H1729" i="5"/>
  <c r="J1729" i="5"/>
  <c r="R1785" i="5"/>
  <c r="J1785" i="5"/>
  <c r="F1785" i="5"/>
  <c r="H1785" i="5"/>
  <c r="I1785" i="5"/>
  <c r="R1833" i="5"/>
  <c r="J1833" i="5"/>
  <c r="F1833" i="5"/>
  <c r="I1833" i="5"/>
  <c r="H1833" i="5"/>
  <c r="J1913" i="5"/>
  <c r="I1913" i="5"/>
  <c r="I1945" i="5"/>
  <c r="H2025" i="5"/>
  <c r="R2025" i="5"/>
  <c r="F2025" i="5"/>
  <c r="J2025" i="5"/>
  <c r="I2025" i="5"/>
  <c r="G2057" i="5"/>
  <c r="F2057" i="5"/>
  <c r="H2057" i="5"/>
  <c r="R2057" i="5"/>
  <c r="I2057" i="5"/>
  <c r="J2057" i="5"/>
  <c r="I2089" i="5"/>
  <c r="J2089" i="5"/>
  <c r="H2297" i="5"/>
  <c r="H2361" i="5"/>
  <c r="R2489" i="5"/>
  <c r="F2489" i="5"/>
  <c r="R7" i="5"/>
  <c r="I1396" i="5"/>
  <c r="I117" i="5"/>
  <c r="J1636" i="5"/>
  <c r="F1716" i="5"/>
  <c r="G1716" i="5"/>
  <c r="I1716" i="5"/>
  <c r="I1788" i="5"/>
  <c r="J2220" i="5"/>
  <c r="H1868" i="5"/>
  <c r="I1868" i="5"/>
  <c r="H1996" i="5"/>
  <c r="G1996" i="5"/>
  <c r="J1996" i="5"/>
  <c r="G2044" i="5"/>
  <c r="H2044" i="5"/>
  <c r="I2084" i="5"/>
  <c r="J1396" i="5"/>
  <c r="F1996" i="5"/>
  <c r="G860" i="5"/>
  <c r="R860" i="5"/>
  <c r="I1084" i="5"/>
  <c r="F1652" i="5"/>
  <c r="I1692" i="5"/>
  <c r="R1692" i="5"/>
  <c r="H1692" i="5"/>
  <c r="G1692" i="5"/>
  <c r="J1692" i="5"/>
  <c r="F1692" i="5"/>
  <c r="G1796" i="5"/>
  <c r="F1796" i="5"/>
  <c r="R1796" i="5"/>
  <c r="F2116" i="5"/>
  <c r="R2116" i="5"/>
  <c r="H2116" i="5"/>
  <c r="J2116" i="5"/>
  <c r="G1396" i="5"/>
  <c r="J1876" i="5"/>
  <c r="H1876" i="5"/>
  <c r="I1876" i="5"/>
  <c r="F1876" i="5"/>
  <c r="G1876" i="5"/>
  <c r="I1900" i="5"/>
  <c r="G2012" i="5"/>
  <c r="R2012" i="5"/>
  <c r="F2012" i="5"/>
  <c r="I2012" i="5"/>
  <c r="J2012" i="5"/>
  <c r="H2012" i="5"/>
  <c r="G2420" i="5"/>
  <c r="R2420" i="5"/>
  <c r="F2420" i="5"/>
  <c r="H1396" i="5"/>
  <c r="F796" i="5"/>
  <c r="J796" i="5"/>
  <c r="F1172" i="5"/>
  <c r="I1172" i="5"/>
  <c r="J1172" i="5"/>
  <c r="I1748" i="5"/>
  <c r="R2068" i="5"/>
  <c r="F2068" i="5"/>
  <c r="H2068" i="5"/>
  <c r="I2068" i="5"/>
  <c r="G2068" i="5"/>
  <c r="J2068" i="5"/>
  <c r="F2124" i="5"/>
  <c r="R1396" i="5"/>
  <c r="H2452" i="5"/>
  <c r="J908" i="5"/>
  <c r="H908" i="5"/>
  <c r="F908" i="5"/>
  <c r="F1412" i="5"/>
  <c r="H1668" i="5"/>
  <c r="R1668" i="5"/>
  <c r="F1668" i="5"/>
  <c r="R1852" i="5"/>
  <c r="G1916" i="5"/>
  <c r="F1916" i="5"/>
  <c r="R1916" i="5"/>
  <c r="H1916" i="5"/>
  <c r="J1916" i="5"/>
  <c r="I1916" i="5"/>
  <c r="F2356" i="5"/>
  <c r="F2468" i="5"/>
  <c r="R1196" i="5"/>
  <c r="H1196" i="5"/>
  <c r="J1196" i="5"/>
  <c r="G1668" i="5"/>
  <c r="I1708" i="5"/>
  <c r="F1708" i="5"/>
  <c r="G1764" i="5"/>
  <c r="J1812" i="5"/>
  <c r="J2140" i="5"/>
  <c r="R2140" i="5"/>
  <c r="I2140" i="5"/>
  <c r="F2140" i="5"/>
  <c r="H2140" i="5"/>
  <c r="G2140" i="5"/>
  <c r="H1388" i="5"/>
  <c r="J1388" i="5"/>
  <c r="F1388" i="5"/>
  <c r="I1388" i="5"/>
  <c r="J1420" i="5"/>
  <c r="H1420" i="5"/>
  <c r="F1684" i="5"/>
  <c r="R1684" i="5"/>
  <c r="I1684" i="5"/>
  <c r="I1860" i="5"/>
  <c r="H1860" i="5"/>
  <c r="F1860" i="5"/>
  <c r="R1860" i="5"/>
  <c r="I1932" i="5"/>
  <c r="R1932" i="5"/>
  <c r="H1932" i="5"/>
  <c r="J1932" i="5"/>
  <c r="F1932" i="5"/>
  <c r="G1988" i="5"/>
  <c r="R1988" i="5"/>
  <c r="F1988" i="5"/>
  <c r="I1988" i="5"/>
  <c r="J1988" i="5"/>
  <c r="H1988" i="5"/>
  <c r="R21" i="5"/>
  <c r="G868" i="5"/>
  <c r="J868" i="5"/>
  <c r="F868" i="5"/>
  <c r="R868" i="5"/>
  <c r="H868" i="5"/>
  <c r="I868" i="5"/>
  <c r="G916" i="5"/>
  <c r="J916" i="5"/>
  <c r="R916" i="5"/>
  <c r="H916" i="5"/>
  <c r="I916" i="5"/>
  <c r="J1140" i="5"/>
  <c r="F1140" i="5"/>
  <c r="G1140" i="5"/>
  <c r="I1140" i="5"/>
  <c r="H1244" i="5"/>
  <c r="H1300" i="5"/>
  <c r="G1364" i="5"/>
  <c r="H1364" i="5"/>
  <c r="R700" i="5"/>
  <c r="R876" i="5"/>
  <c r="H876" i="5"/>
  <c r="I876" i="5"/>
  <c r="G876" i="5"/>
  <c r="F876" i="5"/>
  <c r="J876" i="5"/>
  <c r="F732" i="5"/>
  <c r="G732" i="5"/>
  <c r="J732" i="5"/>
  <c r="I732" i="5"/>
  <c r="I804" i="5"/>
  <c r="G948" i="5"/>
  <c r="G1148" i="5"/>
  <c r="J1148" i="5"/>
  <c r="F1148" i="5"/>
  <c r="I1148" i="5"/>
  <c r="F1220" i="5"/>
  <c r="I1220" i="5"/>
  <c r="I1308" i="5"/>
  <c r="J1308" i="5"/>
  <c r="F708" i="5"/>
  <c r="J708" i="5"/>
  <c r="G812" i="5"/>
  <c r="J812" i="5"/>
  <c r="H812" i="5"/>
  <c r="J956" i="5"/>
  <c r="H956" i="5"/>
  <c r="I884" i="5"/>
  <c r="F884" i="5"/>
  <c r="R884" i="5"/>
  <c r="J1124" i="5"/>
  <c r="F1124" i="5"/>
  <c r="F1228" i="5"/>
  <c r="F828" i="5"/>
  <c r="I828" i="5"/>
  <c r="H892" i="5"/>
  <c r="I892" i="5"/>
  <c r="J1036" i="5"/>
  <c r="I1036" i="5"/>
  <c r="R1348" i="5"/>
  <c r="I1348" i="5"/>
  <c r="H1348" i="5"/>
  <c r="J1348" i="5"/>
  <c r="G1348" i="5"/>
  <c r="F1348" i="5"/>
  <c r="F1284" i="5"/>
  <c r="J1284" i="5"/>
  <c r="H1284" i="5"/>
  <c r="F485" i="5"/>
  <c r="H485" i="5"/>
  <c r="I485" i="5"/>
  <c r="G485" i="5"/>
  <c r="F357" i="5"/>
  <c r="J357" i="5"/>
  <c r="R357" i="5"/>
  <c r="I765" i="5"/>
  <c r="G765" i="5"/>
  <c r="H765" i="5"/>
  <c r="J765" i="5"/>
  <c r="F797" i="5"/>
  <c r="R797" i="5"/>
  <c r="G797" i="5"/>
  <c r="H797" i="5"/>
  <c r="J797" i="5"/>
  <c r="I797" i="5"/>
  <c r="H829" i="5"/>
  <c r="R829" i="5"/>
  <c r="F829" i="5"/>
  <c r="I829" i="5"/>
  <c r="G829" i="5"/>
  <c r="J829" i="5"/>
  <c r="I869" i="5"/>
  <c r="F869" i="5"/>
  <c r="R869" i="5"/>
  <c r="H869" i="5"/>
  <c r="J869" i="5"/>
  <c r="G869" i="5"/>
  <c r="J957" i="5"/>
  <c r="I957" i="5"/>
  <c r="R957" i="5"/>
  <c r="F957" i="5"/>
  <c r="G957" i="5"/>
  <c r="H957" i="5"/>
  <c r="R1069" i="5"/>
  <c r="I1069" i="5"/>
  <c r="H1125" i="5"/>
  <c r="F1125" i="5"/>
  <c r="R1125" i="5"/>
  <c r="I1125" i="5"/>
  <c r="H1253" i="5"/>
  <c r="R1253" i="5"/>
  <c r="I1469" i="5"/>
  <c r="J1469" i="5"/>
  <c r="H1469" i="5"/>
  <c r="R1469" i="5"/>
  <c r="F1469" i="5"/>
  <c r="R1533" i="5"/>
  <c r="H1533" i="5"/>
  <c r="I1533" i="5"/>
  <c r="F1533" i="5"/>
  <c r="G1533" i="5"/>
  <c r="J1533" i="5"/>
  <c r="I1589" i="5"/>
  <c r="R1589" i="5"/>
  <c r="H1589" i="5"/>
  <c r="G1589" i="5"/>
  <c r="F1589" i="5"/>
  <c r="J1589" i="5"/>
  <c r="H1653" i="5"/>
  <c r="I1653" i="5"/>
  <c r="R1821" i="5"/>
  <c r="H1821" i="5"/>
  <c r="I1821" i="5"/>
  <c r="J1821" i="5"/>
  <c r="R1869" i="5"/>
  <c r="H1869" i="5"/>
  <c r="G1869" i="5"/>
  <c r="F1869" i="5"/>
  <c r="F101" i="5"/>
  <c r="R101" i="5"/>
  <c r="H101" i="5"/>
  <c r="I101" i="5"/>
  <c r="J101" i="5"/>
  <c r="F165" i="5"/>
  <c r="R165" i="5"/>
  <c r="I165" i="5"/>
  <c r="H165" i="5"/>
  <c r="J165" i="5"/>
  <c r="H277" i="5"/>
  <c r="R277" i="5"/>
  <c r="F277" i="5"/>
  <c r="I277" i="5"/>
  <c r="R317" i="5"/>
  <c r="F317" i="5"/>
  <c r="F549" i="5"/>
  <c r="I549" i="5"/>
  <c r="J725" i="5"/>
  <c r="R725" i="5"/>
  <c r="H725" i="5"/>
  <c r="G725" i="5"/>
  <c r="G901" i="5"/>
  <c r="I901" i="5"/>
  <c r="J901" i="5"/>
  <c r="I933" i="5"/>
  <c r="F933" i="5"/>
  <c r="R933" i="5"/>
  <c r="H1101" i="5"/>
  <c r="F1101" i="5"/>
  <c r="G1101" i="5"/>
  <c r="F1165" i="5"/>
  <c r="H1165" i="5"/>
  <c r="J1165" i="5"/>
  <c r="F1301" i="5"/>
  <c r="G1301" i="5"/>
  <c r="R1301" i="5"/>
  <c r="H1349" i="5"/>
  <c r="I1381" i="5"/>
  <c r="F1381" i="5"/>
  <c r="H1381" i="5"/>
  <c r="R1381" i="5"/>
  <c r="J1381" i="5"/>
  <c r="H2317" i="5"/>
  <c r="I2357" i="5"/>
  <c r="J2357" i="5"/>
  <c r="R61" i="5"/>
  <c r="I61" i="5"/>
  <c r="H61" i="5"/>
  <c r="I213" i="5"/>
  <c r="H389" i="5"/>
  <c r="R389" i="5"/>
  <c r="J389" i="5"/>
  <c r="F773" i="5"/>
  <c r="R773" i="5"/>
  <c r="H773" i="5"/>
  <c r="J773" i="5"/>
  <c r="H805" i="5"/>
  <c r="J805" i="5"/>
  <c r="R805" i="5"/>
  <c r="G805" i="5"/>
  <c r="G837" i="5"/>
  <c r="I837" i="5"/>
  <c r="J837" i="5"/>
  <c r="H837" i="5"/>
  <c r="R837" i="5"/>
  <c r="G885" i="5"/>
  <c r="F885" i="5"/>
  <c r="R885" i="5"/>
  <c r="I885" i="5"/>
  <c r="H965" i="5"/>
  <c r="I965" i="5"/>
  <c r="F965" i="5"/>
  <c r="I1133" i="5"/>
  <c r="R1133" i="5"/>
  <c r="G1133" i="5"/>
  <c r="H1133" i="5"/>
  <c r="R1501" i="5"/>
  <c r="H1597" i="5"/>
  <c r="I1597" i="5"/>
  <c r="R1597" i="5"/>
  <c r="G1597" i="5"/>
  <c r="F1597" i="5"/>
  <c r="F1661" i="5"/>
  <c r="I1661" i="5"/>
  <c r="J1661" i="5"/>
  <c r="R1661" i="5"/>
  <c r="H1661" i="5"/>
  <c r="J1725" i="5"/>
  <c r="F1725" i="5"/>
  <c r="H1725" i="5"/>
  <c r="H1837" i="5"/>
  <c r="R2245" i="5"/>
  <c r="F2245" i="5"/>
  <c r="H109" i="5"/>
  <c r="F109" i="5"/>
  <c r="R109" i="5"/>
  <c r="R325" i="5"/>
  <c r="H325" i="5"/>
  <c r="I325" i="5"/>
  <c r="F325" i="5"/>
  <c r="J325" i="5"/>
  <c r="F397" i="5"/>
  <c r="I397" i="5"/>
  <c r="H397" i="5"/>
  <c r="G397" i="5"/>
  <c r="H557" i="5"/>
  <c r="J557" i="5"/>
  <c r="F557" i="5"/>
  <c r="G557" i="5"/>
  <c r="J597" i="5"/>
  <c r="F597" i="5"/>
  <c r="H597" i="5"/>
  <c r="F733" i="5"/>
  <c r="R733" i="5"/>
  <c r="H909" i="5"/>
  <c r="I909" i="5"/>
  <c r="R909" i="5"/>
  <c r="F909" i="5"/>
  <c r="G909" i="5"/>
  <c r="J1029" i="5"/>
  <c r="F1029" i="5"/>
  <c r="H1029" i="5"/>
  <c r="F1077" i="5"/>
  <c r="H1077" i="5"/>
  <c r="I1077" i="5"/>
  <c r="R1077" i="5"/>
  <c r="J1173" i="5"/>
  <c r="F1173" i="5"/>
  <c r="I1173" i="5"/>
  <c r="R1173" i="5"/>
  <c r="I1261" i="5"/>
  <c r="J1261" i="5"/>
  <c r="H1261" i="5"/>
  <c r="F1261" i="5"/>
  <c r="F1437" i="5"/>
  <c r="I1437" i="5"/>
  <c r="J1437" i="5"/>
  <c r="H1437" i="5"/>
  <c r="H2325" i="5"/>
  <c r="I2325" i="5"/>
  <c r="R2325" i="5"/>
  <c r="F2325" i="5"/>
  <c r="R2381" i="5"/>
  <c r="J2381" i="5"/>
  <c r="I2381" i="5"/>
  <c r="F2381" i="5"/>
  <c r="R141" i="5"/>
  <c r="H141" i="5"/>
  <c r="F141" i="5"/>
  <c r="J173" i="5"/>
  <c r="R173" i="5"/>
  <c r="H173" i="5"/>
  <c r="H229" i="5"/>
  <c r="R229" i="5"/>
  <c r="J229" i="5"/>
  <c r="I229" i="5"/>
  <c r="I605" i="5"/>
  <c r="H781" i="5"/>
  <c r="R781" i="5"/>
  <c r="G781" i="5"/>
  <c r="H813" i="5"/>
  <c r="F813" i="5"/>
  <c r="I845" i="5"/>
  <c r="J845" i="5"/>
  <c r="G845" i="5"/>
  <c r="H941" i="5"/>
  <c r="J941" i="5"/>
  <c r="R941" i="5"/>
  <c r="J973" i="5"/>
  <c r="I973" i="5"/>
  <c r="H1109" i="5"/>
  <c r="F1109" i="5"/>
  <c r="J1109" i="5"/>
  <c r="I1109" i="5"/>
  <c r="G1141" i="5"/>
  <c r="G1325" i="5"/>
  <c r="H1325" i="5"/>
  <c r="J1325" i="5"/>
  <c r="R1325" i="5"/>
  <c r="R1509" i="5"/>
  <c r="F1677" i="5"/>
  <c r="R1677" i="5"/>
  <c r="J1677" i="5"/>
  <c r="I1677" i="5"/>
  <c r="J1773" i="5"/>
  <c r="F1773" i="5"/>
  <c r="H1773" i="5"/>
  <c r="F1805" i="5"/>
  <c r="R1805" i="5"/>
  <c r="I1941" i="5"/>
  <c r="H1941" i="5"/>
  <c r="J1941" i="5"/>
  <c r="F1941" i="5"/>
  <c r="R1941" i="5"/>
  <c r="J69" i="5"/>
  <c r="I69" i="5"/>
  <c r="R69" i="5"/>
  <c r="F69" i="5"/>
  <c r="F117" i="5"/>
  <c r="J117" i="5"/>
  <c r="R293" i="5"/>
  <c r="J293" i="5"/>
  <c r="I293" i="5"/>
  <c r="H293" i="5"/>
  <c r="H469" i="5"/>
  <c r="I469" i="5"/>
  <c r="H565" i="5"/>
  <c r="J565" i="5"/>
  <c r="F741" i="5"/>
  <c r="R741" i="5"/>
  <c r="F1037" i="5"/>
  <c r="R1037" i="5"/>
  <c r="H1061" i="5"/>
  <c r="I1061" i="5"/>
  <c r="G1061" i="5"/>
  <c r="R1085" i="5"/>
  <c r="I1085" i="5"/>
  <c r="J1085" i="5"/>
  <c r="H1085" i="5"/>
  <c r="G1085" i="5"/>
  <c r="F1085" i="5"/>
  <c r="R1285" i="5"/>
  <c r="I2341" i="5"/>
  <c r="R2341" i="5"/>
  <c r="H2341" i="5"/>
  <c r="F2341" i="5"/>
  <c r="J2341" i="5"/>
  <c r="J93" i="5"/>
  <c r="R93" i="5"/>
  <c r="G93" i="5"/>
  <c r="H93" i="5"/>
  <c r="I93" i="5"/>
  <c r="F93" i="5"/>
  <c r="I149" i="5"/>
  <c r="R149" i="5"/>
  <c r="J349" i="5"/>
  <c r="H349" i="5"/>
  <c r="F349" i="5"/>
  <c r="R349" i="5"/>
  <c r="I349" i="5"/>
  <c r="J445" i="5"/>
  <c r="H445" i="5"/>
  <c r="J533" i="5"/>
  <c r="F533" i="5"/>
  <c r="H533" i="5"/>
  <c r="R533" i="5"/>
  <c r="I533" i="5"/>
  <c r="R789" i="5"/>
  <c r="I821" i="5"/>
  <c r="F949" i="5"/>
  <c r="R949" i="5"/>
  <c r="J949" i="5"/>
  <c r="I949" i="5"/>
  <c r="G949" i="5"/>
  <c r="H949" i="5"/>
  <c r="F989" i="5"/>
  <c r="R989" i="5"/>
  <c r="J989" i="5"/>
  <c r="H989" i="5"/>
  <c r="I989" i="5"/>
  <c r="J1445" i="5"/>
  <c r="R1445" i="5"/>
  <c r="I1445" i="5"/>
  <c r="H1445" i="5"/>
  <c r="F1525" i="5"/>
  <c r="H1525" i="5"/>
  <c r="I1525" i="5"/>
  <c r="G1525" i="5"/>
  <c r="J1525" i="5"/>
  <c r="R1525" i="5"/>
  <c r="J1573" i="5"/>
  <c r="H1573" i="5"/>
  <c r="I1573" i="5"/>
  <c r="R1709" i="5"/>
  <c r="H1741" i="5"/>
  <c r="J1853" i="5"/>
  <c r="I1965" i="5"/>
  <c r="J1965" i="5"/>
  <c r="F1965" i="5"/>
  <c r="R1965" i="5"/>
  <c r="R125" i="5"/>
  <c r="G125" i="5"/>
  <c r="F125" i="5"/>
  <c r="I125" i="5"/>
  <c r="H125" i="5"/>
  <c r="J125" i="5"/>
  <c r="R197" i="5"/>
  <c r="F197" i="5"/>
  <c r="J197" i="5"/>
  <c r="R237" i="5"/>
  <c r="I237" i="5"/>
  <c r="J237" i="5"/>
  <c r="H237" i="5"/>
  <c r="F237" i="5"/>
  <c r="G237" i="5"/>
  <c r="F301" i="5"/>
  <c r="R301" i="5"/>
  <c r="I301" i="5"/>
  <c r="J301" i="5"/>
  <c r="H301" i="5"/>
  <c r="G301" i="5"/>
  <c r="H421" i="5"/>
  <c r="R453" i="5"/>
  <c r="H453" i="5"/>
  <c r="I453" i="5"/>
  <c r="F453" i="5"/>
  <c r="J453" i="5"/>
  <c r="H477" i="5"/>
  <c r="R477" i="5"/>
  <c r="I477" i="5"/>
  <c r="J477" i="5"/>
  <c r="F477" i="5"/>
  <c r="R509" i="5"/>
  <c r="H509" i="5"/>
  <c r="I509" i="5"/>
  <c r="F509" i="5"/>
  <c r="F621" i="5"/>
  <c r="R621" i="5"/>
  <c r="J621" i="5"/>
  <c r="H621" i="5"/>
  <c r="G621" i="5"/>
  <c r="I621" i="5"/>
  <c r="G677" i="5"/>
  <c r="H677" i="5"/>
  <c r="I677" i="5"/>
  <c r="F677" i="5"/>
  <c r="I925" i="5"/>
  <c r="R925" i="5"/>
  <c r="G925" i="5"/>
  <c r="H925" i="5"/>
  <c r="R1045" i="5"/>
  <c r="H1045" i="5"/>
  <c r="I1045" i="5"/>
  <c r="F1045" i="5"/>
  <c r="J1045" i="5"/>
  <c r="G1045" i="5"/>
  <c r="R1093" i="5"/>
  <c r="I1093" i="5"/>
  <c r="H1093" i="5"/>
  <c r="J1093" i="5"/>
  <c r="G1093" i="5"/>
  <c r="H1149" i="5"/>
  <c r="F1149" i="5"/>
  <c r="J1149" i="5"/>
  <c r="I1149" i="5"/>
  <c r="R1149" i="5"/>
  <c r="R1205" i="5"/>
  <c r="I1205" i="5"/>
  <c r="H1205" i="5"/>
  <c r="R1293" i="5"/>
  <c r="J1293" i="5"/>
  <c r="F1293" i="5"/>
  <c r="H1293" i="5"/>
  <c r="I1293" i="5"/>
  <c r="F1341" i="5"/>
  <c r="J1341" i="5"/>
  <c r="I1341" i="5"/>
  <c r="I1373" i="5"/>
  <c r="F1373" i="5"/>
  <c r="H1373" i="5"/>
  <c r="J1373" i="5"/>
  <c r="R1373" i="5"/>
  <c r="F2293" i="5"/>
  <c r="H2293" i="5"/>
  <c r="J2293" i="5"/>
  <c r="I2293" i="5"/>
  <c r="R2293" i="5"/>
  <c r="I2349" i="5"/>
  <c r="H2349" i="5"/>
  <c r="F2349" i="5"/>
  <c r="J2349" i="5"/>
  <c r="R2349" i="5"/>
  <c r="H1964" i="5"/>
  <c r="F1964" i="5"/>
  <c r="I2228" i="5"/>
  <c r="H2228" i="5"/>
  <c r="J2228" i="5"/>
  <c r="G132" i="5"/>
  <c r="I132" i="5"/>
  <c r="F1756" i="5"/>
  <c r="R1756" i="5"/>
  <c r="J1756" i="5"/>
  <c r="H556" i="5"/>
  <c r="J556" i="5"/>
  <c r="R556" i="5"/>
  <c r="I556" i="5"/>
  <c r="F556" i="5"/>
  <c r="G556" i="5"/>
  <c r="H764" i="5"/>
  <c r="I764" i="5"/>
  <c r="R764" i="5"/>
  <c r="J764" i="5"/>
  <c r="H1908" i="5"/>
  <c r="J1908" i="5"/>
  <c r="F1980" i="5"/>
  <c r="J1980" i="5"/>
  <c r="I2236" i="5"/>
  <c r="J180" i="5"/>
  <c r="F180" i="5"/>
  <c r="G180" i="5"/>
  <c r="F1772" i="5"/>
  <c r="H636" i="5"/>
  <c r="F636" i="5"/>
  <c r="R636" i="5"/>
  <c r="I636" i="5"/>
  <c r="G636" i="5"/>
  <c r="J636" i="5"/>
  <c r="R1924" i="5"/>
  <c r="F1924" i="5"/>
  <c r="J1924" i="5"/>
  <c r="I1924" i="5"/>
  <c r="H1924" i="5"/>
  <c r="I2004" i="5"/>
  <c r="H2132" i="5"/>
  <c r="I2132" i="5"/>
  <c r="F2132" i="5"/>
  <c r="H2404" i="5"/>
  <c r="F2404" i="5"/>
  <c r="J580" i="5"/>
  <c r="I580" i="5"/>
  <c r="F580" i="5"/>
  <c r="H1732" i="5"/>
  <c r="J1732" i="5"/>
  <c r="H1780" i="5"/>
  <c r="R1780" i="5"/>
  <c r="I1780" i="5"/>
  <c r="I100" i="5"/>
  <c r="R100" i="5"/>
  <c r="J100" i="5"/>
  <c r="F100" i="5"/>
  <c r="H100" i="5"/>
  <c r="G100" i="5"/>
  <c r="G204" i="5"/>
  <c r="J204" i="5"/>
  <c r="I204" i="5"/>
  <c r="F204" i="5"/>
  <c r="R204" i="5"/>
  <c r="H204" i="5"/>
  <c r="I652" i="5"/>
  <c r="G852" i="5"/>
  <c r="H852" i="5"/>
  <c r="J852" i="5"/>
  <c r="I852" i="5"/>
  <c r="F852" i="5"/>
  <c r="R852" i="5"/>
  <c r="F1940" i="5"/>
  <c r="I2020" i="5"/>
  <c r="H2164" i="5"/>
  <c r="F2164" i="5"/>
  <c r="I2164" i="5"/>
  <c r="J2164" i="5"/>
  <c r="J116" i="5"/>
  <c r="G116" i="5"/>
  <c r="F116" i="5"/>
  <c r="R116" i="5"/>
  <c r="H116" i="5"/>
  <c r="I116" i="5"/>
  <c r="J1740" i="5"/>
  <c r="I1740" i="5"/>
  <c r="F1740" i="5"/>
  <c r="R1740" i="5"/>
  <c r="R2306" i="5"/>
  <c r="R6" i="5"/>
  <c r="I2346" i="5"/>
  <c r="R5" i="5"/>
  <c r="R1269" i="5"/>
  <c r="H1269" i="5"/>
  <c r="F1269" i="5"/>
  <c r="F1157" i="5"/>
  <c r="J1157" i="5"/>
  <c r="I1157" i="5"/>
  <c r="H1157" i="5"/>
  <c r="R1157" i="5"/>
  <c r="J1549" i="5"/>
  <c r="H1549" i="5"/>
  <c r="R1549" i="5"/>
  <c r="I1549" i="5"/>
  <c r="S46" i="5"/>
  <c r="S40" i="5"/>
  <c r="S54" i="5"/>
  <c r="S66" i="5"/>
  <c r="S78" i="5"/>
  <c r="S89" i="5"/>
  <c r="S75" i="5"/>
  <c r="S51" i="5"/>
  <c r="S49" i="5"/>
  <c r="S73" i="5"/>
  <c r="S85" i="5"/>
  <c r="S68" i="5"/>
  <c r="S88" i="5"/>
  <c r="S43" i="5"/>
  <c r="S57" i="5"/>
  <c r="S39" i="5"/>
  <c r="S59" i="5"/>
  <c r="S56" i="5"/>
  <c r="S72" i="5"/>
  <c r="S50" i="5"/>
  <c r="S41" i="5"/>
  <c r="S60" i="5"/>
  <c r="S74" i="5"/>
  <c r="S93" i="5"/>
  <c r="R10" i="5"/>
  <c r="S69" i="5"/>
  <c r="S61" i="5"/>
  <c r="S45" i="5"/>
  <c r="H1023" i="5"/>
  <c r="F1023" i="5"/>
  <c r="G1023" i="5"/>
  <c r="I1023" i="5"/>
  <c r="J1023" i="5"/>
  <c r="R1023" i="5"/>
  <c r="J1200" i="5"/>
  <c r="R1200" i="5"/>
  <c r="I1200" i="5"/>
  <c r="R1940" i="5"/>
  <c r="R2236" i="5"/>
  <c r="F1260" i="5"/>
  <c r="G1200" i="5"/>
  <c r="H1143" i="5"/>
  <c r="F1520" i="5"/>
  <c r="R1496" i="5"/>
  <c r="G1496" i="5"/>
  <c r="H1496" i="5"/>
  <c r="F1496" i="5"/>
  <c r="I1496" i="5"/>
  <c r="J1444" i="5"/>
  <c r="G1444" i="5"/>
  <c r="F880" i="5"/>
  <c r="G880" i="5"/>
  <c r="I880" i="5"/>
  <c r="G1975" i="5"/>
  <c r="J2067" i="5"/>
  <c r="I2067" i="5"/>
  <c r="J1940" i="5"/>
  <c r="F1317" i="5"/>
  <c r="F269" i="5"/>
  <c r="G1260" i="5"/>
  <c r="F1108" i="5"/>
  <c r="F133" i="5"/>
  <c r="F1331" i="5"/>
  <c r="R1299" i="5"/>
  <c r="H1299" i="5"/>
  <c r="F1267" i="5"/>
  <c r="R1267" i="5"/>
  <c r="F648" i="5"/>
  <c r="H584" i="5"/>
  <c r="I584" i="5"/>
  <c r="J552" i="5"/>
  <c r="H552" i="5"/>
  <c r="G552" i="5"/>
  <c r="I552" i="5"/>
  <c r="H488" i="5"/>
  <c r="J488" i="5"/>
  <c r="I488" i="5"/>
  <c r="H360" i="5"/>
  <c r="F360" i="5"/>
  <c r="G360" i="5"/>
  <c r="G296" i="5"/>
  <c r="H296" i="5"/>
  <c r="G104" i="5"/>
  <c r="I104" i="5"/>
  <c r="F104" i="5"/>
  <c r="R1627" i="5"/>
  <c r="G1627" i="5"/>
  <c r="J1627" i="5"/>
  <c r="H1627" i="5"/>
  <c r="F1627" i="5"/>
  <c r="R1899" i="5"/>
  <c r="H1899" i="5"/>
  <c r="J1899" i="5"/>
  <c r="F1899" i="5"/>
  <c r="H2236" i="5"/>
  <c r="H645" i="5"/>
  <c r="H133" i="5"/>
  <c r="J269" i="5"/>
  <c r="G1704" i="5"/>
  <c r="F1704" i="5"/>
  <c r="H1415" i="5"/>
  <c r="R1415" i="5"/>
  <c r="I1415" i="5"/>
  <c r="R2389" i="5"/>
  <c r="G2389" i="5"/>
  <c r="H2389" i="5"/>
  <c r="F2389" i="5"/>
  <c r="R2213" i="5"/>
  <c r="G2213" i="5"/>
  <c r="H2117" i="5"/>
  <c r="F2117" i="5"/>
  <c r="F1901" i="5"/>
  <c r="J1901" i="5"/>
  <c r="G997" i="5"/>
  <c r="J997" i="5"/>
  <c r="G709" i="5"/>
  <c r="F709" i="5"/>
  <c r="R709" i="5"/>
  <c r="H709" i="5"/>
  <c r="I709" i="5"/>
  <c r="J645" i="5"/>
  <c r="H1200" i="5"/>
  <c r="R13" i="5"/>
  <c r="R645" i="5"/>
  <c r="R2384" i="5"/>
  <c r="G1968" i="5"/>
  <c r="J71" i="5"/>
  <c r="F71" i="5"/>
  <c r="R71" i="5"/>
  <c r="H71" i="5"/>
  <c r="I71" i="5"/>
  <c r="J119" i="5"/>
  <c r="I171" i="5"/>
  <c r="R171" i="5"/>
  <c r="G235" i="5"/>
  <c r="F235" i="5"/>
  <c r="R235" i="5"/>
  <c r="J235" i="5"/>
  <c r="I235" i="5"/>
  <c r="H235" i="5"/>
  <c r="I303" i="5"/>
  <c r="H303" i="5"/>
  <c r="R303" i="5"/>
  <c r="J303" i="5"/>
  <c r="F303" i="5"/>
  <c r="G303" i="5"/>
  <c r="F383" i="5"/>
  <c r="G383" i="5"/>
  <c r="R383" i="5"/>
  <c r="F427" i="5"/>
  <c r="H1379" i="5"/>
  <c r="G1379" i="5"/>
  <c r="J1595" i="5"/>
  <c r="H1595" i="5"/>
  <c r="I1595" i="5"/>
  <c r="G1595" i="5"/>
  <c r="F1595" i="5"/>
  <c r="F2405" i="5"/>
  <c r="I2405" i="5"/>
  <c r="I1940" i="5"/>
  <c r="I1260" i="5"/>
  <c r="R1143" i="5"/>
  <c r="J1851" i="5"/>
  <c r="G1851" i="5"/>
  <c r="I1851" i="5"/>
  <c r="F1851" i="5"/>
  <c r="R1851" i="5"/>
  <c r="H1851" i="5"/>
  <c r="R2403" i="5"/>
  <c r="J2403" i="5"/>
  <c r="F2403" i="5"/>
  <c r="I2403" i="5"/>
  <c r="H2403" i="5"/>
  <c r="F1200" i="5"/>
  <c r="H2437" i="5"/>
  <c r="F2437" i="5"/>
  <c r="H1672" i="5"/>
  <c r="G1672" i="5"/>
  <c r="J1927" i="5"/>
  <c r="I1927" i="5"/>
  <c r="G1927" i="5"/>
  <c r="F1927" i="5"/>
  <c r="F2379" i="5"/>
  <c r="I2379" i="5"/>
  <c r="H2379" i="5"/>
  <c r="J2379" i="5"/>
  <c r="G2379" i="5"/>
  <c r="G2363" i="5"/>
  <c r="G2323" i="5"/>
  <c r="H2323" i="5"/>
  <c r="I2323" i="5"/>
  <c r="J2323" i="5"/>
  <c r="F2323" i="5"/>
  <c r="R2323" i="5"/>
  <c r="I2203" i="5"/>
  <c r="H2203" i="5"/>
  <c r="F2131" i="5"/>
  <c r="J2131" i="5"/>
  <c r="G2131" i="5"/>
  <c r="H2043" i="5"/>
  <c r="G2035" i="5"/>
  <c r="I2035" i="5"/>
  <c r="R2035" i="5"/>
  <c r="F2011" i="5"/>
  <c r="G2003" i="5"/>
  <c r="R1971" i="5"/>
  <c r="I1971" i="5"/>
  <c r="G1971" i="5"/>
  <c r="J1971" i="5"/>
  <c r="H1971" i="5"/>
  <c r="F1971" i="5"/>
  <c r="H1947" i="5"/>
  <c r="G1947" i="5"/>
  <c r="F1947" i="5"/>
  <c r="I1947" i="5"/>
  <c r="J1947" i="5"/>
  <c r="R1923" i="5"/>
  <c r="J1923" i="5"/>
  <c r="R1907" i="5"/>
  <c r="I1907" i="5"/>
  <c r="G1907" i="5"/>
  <c r="F1907" i="5"/>
  <c r="I1875" i="5"/>
  <c r="F1875" i="5"/>
  <c r="H1875" i="5"/>
  <c r="R1875" i="5"/>
  <c r="F1859" i="5"/>
  <c r="H1859" i="5"/>
  <c r="I1835" i="5"/>
  <c r="J1835" i="5"/>
  <c r="I1827" i="5"/>
  <c r="H1827" i="5"/>
  <c r="G1827" i="5"/>
  <c r="R1819" i="5"/>
  <c r="F1819" i="5"/>
  <c r="J1811" i="5"/>
  <c r="R1811" i="5"/>
  <c r="G1811" i="5"/>
  <c r="H1811" i="5"/>
  <c r="I1787" i="5"/>
  <c r="G1787" i="5"/>
  <c r="H1787" i="5"/>
  <c r="R1787" i="5"/>
  <c r="F1787" i="5"/>
  <c r="R1747" i="5"/>
  <c r="H1747" i="5"/>
  <c r="J1747" i="5"/>
  <c r="G1747" i="5"/>
  <c r="F1747" i="5"/>
  <c r="J1659" i="5"/>
  <c r="I1659" i="5"/>
  <c r="H1659" i="5"/>
  <c r="G1619" i="5"/>
  <c r="G1587" i="5"/>
  <c r="R1587" i="5"/>
  <c r="I1587" i="5"/>
  <c r="R1531" i="5"/>
  <c r="F1531" i="5"/>
  <c r="G1523" i="5"/>
  <c r="R1523" i="5"/>
  <c r="J1523" i="5"/>
  <c r="H1523" i="5"/>
  <c r="F1523" i="5"/>
  <c r="I1523" i="5"/>
  <c r="J1483" i="5"/>
  <c r="F1411" i="5"/>
  <c r="G1411" i="5"/>
  <c r="R1403" i="5"/>
  <c r="J1403" i="5"/>
  <c r="I1403" i="5"/>
  <c r="H1107" i="5"/>
  <c r="G1107" i="5"/>
  <c r="R1107" i="5"/>
  <c r="J1107" i="5"/>
  <c r="F1051" i="5"/>
  <c r="J1051" i="5"/>
  <c r="R803" i="5"/>
  <c r="H190" i="5"/>
  <c r="H2459" i="5"/>
  <c r="F67" i="5"/>
  <c r="R904" i="5"/>
  <c r="G839" i="5"/>
  <c r="R19" i="5"/>
  <c r="G187" i="5"/>
  <c r="H613" i="5"/>
  <c r="R613" i="5"/>
  <c r="H67" i="5"/>
  <c r="F276" i="5"/>
  <c r="F1691" i="5"/>
  <c r="I1691" i="5"/>
  <c r="H1691" i="5"/>
  <c r="H547" i="5"/>
  <c r="H2115" i="5"/>
  <c r="I187" i="5"/>
  <c r="G1691" i="5"/>
  <c r="I190" i="5"/>
  <c r="H187" i="5"/>
  <c r="I67" i="5"/>
  <c r="J67" i="5"/>
  <c r="G1563" i="5"/>
  <c r="R1691" i="5"/>
  <c r="H815" i="5"/>
  <c r="F815" i="5"/>
  <c r="H904" i="5"/>
  <c r="J639" i="5"/>
  <c r="G1967" i="5"/>
  <c r="G276" i="5"/>
  <c r="R276" i="5"/>
  <c r="J613" i="5"/>
  <c r="F613" i="5"/>
  <c r="J652" i="5"/>
  <c r="I1732" i="5"/>
  <c r="J2404" i="5"/>
  <c r="R132" i="5"/>
  <c r="J1964" i="5"/>
  <c r="I1637" i="5"/>
  <c r="G1349" i="5"/>
  <c r="R2028" i="5"/>
  <c r="F692" i="5"/>
  <c r="I692" i="5"/>
  <c r="H724" i="5"/>
  <c r="G724" i="5"/>
  <c r="J724" i="5"/>
  <c r="I724" i="5"/>
  <c r="H756" i="5"/>
  <c r="I756" i="5"/>
  <c r="R756" i="5"/>
  <c r="G756" i="5"/>
  <c r="F756" i="5"/>
  <c r="H1140" i="5"/>
  <c r="R1140" i="5"/>
  <c r="J1204" i="5"/>
  <c r="I1204" i="5"/>
  <c r="H1204" i="5"/>
  <c r="G1204" i="5"/>
  <c r="F1300" i="5"/>
  <c r="R1300" i="5"/>
  <c r="F652" i="5"/>
  <c r="R1732" i="5"/>
  <c r="I2404" i="5"/>
  <c r="F132" i="5"/>
  <c r="F1501" i="5"/>
  <c r="I1349" i="5"/>
  <c r="J2028" i="5"/>
  <c r="R2076" i="5"/>
  <c r="H1332" i="5"/>
  <c r="F1936" i="5"/>
  <c r="I1936" i="5"/>
  <c r="J1936" i="5"/>
  <c r="R1936" i="5"/>
  <c r="G1936" i="5"/>
  <c r="H1936" i="5"/>
  <c r="F1948" i="5"/>
  <c r="J1948" i="5"/>
  <c r="G2108" i="5"/>
  <c r="R2108" i="5"/>
  <c r="I2108" i="5"/>
  <c r="H1637" i="5"/>
  <c r="I1181" i="5"/>
  <c r="R796" i="5"/>
  <c r="H796" i="5"/>
  <c r="J1380" i="5"/>
  <c r="H1380" i="5"/>
  <c r="R1380" i="5"/>
  <c r="G1412" i="5"/>
  <c r="R1412" i="5"/>
  <c r="I1412" i="5"/>
  <c r="H1412" i="5"/>
  <c r="J1668" i="5"/>
  <c r="I1668" i="5"/>
  <c r="G1708" i="5"/>
  <c r="J1708" i="5"/>
  <c r="F1900" i="5"/>
  <c r="J1900" i="5"/>
  <c r="H1900" i="5"/>
  <c r="I2044" i="5"/>
  <c r="J2044" i="5"/>
  <c r="R2044" i="5"/>
  <c r="F2044" i="5"/>
  <c r="F1545" i="5"/>
  <c r="J1545" i="5"/>
  <c r="H1545" i="5"/>
  <c r="R1585" i="5"/>
  <c r="J1585" i="5"/>
  <c r="I1713" i="5"/>
  <c r="H1825" i="5"/>
  <c r="J2153" i="5"/>
  <c r="R2153" i="5"/>
  <c r="H2153" i="5"/>
  <c r="J2185" i="5"/>
  <c r="F2217" i="5"/>
  <c r="R2217" i="5"/>
  <c r="I2297" i="5"/>
  <c r="R2297" i="5"/>
  <c r="G2361" i="5"/>
  <c r="J2361" i="5"/>
  <c r="F2361" i="5"/>
  <c r="F2399" i="5"/>
  <c r="G2399" i="5"/>
  <c r="H2399" i="5"/>
  <c r="R2399" i="5"/>
  <c r="J2399" i="5"/>
  <c r="J1652" i="5"/>
  <c r="H1652" i="5"/>
  <c r="H652" i="5"/>
  <c r="R2404" i="5"/>
  <c r="R1637" i="5"/>
  <c r="F1181" i="5"/>
  <c r="I637" i="5"/>
  <c r="G2356" i="5"/>
  <c r="G780" i="5"/>
  <c r="F780" i="5"/>
  <c r="F2260" i="5"/>
  <c r="H2260" i="5"/>
  <c r="I2260" i="5"/>
  <c r="J2260" i="5"/>
  <c r="J780" i="5"/>
  <c r="J1637" i="5"/>
  <c r="J1181" i="5"/>
  <c r="I1501" i="5"/>
  <c r="I2356" i="5"/>
  <c r="R2260" i="5"/>
  <c r="F676" i="5"/>
  <c r="R676" i="5"/>
  <c r="G676" i="5"/>
  <c r="H676" i="5"/>
  <c r="J676" i="5"/>
  <c r="I676" i="5"/>
  <c r="R708" i="5"/>
  <c r="H708" i="5"/>
  <c r="I708" i="5"/>
  <c r="G884" i="5"/>
  <c r="J884" i="5"/>
  <c r="I1124" i="5"/>
  <c r="G1124" i="5"/>
  <c r="R1124" i="5"/>
  <c r="F2485" i="5"/>
  <c r="I2485" i="5"/>
  <c r="R2485" i="5"/>
  <c r="G2485" i="5"/>
  <c r="H2485" i="5"/>
  <c r="J2485" i="5"/>
  <c r="J2469" i="5"/>
  <c r="R2469" i="5"/>
  <c r="I2469" i="5"/>
  <c r="H2469" i="5"/>
  <c r="F2469" i="5"/>
  <c r="G2469" i="5"/>
  <c r="H2453" i="5"/>
  <c r="J2453" i="5"/>
  <c r="I2453" i="5"/>
  <c r="R2453" i="5"/>
  <c r="G2453" i="5"/>
  <c r="F2453" i="5"/>
  <c r="R2373" i="5"/>
  <c r="G2373" i="5"/>
  <c r="F2373" i="5"/>
  <c r="H2373" i="5"/>
  <c r="J2373" i="5"/>
  <c r="I2373" i="5"/>
  <c r="F2309" i="5"/>
  <c r="H2309" i="5"/>
  <c r="R2309" i="5"/>
  <c r="J2309" i="5"/>
  <c r="I2309" i="5"/>
  <c r="J2301" i="5"/>
  <c r="I2301" i="5"/>
  <c r="F2301" i="5"/>
  <c r="R2301" i="5"/>
  <c r="H2301" i="5"/>
  <c r="G2301" i="5"/>
  <c r="I2261" i="5"/>
  <c r="H2261" i="5"/>
  <c r="F2261" i="5"/>
  <c r="G2261" i="5"/>
  <c r="G2237" i="5"/>
  <c r="F2237" i="5"/>
  <c r="H2237" i="5"/>
  <c r="I2237" i="5"/>
  <c r="J2237" i="5"/>
  <c r="R2237" i="5"/>
  <c r="R2229" i="5"/>
  <c r="F2229" i="5"/>
  <c r="G2229" i="5"/>
  <c r="J2229" i="5"/>
  <c r="H2229" i="5"/>
  <c r="I2229" i="5"/>
  <c r="R2189" i="5"/>
  <c r="I2189" i="5"/>
  <c r="J2189" i="5"/>
  <c r="G2189" i="5"/>
  <c r="F2189" i="5"/>
  <c r="F2165" i="5"/>
  <c r="R2165" i="5"/>
  <c r="J2165" i="5"/>
  <c r="I2165" i="5"/>
  <c r="G2165" i="5"/>
  <c r="H2165" i="5"/>
  <c r="G2157" i="5"/>
  <c r="J2157" i="5"/>
  <c r="F2157" i="5"/>
  <c r="I2157" i="5"/>
  <c r="H2157" i="5"/>
  <c r="J2125" i="5"/>
  <c r="G2125" i="5"/>
  <c r="R2125" i="5"/>
  <c r="F2125" i="5"/>
  <c r="F2101" i="5"/>
  <c r="I2101" i="5"/>
  <c r="G2101" i="5"/>
  <c r="H2101" i="5"/>
  <c r="J2101" i="5"/>
  <c r="R2101" i="5"/>
  <c r="H2093" i="5"/>
  <c r="I2093" i="5"/>
  <c r="J2093" i="5"/>
  <c r="F2093" i="5"/>
  <c r="R2093" i="5"/>
  <c r="G2093" i="5"/>
  <c r="R2061" i="5"/>
  <c r="G2061" i="5"/>
  <c r="J2061" i="5"/>
  <c r="H2061" i="5"/>
  <c r="I2061" i="5"/>
  <c r="F2061" i="5"/>
  <c r="I2037" i="5"/>
  <c r="J2037" i="5"/>
  <c r="G2037" i="5"/>
  <c r="F2037" i="5"/>
  <c r="H2037" i="5"/>
  <c r="R2037" i="5"/>
  <c r="H2029" i="5"/>
  <c r="F2029" i="5"/>
  <c r="I2029" i="5"/>
  <c r="G2029" i="5"/>
  <c r="J2029" i="5"/>
  <c r="R2029" i="5"/>
  <c r="G1997" i="5"/>
  <c r="I1997" i="5"/>
  <c r="H1997" i="5"/>
  <c r="R1997" i="5"/>
  <c r="I1973" i="5"/>
  <c r="R1973" i="5"/>
  <c r="F1973" i="5"/>
  <c r="G1973" i="5"/>
  <c r="H1973" i="5"/>
  <c r="J1973" i="5"/>
  <c r="I1957" i="5"/>
  <c r="J1957" i="5"/>
  <c r="H1957" i="5"/>
  <c r="F1957" i="5"/>
  <c r="R1957" i="5"/>
  <c r="R1917" i="5"/>
  <c r="J1917" i="5"/>
  <c r="I1917" i="5"/>
  <c r="F1917" i="5"/>
  <c r="H1917" i="5"/>
  <c r="G1917" i="5"/>
  <c r="I1893" i="5"/>
  <c r="H1893" i="5"/>
  <c r="J1893" i="5"/>
  <c r="G1893" i="5"/>
  <c r="I1885" i="5"/>
  <c r="G1885" i="5"/>
  <c r="R1885" i="5"/>
  <c r="J1885" i="5"/>
  <c r="H1885" i="5"/>
  <c r="F1885" i="5"/>
  <c r="G1829" i="5"/>
  <c r="F1829" i="5"/>
  <c r="R1829" i="5"/>
  <c r="I1829" i="5"/>
  <c r="H1829" i="5"/>
  <c r="J1829" i="5"/>
  <c r="F1789" i="5"/>
  <c r="G1789" i="5"/>
  <c r="J1789" i="5"/>
  <c r="H1781" i="5"/>
  <c r="F1781" i="5"/>
  <c r="I1781" i="5"/>
  <c r="J1781" i="5"/>
  <c r="G1781" i="5"/>
  <c r="R1781" i="5"/>
  <c r="J1733" i="5"/>
  <c r="R1733" i="5"/>
  <c r="G1733" i="5"/>
  <c r="F1733" i="5"/>
  <c r="I1733" i="5"/>
  <c r="J1693" i="5"/>
  <c r="R1693" i="5"/>
  <c r="F1693" i="5"/>
  <c r="H1693" i="5"/>
  <c r="I1693" i="5"/>
  <c r="G1685" i="5"/>
  <c r="H1685" i="5"/>
  <c r="F1685" i="5"/>
  <c r="I1685" i="5"/>
  <c r="J1685" i="5"/>
  <c r="R1685" i="5"/>
  <c r="H1629" i="5"/>
  <c r="R1629" i="5"/>
  <c r="G1629" i="5"/>
  <c r="J1629" i="5"/>
  <c r="F1629" i="5"/>
  <c r="I1581" i="5"/>
  <c r="G1581" i="5"/>
  <c r="J1581" i="5"/>
  <c r="F1581" i="5"/>
  <c r="H1581" i="5"/>
  <c r="I1565" i="5"/>
  <c r="R1565" i="5"/>
  <c r="H1565" i="5"/>
  <c r="G1565" i="5"/>
  <c r="H1485" i="5"/>
  <c r="F1485" i="5"/>
  <c r="R1485" i="5"/>
  <c r="I1485" i="5"/>
  <c r="J1485" i="5"/>
  <c r="R1453" i="5"/>
  <c r="J1453" i="5"/>
  <c r="H1453" i="5"/>
  <c r="I1453" i="5"/>
  <c r="F1453" i="5"/>
  <c r="J1405" i="5"/>
  <c r="F1405" i="5"/>
  <c r="H1405" i="5"/>
  <c r="G1405" i="5"/>
  <c r="F1333" i="5"/>
  <c r="J1333" i="5"/>
  <c r="R1333" i="5"/>
  <c r="H1333" i="5"/>
  <c r="G1333" i="5"/>
  <c r="I1333" i="5"/>
  <c r="I1237" i="5"/>
  <c r="R1237" i="5"/>
  <c r="H1237" i="5"/>
  <c r="G1237" i="5"/>
  <c r="F1237" i="5"/>
  <c r="J1237" i="5"/>
  <c r="G1197" i="5"/>
  <c r="I1197" i="5"/>
  <c r="J1197" i="5"/>
  <c r="H1197" i="5"/>
  <c r="R1197" i="5"/>
  <c r="I1700" i="5"/>
  <c r="J1700" i="5"/>
  <c r="F1700" i="5"/>
  <c r="I2076" i="5"/>
  <c r="H2356" i="5"/>
  <c r="J132" i="5"/>
  <c r="I1964" i="5"/>
  <c r="F1637" i="5"/>
  <c r="H1501" i="5"/>
  <c r="R2356" i="5"/>
  <c r="H1700" i="5"/>
  <c r="G229" i="5"/>
  <c r="G1501" i="5"/>
  <c r="G1700" i="5"/>
  <c r="H1948" i="5"/>
  <c r="G293" i="5"/>
  <c r="F293" i="5"/>
  <c r="J440" i="5"/>
  <c r="F2431" i="5"/>
  <c r="J1759" i="5"/>
  <c r="I1724" i="5"/>
  <c r="G992" i="5"/>
  <c r="R751" i="5"/>
  <c r="J939" i="5"/>
  <c r="I1759" i="5"/>
  <c r="F1396" i="5"/>
  <c r="J1724" i="5"/>
  <c r="R2048" i="5"/>
  <c r="J1576" i="5"/>
  <c r="F2336" i="5"/>
  <c r="R600" i="5"/>
  <c r="H1587" i="5"/>
  <c r="I579" i="5"/>
  <c r="G469" i="5"/>
  <c r="J469" i="5"/>
  <c r="F469" i="5"/>
  <c r="R469" i="5"/>
  <c r="G509" i="5"/>
  <c r="J509" i="5"/>
  <c r="G549" i="5"/>
  <c r="H549" i="5"/>
  <c r="J549" i="5"/>
  <c r="G605" i="5"/>
  <c r="J605" i="5"/>
  <c r="R605" i="5"/>
  <c r="F605" i="5"/>
  <c r="F901" i="5"/>
  <c r="R901" i="5"/>
  <c r="H901" i="5"/>
  <c r="G933" i="5"/>
  <c r="H933" i="5"/>
  <c r="J933" i="5"/>
  <c r="R965" i="5"/>
  <c r="G965" i="5"/>
  <c r="J965" i="5"/>
  <c r="G1037" i="5"/>
  <c r="H1037" i="5"/>
  <c r="J1037" i="5"/>
  <c r="I1037" i="5"/>
  <c r="R1061" i="5"/>
  <c r="J1061" i="5"/>
  <c r="F1061" i="5"/>
  <c r="F1093" i="5"/>
  <c r="G1165" i="5"/>
  <c r="R1165" i="5"/>
  <c r="I1165" i="5"/>
  <c r="G1341" i="5"/>
  <c r="H1341" i="5"/>
  <c r="R1341" i="5"/>
  <c r="I1509" i="5"/>
  <c r="G1509" i="5"/>
  <c r="F1509" i="5"/>
  <c r="H1509" i="5"/>
  <c r="G1573" i="5"/>
  <c r="F1573" i="5"/>
  <c r="R1573" i="5"/>
  <c r="H596" i="5"/>
  <c r="I596" i="5"/>
  <c r="F596" i="5"/>
  <c r="R596" i="5"/>
  <c r="I700" i="5"/>
  <c r="H700" i="5"/>
  <c r="F700" i="5"/>
  <c r="J700" i="5"/>
  <c r="H732" i="5"/>
  <c r="R732" i="5"/>
  <c r="J804" i="5"/>
  <c r="H804" i="5"/>
  <c r="G1108" i="5"/>
  <c r="I1108" i="5"/>
  <c r="R1108" i="5"/>
  <c r="J1108" i="5"/>
  <c r="R1148" i="5"/>
  <c r="H1148" i="5"/>
  <c r="I1364" i="5"/>
  <c r="R1364" i="5"/>
  <c r="J1364" i="5"/>
  <c r="F1364" i="5"/>
  <c r="J860" i="5"/>
  <c r="I860" i="5"/>
  <c r="F860" i="5"/>
  <c r="H860" i="5"/>
  <c r="G1852" i="5"/>
  <c r="I1852" i="5"/>
  <c r="G1884" i="5"/>
  <c r="H1884" i="5"/>
  <c r="G2276" i="5"/>
  <c r="R2276" i="5"/>
  <c r="F2476" i="5"/>
  <c r="G173" i="5"/>
  <c r="I173" i="5"/>
  <c r="F173" i="5"/>
  <c r="R2463" i="5"/>
  <c r="F2463" i="5"/>
  <c r="J2463" i="5"/>
  <c r="I2463" i="5"/>
  <c r="G2463" i="5"/>
  <c r="H2463" i="5"/>
  <c r="R2447" i="5"/>
  <c r="I2447" i="5"/>
  <c r="H2447" i="5"/>
  <c r="J2447" i="5"/>
  <c r="F2447" i="5"/>
  <c r="G2447" i="5"/>
  <c r="R2319" i="5"/>
  <c r="H2319" i="5"/>
  <c r="I2319" i="5"/>
  <c r="G2319" i="5"/>
  <c r="J2319" i="5"/>
  <c r="F2319" i="5"/>
  <c r="H2167" i="5"/>
  <c r="R2167" i="5"/>
  <c r="F2167" i="5"/>
  <c r="J2167" i="5"/>
  <c r="F2055" i="5"/>
  <c r="H2055" i="5"/>
  <c r="I2055" i="5"/>
  <c r="J2055" i="5"/>
  <c r="G2055" i="5"/>
  <c r="R2055" i="5"/>
  <c r="J1815" i="5"/>
  <c r="F1815" i="5"/>
  <c r="I1815" i="5"/>
  <c r="R1815" i="5"/>
  <c r="H1815" i="5"/>
  <c r="G1815" i="5"/>
  <c r="J1791" i="5"/>
  <c r="F1791" i="5"/>
  <c r="I1791" i="5"/>
  <c r="H1791" i="5"/>
  <c r="G1791" i="5"/>
  <c r="R1791" i="5"/>
  <c r="I1775" i="5"/>
  <c r="H1775" i="5"/>
  <c r="G1775" i="5"/>
  <c r="R1775" i="5"/>
  <c r="J1775" i="5"/>
  <c r="F1775" i="5"/>
  <c r="F1695" i="5"/>
  <c r="J1695" i="5"/>
  <c r="R1695" i="5"/>
  <c r="G1695" i="5"/>
  <c r="H1695" i="5"/>
  <c r="I1695" i="5"/>
  <c r="H1671" i="5"/>
  <c r="J1671" i="5"/>
  <c r="R1671" i="5"/>
  <c r="G1671" i="5"/>
  <c r="J1639" i="5"/>
  <c r="R1639" i="5"/>
  <c r="F1639" i="5"/>
  <c r="G1639" i="5"/>
  <c r="H1639" i="5"/>
  <c r="H1543" i="5"/>
  <c r="I1543" i="5"/>
  <c r="R1543" i="5"/>
  <c r="G1543" i="5"/>
  <c r="F1543" i="5"/>
  <c r="I1269" i="5"/>
  <c r="H580" i="5"/>
  <c r="R580" i="5"/>
  <c r="G580" i="5"/>
  <c r="G1780" i="5"/>
  <c r="J1780" i="5"/>
  <c r="F1780" i="5"/>
  <c r="G2132" i="5"/>
  <c r="J2132" i="5"/>
  <c r="R2132" i="5"/>
  <c r="J133" i="5"/>
  <c r="R133" i="5"/>
  <c r="I133" i="5"/>
  <c r="G2452" i="5"/>
  <c r="I2452" i="5"/>
  <c r="R937" i="5"/>
  <c r="J937" i="5"/>
  <c r="G1585" i="5"/>
  <c r="H1585" i="5"/>
  <c r="I1585" i="5"/>
  <c r="F1713" i="5"/>
  <c r="G1713" i="5"/>
  <c r="H1713" i="5"/>
  <c r="R1713" i="5"/>
  <c r="G1753" i="5"/>
  <c r="R1753" i="5"/>
  <c r="J1753" i="5"/>
  <c r="F1753" i="5"/>
  <c r="G1945" i="5"/>
  <c r="H1945" i="5"/>
  <c r="J1945" i="5"/>
  <c r="F1945" i="5"/>
  <c r="F2153" i="5"/>
  <c r="G2153" i="5"/>
  <c r="R2185" i="5"/>
  <c r="G2185" i="5"/>
  <c r="I2185" i="5"/>
  <c r="G2217" i="5"/>
  <c r="H2217" i="5"/>
  <c r="I2217" i="5"/>
  <c r="J2217" i="5"/>
  <c r="G2297" i="5"/>
  <c r="F2297" i="5"/>
  <c r="J2297" i="5"/>
  <c r="R2361" i="5"/>
  <c r="I2361" i="5"/>
  <c r="R2417" i="5"/>
  <c r="G445" i="5"/>
  <c r="I445" i="5"/>
  <c r="R445" i="5"/>
  <c r="I565" i="5"/>
  <c r="F565" i="5"/>
  <c r="J733" i="5"/>
  <c r="H733" i="5"/>
  <c r="I733" i="5"/>
  <c r="G733" i="5"/>
  <c r="G813" i="5"/>
  <c r="J813" i="5"/>
  <c r="R845" i="5"/>
  <c r="F845" i="5"/>
  <c r="I917" i="5"/>
  <c r="G917" i="5"/>
  <c r="R1141" i="5"/>
  <c r="F1141" i="5"/>
  <c r="H1141" i="5"/>
  <c r="G1205" i="5"/>
  <c r="F1205" i="5"/>
  <c r="J1205" i="5"/>
  <c r="J1301" i="5"/>
  <c r="H1301" i="5"/>
  <c r="I1301" i="5"/>
  <c r="G1445" i="5"/>
  <c r="F1445" i="5"/>
  <c r="G1677" i="5"/>
  <c r="H1677" i="5"/>
  <c r="R1773" i="5"/>
  <c r="G1773" i="5"/>
  <c r="I1773" i="5"/>
  <c r="H1805" i="5"/>
  <c r="G1805" i="5"/>
  <c r="I1805" i="5"/>
  <c r="J1805" i="5"/>
  <c r="G1965" i="5"/>
  <c r="H1965" i="5"/>
  <c r="G2317" i="5"/>
  <c r="I2317" i="5"/>
  <c r="F2317" i="5"/>
  <c r="J2317" i="5"/>
  <c r="R2317" i="5"/>
  <c r="J828" i="5"/>
  <c r="F892" i="5"/>
  <c r="R892" i="5"/>
  <c r="R1036" i="5"/>
  <c r="G1228" i="5"/>
  <c r="F1268" i="5"/>
  <c r="G1268" i="5"/>
  <c r="I836" i="5"/>
  <c r="R836" i="5"/>
  <c r="G908" i="5"/>
  <c r="R908" i="5"/>
  <c r="I908" i="5"/>
  <c r="I1196" i="5"/>
  <c r="G1196" i="5"/>
  <c r="F1196" i="5"/>
  <c r="J1684" i="5"/>
  <c r="G1684" i="5"/>
  <c r="H1684" i="5"/>
  <c r="I1996" i="5"/>
  <c r="R1996" i="5"/>
  <c r="G2092" i="5"/>
  <c r="R2092" i="5"/>
  <c r="I2092" i="5"/>
  <c r="F2092" i="5"/>
  <c r="H2092" i="5"/>
  <c r="J2092" i="5"/>
  <c r="G2124" i="5"/>
  <c r="I2124" i="5"/>
  <c r="J2124" i="5"/>
  <c r="H2124" i="5"/>
  <c r="H2412" i="5"/>
  <c r="G2412" i="5"/>
  <c r="I2412" i="5"/>
  <c r="R1929" i="5"/>
  <c r="G277" i="5"/>
  <c r="J277" i="5"/>
  <c r="H1777" i="5"/>
  <c r="F1777" i="5"/>
  <c r="I1697" i="5"/>
  <c r="R9" i="5"/>
  <c r="H228" i="5"/>
  <c r="I228" i="5"/>
  <c r="G1356" i="5"/>
  <c r="J1356" i="5"/>
  <c r="G1940" i="5"/>
  <c r="G2236" i="5"/>
  <c r="J2236" i="5"/>
  <c r="R485" i="5"/>
  <c r="J485" i="5"/>
  <c r="G652" i="5"/>
  <c r="F1732" i="5"/>
  <c r="R1964" i="5"/>
  <c r="G2135" i="5"/>
  <c r="G1656" i="5"/>
  <c r="J1656" i="5"/>
  <c r="F1656" i="5"/>
  <c r="H1656" i="5"/>
  <c r="G1071" i="5"/>
  <c r="F1071" i="5"/>
  <c r="H1071" i="5"/>
  <c r="I1071" i="5"/>
  <c r="R1071" i="5"/>
  <c r="J1071" i="5"/>
  <c r="F1123" i="5"/>
  <c r="J1123" i="5"/>
  <c r="I1123" i="5"/>
  <c r="H1123" i="5"/>
  <c r="R1123" i="5"/>
  <c r="J1264" i="5"/>
  <c r="R1264" i="5"/>
  <c r="I1264" i="5"/>
  <c r="F1264" i="5"/>
  <c r="H1264" i="5"/>
  <c r="G1264" i="5"/>
  <c r="F1371" i="5"/>
  <c r="J1371" i="5"/>
  <c r="R1371" i="5"/>
  <c r="I1371" i="5"/>
  <c r="F1399" i="5"/>
  <c r="G1399" i="5"/>
  <c r="F2013" i="5"/>
  <c r="R2013" i="5"/>
  <c r="G2013" i="5"/>
  <c r="F1933" i="5"/>
  <c r="G1933" i="5"/>
  <c r="R1933" i="5"/>
  <c r="R1861" i="5"/>
  <c r="G1861" i="5"/>
  <c r="J1861" i="5"/>
  <c r="I1861" i="5"/>
  <c r="H1861" i="5"/>
  <c r="F1861" i="5"/>
  <c r="H1645" i="5"/>
  <c r="G1645" i="5"/>
  <c r="I1645" i="5"/>
  <c r="R1645" i="5"/>
  <c r="J1645" i="5"/>
  <c r="J1517" i="5"/>
  <c r="R1517" i="5"/>
  <c r="F1517" i="5"/>
  <c r="I1517" i="5"/>
  <c r="G1517" i="5"/>
  <c r="R1309" i="5"/>
  <c r="G1309" i="5"/>
  <c r="H1309" i="5"/>
  <c r="H1189" i="5"/>
  <c r="F1189" i="5"/>
  <c r="G1189" i="5"/>
  <c r="R1189" i="5"/>
  <c r="I1189" i="5"/>
  <c r="J1189" i="5"/>
  <c r="J701" i="5"/>
  <c r="I701" i="5"/>
  <c r="R701" i="5"/>
  <c r="G701" i="5"/>
  <c r="H701" i="5"/>
  <c r="F701" i="5"/>
  <c r="G573" i="5"/>
  <c r="F573" i="5"/>
  <c r="I573" i="5"/>
  <c r="R573" i="5"/>
  <c r="H573" i="5"/>
  <c r="J573" i="5"/>
  <c r="R268" i="5"/>
  <c r="I268" i="5"/>
  <c r="H268" i="5"/>
  <c r="F221" i="5"/>
  <c r="J221" i="5"/>
  <c r="R221" i="5"/>
  <c r="G221" i="5"/>
  <c r="I221" i="5"/>
  <c r="R172" i="5"/>
  <c r="I172" i="5"/>
  <c r="H172" i="5"/>
  <c r="J172" i="5"/>
  <c r="F172" i="5"/>
  <c r="G172" i="5"/>
  <c r="G2274" i="5"/>
  <c r="F2274" i="5"/>
  <c r="I2274" i="5"/>
  <c r="R2274" i="5"/>
  <c r="H2274" i="5"/>
  <c r="J2274" i="5"/>
  <c r="G2202" i="5"/>
  <c r="G2170" i="5"/>
  <c r="G2162" i="5"/>
  <c r="G2114" i="5"/>
  <c r="G2098" i="5"/>
  <c r="G2082" i="5"/>
  <c r="G2058" i="5"/>
  <c r="R1938" i="5"/>
  <c r="G1882" i="5"/>
  <c r="G1826" i="5"/>
  <c r="G1786" i="5"/>
  <c r="H1762" i="5"/>
  <c r="J1762" i="5"/>
  <c r="R1762" i="5"/>
  <c r="F1762" i="5"/>
  <c r="I1762" i="5"/>
  <c r="R1650" i="5"/>
  <c r="G1634" i="5"/>
  <c r="F1506" i="5"/>
  <c r="I1506" i="5"/>
  <c r="G1434" i="5"/>
  <c r="G1386" i="5"/>
  <c r="J1330" i="5"/>
  <c r="G1290" i="5"/>
  <c r="G1170" i="5"/>
  <c r="G1106" i="5"/>
  <c r="G1090" i="5"/>
  <c r="H1058" i="5"/>
  <c r="F1058" i="5"/>
  <c r="I1058" i="5"/>
  <c r="G1026" i="5"/>
  <c r="F938" i="5"/>
  <c r="J938" i="5"/>
  <c r="I938" i="5"/>
  <c r="H938" i="5"/>
  <c r="G730" i="5"/>
  <c r="G666" i="5"/>
  <c r="H610" i="5"/>
  <c r="R610" i="5"/>
  <c r="F610" i="5"/>
  <c r="G586" i="5"/>
  <c r="F586" i="5"/>
  <c r="H586" i="5"/>
  <c r="R586" i="5"/>
  <c r="J586" i="5"/>
  <c r="I586" i="5"/>
  <c r="G306" i="5"/>
  <c r="G234" i="5"/>
  <c r="R218" i="5"/>
  <c r="G3" i="5"/>
  <c r="C19" i="3"/>
  <c r="B37" i="4"/>
  <c r="A22" i="6" s="1"/>
  <c r="B20" i="4"/>
  <c r="A11" i="6" s="1"/>
  <c r="B71" i="4"/>
  <c r="A49" i="6" s="1"/>
  <c r="B4" i="5"/>
  <c r="B10" i="4"/>
  <c r="A6" i="6" s="1"/>
  <c r="B22" i="4"/>
  <c r="A13" i="6" s="1"/>
  <c r="B4" i="4"/>
  <c r="B18" i="4"/>
  <c r="A10" i="6" s="1"/>
  <c r="B12" i="4"/>
  <c r="C15" i="3"/>
  <c r="S2491" i="5"/>
  <c r="S2483" i="5"/>
  <c r="S2419" i="5"/>
  <c r="S2411" i="5"/>
  <c r="S2403" i="5"/>
  <c r="S2395" i="5"/>
  <c r="S2387" i="5"/>
  <c r="S2379" i="5"/>
  <c r="S2371" i="5"/>
  <c r="S2363" i="5"/>
  <c r="S2355" i="5"/>
  <c r="S2347" i="5"/>
  <c r="S2339" i="5"/>
  <c r="S2203" i="5"/>
  <c r="S2179" i="5"/>
  <c r="S2147" i="5"/>
  <c r="S2123" i="5"/>
  <c r="S2115" i="5"/>
  <c r="S2083" i="5"/>
  <c r="S2059" i="5"/>
  <c r="S1987" i="5"/>
  <c r="S1955" i="5"/>
  <c r="S1931" i="5"/>
  <c r="S1915" i="5"/>
  <c r="S1875" i="5"/>
  <c r="S1803" i="5"/>
  <c r="S1739" i="5"/>
  <c r="S1731" i="5"/>
  <c r="S1675" i="5"/>
  <c r="S1659" i="5"/>
  <c r="S1643" i="5"/>
  <c r="S1619" i="5"/>
  <c r="S1611" i="5"/>
  <c r="S1595" i="5"/>
  <c r="S1579" i="5"/>
  <c r="S1547" i="5"/>
  <c r="S1531" i="5"/>
  <c r="S1523" i="5"/>
  <c r="S1507" i="5"/>
  <c r="S1483" i="5"/>
  <c r="S1459" i="5"/>
  <c r="S1427" i="5"/>
  <c r="S1371" i="5"/>
  <c r="S1355" i="5"/>
  <c r="S1339" i="5"/>
  <c r="S1331" i="5"/>
  <c r="S1307" i="5"/>
  <c r="S1283" i="5"/>
  <c r="S1267" i="5"/>
  <c r="S1259" i="5"/>
  <c r="S1227" i="5"/>
  <c r="S1203" i="5"/>
  <c r="S1139" i="5"/>
  <c r="S1091" i="5"/>
  <c r="S1083" i="5"/>
  <c r="S1075" i="5"/>
  <c r="S1019" i="5"/>
  <c r="S1011" i="5"/>
  <c r="S915" i="5"/>
  <c r="S851" i="5"/>
  <c r="S835" i="5"/>
  <c r="S787" i="5"/>
  <c r="S715" i="5"/>
  <c r="S707" i="5"/>
  <c r="S699" i="5"/>
  <c r="S683" i="5"/>
  <c r="S619" i="5"/>
  <c r="S611" i="5"/>
  <c r="S603" i="5"/>
  <c r="S579" i="5"/>
  <c r="S571" i="5"/>
  <c r="S515" i="5"/>
  <c r="S483" i="5"/>
  <c r="S475" i="5"/>
  <c r="S467" i="5"/>
  <c r="S459" i="5"/>
  <c r="S443" i="5"/>
  <c r="S387" i="5"/>
  <c r="S363" i="5"/>
  <c r="S307" i="5"/>
  <c r="S299" i="5"/>
  <c r="S275" i="5"/>
  <c r="S227" i="5"/>
  <c r="S179" i="5"/>
  <c r="S171" i="5"/>
  <c r="S155" i="5"/>
  <c r="S147" i="5"/>
  <c r="S139" i="5"/>
  <c r="S123" i="5"/>
  <c r="S115" i="5"/>
  <c r="S107" i="5"/>
  <c r="S99" i="5"/>
  <c r="H2020" i="5"/>
  <c r="H788" i="5"/>
  <c r="I628" i="5"/>
  <c r="R421" i="5"/>
  <c r="I1853" i="5"/>
  <c r="R1741" i="5"/>
  <c r="F861" i="5"/>
  <c r="F821" i="5"/>
  <c r="F789" i="5"/>
  <c r="J661" i="5"/>
  <c r="J1317" i="5"/>
  <c r="H1541" i="5"/>
  <c r="H637" i="5"/>
  <c r="J1021" i="5"/>
  <c r="F1852" i="5"/>
  <c r="F1748" i="5"/>
  <c r="R1404" i="5"/>
  <c r="J924" i="5"/>
  <c r="R1697" i="5"/>
  <c r="I2476" i="5"/>
  <c r="J1852" i="5"/>
  <c r="J268" i="5"/>
  <c r="F788" i="5"/>
  <c r="F421" i="5"/>
  <c r="R1117" i="5"/>
  <c r="R861" i="5"/>
  <c r="R821" i="5"/>
  <c r="R661" i="5"/>
  <c r="J1541" i="5"/>
  <c r="R1021" i="5"/>
  <c r="I581" i="5"/>
  <c r="J748" i="5"/>
  <c r="F684" i="5"/>
  <c r="J2276" i="5"/>
  <c r="F2036" i="5"/>
  <c r="J1884" i="5"/>
  <c r="I924" i="5"/>
  <c r="F1697" i="5"/>
  <c r="R1809" i="5"/>
  <c r="G1151" i="5"/>
  <c r="H1399" i="5"/>
  <c r="I1151" i="5"/>
  <c r="J2020" i="5"/>
  <c r="J1772" i="5"/>
  <c r="G1709" i="5"/>
  <c r="J1117" i="5"/>
  <c r="J861" i="5"/>
  <c r="J789" i="5"/>
  <c r="G1021" i="5"/>
  <c r="H581" i="5"/>
  <c r="J684" i="5"/>
  <c r="R2476" i="5"/>
  <c r="H2036" i="5"/>
  <c r="H924" i="5"/>
  <c r="J1697" i="5"/>
  <c r="H1737" i="5"/>
  <c r="G1388" i="5"/>
  <c r="I2498" i="5"/>
  <c r="G268" i="5"/>
  <c r="I421" i="5"/>
  <c r="H1853" i="5"/>
  <c r="F1741" i="5"/>
  <c r="F1709" i="5"/>
  <c r="I661" i="5"/>
  <c r="H1317" i="5"/>
  <c r="H1021" i="5"/>
  <c r="F581" i="5"/>
  <c r="G508" i="5"/>
  <c r="J2476" i="5"/>
  <c r="R1521" i="5"/>
  <c r="I1737" i="5"/>
  <c r="J1748" i="5"/>
  <c r="G1371" i="5"/>
  <c r="J2498" i="5"/>
  <c r="F268" i="5"/>
  <c r="R15" i="5"/>
  <c r="I1772" i="5"/>
  <c r="J421" i="5"/>
  <c r="R1853" i="5"/>
  <c r="J1741" i="5"/>
  <c r="J1709" i="5"/>
  <c r="I1117" i="5"/>
  <c r="G861" i="5"/>
  <c r="J821" i="5"/>
  <c r="I789" i="5"/>
  <c r="J1365" i="5"/>
  <c r="R1605" i="5"/>
  <c r="F1021" i="5"/>
  <c r="R581" i="5"/>
  <c r="I157" i="5"/>
  <c r="J508" i="5"/>
  <c r="H2276" i="5"/>
  <c r="F1884" i="5"/>
  <c r="R924" i="5"/>
  <c r="R1881" i="5"/>
  <c r="H1697" i="5"/>
  <c r="F1151" i="5"/>
  <c r="H1371" i="5"/>
  <c r="F2498" i="5"/>
  <c r="H221" i="5"/>
  <c r="F1645" i="5"/>
  <c r="R12" i="5"/>
  <c r="F2020" i="5"/>
  <c r="R1772" i="5"/>
  <c r="F1853" i="5"/>
  <c r="I1741" i="5"/>
  <c r="I1709" i="5"/>
  <c r="H1117" i="5"/>
  <c r="I861" i="5"/>
  <c r="H821" i="5"/>
  <c r="G789" i="5"/>
  <c r="I1365" i="5"/>
  <c r="F1605" i="5"/>
  <c r="G1317" i="5"/>
  <c r="J581" i="5"/>
  <c r="F157" i="5"/>
  <c r="H508" i="5"/>
  <c r="F2276" i="5"/>
  <c r="R1884" i="5"/>
  <c r="H1852" i="5"/>
  <c r="F924" i="5"/>
  <c r="H1849" i="5"/>
  <c r="I1929" i="5"/>
  <c r="R1748" i="5"/>
  <c r="H1151" i="5"/>
  <c r="G1123" i="5"/>
  <c r="R2020" i="5"/>
  <c r="H1772" i="5"/>
  <c r="F1117" i="5"/>
  <c r="I1317" i="5"/>
  <c r="I2276" i="5"/>
  <c r="I1884" i="5"/>
  <c r="G2476" i="5"/>
  <c r="G1748" i="5"/>
  <c r="R2498" i="5"/>
  <c r="I2013" i="5"/>
  <c r="G2365" i="5"/>
  <c r="H2365" i="5"/>
  <c r="J2365" i="5"/>
  <c r="R2365" i="5"/>
  <c r="J2197" i="5"/>
  <c r="G2197" i="5"/>
  <c r="H2197" i="5"/>
  <c r="J2133" i="5"/>
  <c r="R2133" i="5"/>
  <c r="I2133" i="5"/>
  <c r="R1622" i="5"/>
  <c r="F1622" i="5"/>
  <c r="J1568" i="5"/>
  <c r="R1568" i="5"/>
  <c r="I1568" i="5"/>
  <c r="H1568" i="5"/>
  <c r="R1526" i="5"/>
  <c r="G1526" i="5"/>
  <c r="I1448" i="5"/>
  <c r="J1448" i="5"/>
  <c r="F1448" i="5"/>
  <c r="G1448" i="5"/>
  <c r="R531" i="5"/>
  <c r="H531" i="5"/>
  <c r="H927" i="5"/>
  <c r="J927" i="5"/>
  <c r="F927" i="5"/>
  <c r="G927" i="5"/>
  <c r="R927" i="5"/>
  <c r="I927" i="5"/>
  <c r="H767" i="5"/>
  <c r="G767" i="5"/>
  <c r="I767" i="5"/>
  <c r="I451" i="5"/>
  <c r="H451" i="5"/>
  <c r="F511" i="5"/>
  <c r="I511" i="5"/>
  <c r="H511" i="5"/>
  <c r="G511" i="5"/>
  <c r="J511" i="5"/>
  <c r="J923" i="5"/>
  <c r="H923" i="5"/>
  <c r="I923" i="5"/>
  <c r="R923" i="5"/>
  <c r="J53" i="5"/>
  <c r="F53" i="5"/>
  <c r="J91" i="5"/>
  <c r="F91" i="5"/>
  <c r="I91" i="5"/>
  <c r="R91" i="5"/>
  <c r="G91" i="5"/>
  <c r="G131" i="5"/>
  <c r="F131" i="5"/>
  <c r="J131" i="5"/>
  <c r="H143" i="5"/>
  <c r="I143" i="5"/>
  <c r="J143" i="5"/>
  <c r="H155" i="5"/>
  <c r="R155" i="5"/>
  <c r="J155" i="5"/>
  <c r="G219" i="5"/>
  <c r="F219" i="5"/>
  <c r="H219" i="5"/>
  <c r="J219" i="5"/>
  <c r="H299" i="5"/>
  <c r="F299" i="5"/>
  <c r="H463" i="5"/>
  <c r="R463" i="5"/>
  <c r="F463" i="5"/>
  <c r="F507" i="5"/>
  <c r="H507" i="5"/>
  <c r="R507" i="5"/>
  <c r="J507" i="5"/>
  <c r="H599" i="5"/>
  <c r="I599" i="5"/>
  <c r="R599" i="5"/>
  <c r="H883" i="5"/>
  <c r="G883" i="5"/>
  <c r="F883" i="5"/>
  <c r="I883" i="5"/>
  <c r="R883" i="5"/>
  <c r="J883" i="5"/>
  <c r="G283" i="5"/>
  <c r="R283" i="5"/>
  <c r="R1887" i="5"/>
  <c r="I1887" i="5"/>
  <c r="F1887" i="5"/>
  <c r="G1887" i="5"/>
  <c r="J1491" i="5"/>
  <c r="R1491" i="5"/>
  <c r="I1491" i="5"/>
  <c r="H1491" i="5"/>
  <c r="F1491" i="5"/>
  <c r="G1491" i="5"/>
  <c r="F1451" i="5"/>
  <c r="G1451" i="5"/>
  <c r="H1451" i="5"/>
  <c r="G1427" i="5"/>
  <c r="I955" i="5"/>
  <c r="J955" i="5"/>
  <c r="J387" i="5"/>
  <c r="H387" i="5"/>
  <c r="F387" i="5"/>
  <c r="G387" i="5"/>
  <c r="R387" i="5"/>
  <c r="H2304" i="5"/>
  <c r="J2304" i="5"/>
  <c r="G2304" i="5"/>
  <c r="R2304" i="5"/>
  <c r="I2056" i="5"/>
  <c r="J2056" i="5"/>
  <c r="G78" i="5"/>
  <c r="I78" i="5"/>
  <c r="J78" i="5"/>
  <c r="R78" i="5"/>
  <c r="F78" i="5"/>
  <c r="F2295" i="5"/>
  <c r="J2295" i="5"/>
  <c r="I2155" i="5"/>
  <c r="G2155" i="5"/>
  <c r="G2007" i="5"/>
  <c r="I2007" i="5"/>
  <c r="J2007" i="5"/>
  <c r="H2007" i="5"/>
  <c r="R2007" i="5"/>
  <c r="I1999" i="5"/>
  <c r="J1999" i="5"/>
  <c r="H1999" i="5"/>
  <c r="F1999" i="5"/>
  <c r="R1847" i="5"/>
  <c r="J1471" i="5"/>
  <c r="G1471" i="5"/>
  <c r="F1471" i="5"/>
  <c r="H1471" i="5"/>
  <c r="R1471" i="5"/>
  <c r="H2067" i="5"/>
  <c r="R2067" i="5"/>
  <c r="G2067" i="5"/>
  <c r="F2067" i="5"/>
  <c r="F2099" i="5"/>
  <c r="A33" i="2"/>
  <c r="B13" i="3"/>
  <c r="A35" i="2"/>
  <c r="C12" i="3"/>
  <c r="B14" i="3"/>
  <c r="B15" i="3"/>
  <c r="B39" i="4"/>
  <c r="A24" i="6" s="1"/>
  <c r="A7" i="2"/>
  <c r="B14" i="4"/>
  <c r="B7" i="3"/>
  <c r="A31" i="2"/>
  <c r="C8" i="3"/>
  <c r="B18" i="3"/>
  <c r="B73" i="4"/>
  <c r="A51" i="6" s="1"/>
  <c r="A50" i="2"/>
  <c r="A40" i="2"/>
  <c r="C18" i="3"/>
  <c r="A3" i="2"/>
  <c r="I4" i="4"/>
  <c r="C13" i="3"/>
  <c r="A41" i="2"/>
  <c r="B69" i="4"/>
  <c r="A48" i="6" s="1"/>
  <c r="A27" i="2"/>
  <c r="A55" i="2"/>
  <c r="A66" i="2"/>
  <c r="A73" i="2"/>
  <c r="A16" i="2"/>
  <c r="C17" i="3"/>
  <c r="A20" i="2"/>
  <c r="B6" i="3"/>
  <c r="B2" i="3"/>
  <c r="A49" i="2"/>
  <c r="B13" i="4"/>
  <c r="A19" i="2"/>
  <c r="A38" i="2"/>
  <c r="A1" i="2"/>
  <c r="B83" i="4"/>
  <c r="A58" i="6" s="1"/>
  <c r="B10" i="3"/>
  <c r="A8" i="2"/>
  <c r="A2" i="2"/>
  <c r="A51" i="2"/>
  <c r="B67" i="4"/>
  <c r="C2" i="3"/>
  <c r="A45" i="2"/>
  <c r="B8" i="4"/>
  <c r="A4" i="6" s="1"/>
  <c r="B26" i="4"/>
  <c r="A15" i="6" s="1"/>
  <c r="A46" i="2"/>
  <c r="A72" i="2"/>
  <c r="C14" i="3"/>
  <c r="A14" i="2"/>
  <c r="A48" i="2"/>
  <c r="B77" i="4"/>
  <c r="A54" i="6" s="1"/>
  <c r="C10" i="3"/>
  <c r="A12" i="2"/>
  <c r="A42" i="2"/>
  <c r="A26" i="2"/>
  <c r="A11" i="2"/>
  <c r="C4" i="3"/>
  <c r="B17" i="3"/>
  <c r="A29" i="2"/>
  <c r="B19" i="3"/>
  <c r="C20" i="3"/>
  <c r="Q4" i="5"/>
  <c r="B7" i="4"/>
  <c r="B4" i="3"/>
  <c r="J2451" i="5"/>
  <c r="F2363" i="5"/>
  <c r="R2363" i="5"/>
  <c r="J2493" i="5"/>
  <c r="H2477" i="5"/>
  <c r="G2477" i="5"/>
  <c r="I2461" i="5"/>
  <c r="R2461" i="5"/>
  <c r="J2445" i="5"/>
  <c r="H2445" i="5"/>
  <c r="F2443" i="5"/>
  <c r="H2443" i="5"/>
  <c r="J2443" i="5"/>
  <c r="R2411" i="5"/>
  <c r="G192" i="5"/>
  <c r="H192" i="5"/>
  <c r="F192" i="5"/>
  <c r="R192" i="5"/>
  <c r="I192" i="5"/>
  <c r="F158" i="5"/>
  <c r="G158" i="5"/>
  <c r="H158" i="5"/>
  <c r="I158" i="5"/>
  <c r="G112" i="5"/>
  <c r="I112" i="5"/>
  <c r="J112" i="5"/>
  <c r="R112" i="5"/>
  <c r="H2003" i="5"/>
  <c r="F2003" i="5"/>
  <c r="J2429" i="5"/>
  <c r="R2429" i="5"/>
  <c r="J1343" i="5"/>
  <c r="G1343" i="5"/>
  <c r="F1343" i="5"/>
  <c r="R1343" i="5"/>
  <c r="J1311" i="5"/>
  <c r="R1311" i="5"/>
  <c r="I1311" i="5"/>
  <c r="G1311" i="5"/>
  <c r="H1311" i="5"/>
  <c r="G1279" i="5"/>
  <c r="R1279" i="5"/>
  <c r="J1279" i="5"/>
  <c r="H1279" i="5"/>
  <c r="F1279" i="5"/>
  <c r="F1215" i="5"/>
  <c r="H1215" i="5"/>
  <c r="G1215" i="5"/>
  <c r="R1215" i="5"/>
  <c r="J1183" i="5"/>
  <c r="R1183" i="5"/>
  <c r="H1183" i="5"/>
  <c r="J1056" i="5"/>
  <c r="I1056" i="5"/>
  <c r="G1056" i="5"/>
  <c r="H1056" i="5"/>
  <c r="F1056" i="5"/>
  <c r="R1056" i="5"/>
  <c r="J1008" i="5"/>
  <c r="R1008" i="5"/>
  <c r="H1008" i="5"/>
  <c r="G1008" i="5"/>
  <c r="I1008" i="5"/>
  <c r="H616" i="5"/>
  <c r="J616" i="5"/>
  <c r="G616" i="5"/>
  <c r="I616" i="5"/>
  <c r="G928" i="5"/>
  <c r="H928" i="5"/>
  <c r="J816" i="5"/>
  <c r="G816" i="5"/>
  <c r="H528" i="5"/>
  <c r="F528" i="5"/>
  <c r="G464" i="5"/>
  <c r="F464" i="5"/>
  <c r="J464" i="5"/>
  <c r="I464" i="5"/>
  <c r="G400" i="5"/>
  <c r="I400" i="5"/>
  <c r="J336" i="5"/>
  <c r="H336" i="5"/>
  <c r="R336" i="5"/>
  <c r="F336" i="5"/>
  <c r="J280" i="5"/>
  <c r="R280" i="5"/>
  <c r="G280" i="5"/>
  <c r="I280" i="5"/>
  <c r="H280" i="5"/>
  <c r="F280" i="5"/>
  <c r="G230" i="5"/>
  <c r="J230" i="5"/>
  <c r="R230" i="5"/>
  <c r="H230" i="5"/>
  <c r="I230" i="5"/>
  <c r="R406" i="5"/>
  <c r="G406" i="5"/>
  <c r="I406" i="5"/>
  <c r="F406" i="5"/>
  <c r="H406" i="5"/>
  <c r="J406" i="5"/>
  <c r="G776" i="5"/>
  <c r="I776" i="5"/>
  <c r="R776" i="5"/>
  <c r="F735" i="5"/>
  <c r="I735" i="5"/>
  <c r="J735" i="5"/>
  <c r="G735" i="5"/>
  <c r="R703" i="5"/>
  <c r="I703" i="5"/>
  <c r="F703" i="5"/>
  <c r="H703" i="5"/>
  <c r="J703" i="5"/>
  <c r="G671" i="5"/>
  <c r="J671" i="5"/>
  <c r="I671" i="5"/>
  <c r="R671" i="5"/>
  <c r="R1739" i="5"/>
  <c r="H1739" i="5"/>
  <c r="I1755" i="5"/>
  <c r="J1755" i="5"/>
  <c r="H1755" i="5"/>
  <c r="R1755" i="5"/>
  <c r="G1755" i="5"/>
  <c r="R1029" i="5"/>
  <c r="G1029" i="5"/>
  <c r="J1125" i="5"/>
  <c r="G1125" i="5"/>
  <c r="G1261" i="5"/>
  <c r="R1261" i="5"/>
  <c r="G1653" i="5"/>
  <c r="R1653" i="5"/>
  <c r="F1653" i="5"/>
  <c r="J1653" i="5"/>
  <c r="F1821" i="5"/>
  <c r="G1821" i="5"/>
  <c r="I1869" i="5"/>
  <c r="J1869" i="5"/>
  <c r="R2433" i="5"/>
  <c r="J2433" i="5"/>
  <c r="G2441" i="5"/>
  <c r="I2441" i="5"/>
  <c r="F2441" i="5"/>
  <c r="G2357" i="5"/>
  <c r="F2357" i="5"/>
  <c r="J1300" i="5"/>
  <c r="I1300" i="5"/>
  <c r="H1716" i="5"/>
  <c r="R1716" i="5"/>
  <c r="J1716" i="5"/>
  <c r="F1788" i="5"/>
  <c r="G1788" i="5"/>
  <c r="J1820" i="5"/>
  <c r="I1820" i="5"/>
  <c r="R1820" i="5"/>
  <c r="I2388" i="5"/>
  <c r="H2388" i="5"/>
  <c r="G801" i="5"/>
  <c r="F801" i="5"/>
  <c r="H801" i="5"/>
  <c r="I801" i="5"/>
  <c r="H937" i="5"/>
  <c r="G937" i="5"/>
  <c r="I937" i="5"/>
  <c r="F937" i="5"/>
  <c r="G1545" i="5"/>
  <c r="I1545" i="5"/>
  <c r="F725" i="5"/>
  <c r="I725" i="5"/>
  <c r="G773" i="5"/>
  <c r="I773" i="5"/>
  <c r="I805" i="5"/>
  <c r="F805" i="5"/>
  <c r="F837" i="5"/>
  <c r="H885" i="5"/>
  <c r="J885" i="5"/>
  <c r="G973" i="5"/>
  <c r="F973" i="5"/>
  <c r="J1133" i="5"/>
  <c r="F1133" i="5"/>
  <c r="G1173" i="5"/>
  <c r="H1173" i="5"/>
  <c r="G1437" i="5"/>
  <c r="R1437" i="5"/>
  <c r="R37" i="5"/>
  <c r="I956" i="5"/>
  <c r="G956" i="5"/>
  <c r="F956" i="5"/>
  <c r="R956" i="5"/>
  <c r="I796" i="5"/>
  <c r="G796" i="5"/>
  <c r="G900" i="5"/>
  <c r="J900" i="5"/>
  <c r="H2113" i="5"/>
  <c r="R2113" i="5"/>
  <c r="G109" i="5"/>
  <c r="J109" i="5"/>
  <c r="I197" i="5"/>
  <c r="H197" i="5"/>
  <c r="H269" i="5"/>
  <c r="G269" i="5"/>
  <c r="R269" i="5"/>
  <c r="G317" i="5"/>
  <c r="J317" i="5"/>
  <c r="H317" i="5"/>
  <c r="I317" i="5"/>
  <c r="R397" i="5"/>
  <c r="J397" i="5"/>
  <c r="G941" i="5"/>
  <c r="F941" i="5"/>
  <c r="G1069" i="5"/>
  <c r="H1069" i="5"/>
  <c r="F1069" i="5"/>
  <c r="J1069" i="5"/>
  <c r="I1101" i="5"/>
  <c r="R1101" i="5"/>
  <c r="J1101" i="5"/>
  <c r="F1349" i="5"/>
  <c r="R1349" i="5"/>
  <c r="F1308" i="5"/>
  <c r="R1308" i="5"/>
  <c r="G1308" i="5"/>
  <c r="H1308" i="5"/>
  <c r="G1721" i="5"/>
  <c r="J1721" i="5"/>
  <c r="G1761" i="5"/>
  <c r="R1761" i="5"/>
  <c r="J1761" i="5"/>
  <c r="F1761" i="5"/>
  <c r="G2089" i="5"/>
  <c r="H2089" i="5"/>
  <c r="R2089" i="5"/>
  <c r="F2089" i="5"/>
  <c r="F2161" i="5"/>
  <c r="I2161" i="5"/>
  <c r="H2161" i="5"/>
  <c r="J2161" i="5"/>
  <c r="H2225" i="5"/>
  <c r="F2225" i="5"/>
  <c r="G2225" i="5"/>
  <c r="I2225" i="5"/>
  <c r="J2337" i="5"/>
  <c r="G565" i="5"/>
  <c r="R565" i="5"/>
  <c r="I781" i="5"/>
  <c r="F781" i="5"/>
  <c r="J781" i="5"/>
  <c r="R813" i="5"/>
  <c r="I813" i="5"/>
  <c r="H917" i="5"/>
  <c r="R917" i="5"/>
  <c r="R45" i="5"/>
  <c r="H45" i="5"/>
  <c r="J45" i="5"/>
  <c r="H828" i="5"/>
  <c r="R828" i="5"/>
  <c r="G828" i="5"/>
  <c r="G892" i="5"/>
  <c r="J892" i="5"/>
  <c r="F1036" i="5"/>
  <c r="H1036" i="5"/>
  <c r="G1036" i="5"/>
  <c r="R2220" i="5"/>
  <c r="F2220" i="5"/>
  <c r="I2220" i="5"/>
  <c r="G2220" i="5"/>
  <c r="H2460" i="5"/>
  <c r="R2460" i="5"/>
  <c r="G61" i="5"/>
  <c r="J61" i="5"/>
  <c r="G117" i="5"/>
  <c r="R117" i="5"/>
  <c r="G213" i="5"/>
  <c r="R213" i="5"/>
  <c r="J213" i="5"/>
  <c r="F213" i="5"/>
  <c r="G645" i="5"/>
  <c r="F645" i="5"/>
  <c r="J741" i="5"/>
  <c r="G741" i="5"/>
  <c r="R508" i="5"/>
  <c r="F508" i="5"/>
  <c r="I684" i="5"/>
  <c r="R684" i="5"/>
  <c r="H684" i="5"/>
  <c r="R748" i="5"/>
  <c r="H748" i="5"/>
  <c r="F748" i="5"/>
  <c r="G748" i="5"/>
  <c r="I748" i="5"/>
  <c r="R1228" i="5"/>
  <c r="I1228" i="5"/>
  <c r="H1228" i="5"/>
  <c r="J1228" i="5"/>
  <c r="R1268" i="5"/>
  <c r="H1268" i="5"/>
  <c r="J1268" i="5"/>
  <c r="G637" i="5"/>
  <c r="J637" i="5"/>
  <c r="G157" i="5"/>
  <c r="J157" i="5"/>
  <c r="R157" i="5"/>
  <c r="G1541" i="5"/>
  <c r="R1541" i="5"/>
  <c r="G1605" i="5"/>
  <c r="J1605" i="5"/>
  <c r="G2028" i="5"/>
  <c r="F2028" i="5"/>
  <c r="H2028" i="5"/>
  <c r="J2108" i="5"/>
  <c r="H2108" i="5"/>
  <c r="F2108" i="5"/>
  <c r="J1449" i="5"/>
  <c r="H1449" i="5"/>
  <c r="G1737" i="5"/>
  <c r="F1737" i="5"/>
  <c r="J1737" i="5"/>
  <c r="R1737" i="5"/>
  <c r="G1777" i="5"/>
  <c r="R1777" i="5"/>
  <c r="I1777" i="5"/>
  <c r="G1809" i="5"/>
  <c r="I1809" i="5"/>
  <c r="F1809" i="5"/>
  <c r="H1809" i="5"/>
  <c r="G1881" i="5"/>
  <c r="J1881" i="5"/>
  <c r="F1881" i="5"/>
  <c r="H1881" i="5"/>
  <c r="G1929" i="5"/>
  <c r="F1929" i="5"/>
  <c r="H1929" i="5"/>
  <c r="I780" i="5"/>
  <c r="H780" i="5"/>
  <c r="J1252" i="5"/>
  <c r="H1252" i="5"/>
  <c r="I1252" i="5"/>
  <c r="F1252" i="5"/>
  <c r="G1252" i="5"/>
  <c r="F1332" i="5"/>
  <c r="J1332" i="5"/>
  <c r="G1332" i="5"/>
  <c r="G1705" i="5"/>
  <c r="H1705" i="5"/>
  <c r="F1705" i="5"/>
  <c r="J1399" i="5"/>
  <c r="R1399" i="5"/>
  <c r="I1399" i="5"/>
  <c r="H492" i="5"/>
  <c r="I492" i="5"/>
  <c r="G492" i="5"/>
  <c r="F492" i="5"/>
  <c r="J492" i="5"/>
  <c r="R492" i="5"/>
  <c r="R396" i="5"/>
  <c r="I396" i="5"/>
  <c r="F396" i="5"/>
  <c r="G396" i="5"/>
  <c r="H396" i="5"/>
  <c r="I348" i="5"/>
  <c r="R348" i="5"/>
  <c r="H348" i="5"/>
  <c r="J348" i="5"/>
  <c r="F348" i="5"/>
  <c r="G348" i="5"/>
  <c r="H309" i="5"/>
  <c r="R309" i="5"/>
  <c r="G309" i="5"/>
  <c r="I309" i="5"/>
  <c r="J309" i="5"/>
  <c r="F309" i="5"/>
  <c r="H85" i="5"/>
  <c r="J85" i="5"/>
  <c r="I85" i="5"/>
  <c r="F85" i="5"/>
  <c r="G2474" i="5"/>
  <c r="J2458" i="5"/>
  <c r="I2458" i="5"/>
  <c r="R2458" i="5"/>
  <c r="H2458" i="5"/>
  <c r="G2450" i="5"/>
  <c r="I2442" i="5"/>
  <c r="G2434" i="5"/>
  <c r="G2426" i="5"/>
  <c r="G2418" i="5"/>
  <c r="R2418" i="5"/>
  <c r="I2418" i="5"/>
  <c r="F2418" i="5"/>
  <c r="J2418" i="5"/>
  <c r="H2418" i="5"/>
  <c r="G2410" i="5"/>
  <c r="G2402" i="5"/>
  <c r="G2394" i="5"/>
  <c r="G2378" i="5"/>
  <c r="G2370" i="5"/>
  <c r="G2362" i="5"/>
  <c r="G2322" i="5"/>
  <c r="G2314" i="5"/>
  <c r="G2290" i="5"/>
  <c r="G2282" i="5"/>
  <c r="G2266" i="5"/>
  <c r="H2258" i="5"/>
  <c r="G2250" i="5"/>
  <c r="G2242" i="5"/>
  <c r="G2234" i="5"/>
  <c r="G2218" i="5"/>
  <c r="G2210" i="5"/>
  <c r="G2194" i="5"/>
  <c r="G2186" i="5"/>
  <c r="R2178" i="5"/>
  <c r="I2178" i="5"/>
  <c r="H2178" i="5"/>
  <c r="I2162" i="5"/>
  <c r="G2154" i="5"/>
  <c r="G2146" i="5"/>
  <c r="G2138" i="5"/>
  <c r="J2138" i="5"/>
  <c r="H2138" i="5"/>
  <c r="R2138" i="5"/>
  <c r="I2138" i="5"/>
  <c r="G2130" i="5"/>
  <c r="G2122" i="5"/>
  <c r="G2090" i="5"/>
  <c r="G2074" i="5"/>
  <c r="H2058" i="5"/>
  <c r="F2058" i="5"/>
  <c r="R2058" i="5"/>
  <c r="J2058" i="5"/>
  <c r="G2050" i="5"/>
  <c r="G2042" i="5"/>
  <c r="G2034" i="5"/>
  <c r="G2026" i="5"/>
  <c r="G2002" i="5"/>
  <c r="R1994" i="5"/>
  <c r="F1994" i="5"/>
  <c r="J1994" i="5"/>
  <c r="H1994" i="5"/>
  <c r="G1986" i="5"/>
  <c r="G1978" i="5"/>
  <c r="G1970" i="5"/>
  <c r="G1962" i="5"/>
  <c r="G1946" i="5"/>
  <c r="I1938" i="5"/>
  <c r="H1938" i="5"/>
  <c r="G1922" i="5"/>
  <c r="G1906" i="5"/>
  <c r="G1898" i="5"/>
  <c r="G1890" i="5"/>
  <c r="G1874" i="5"/>
  <c r="R1700" i="5"/>
  <c r="I1796" i="5"/>
  <c r="I1652" i="5"/>
  <c r="I1569" i="5"/>
  <c r="R2412" i="5"/>
  <c r="R1172" i="5"/>
  <c r="R2452" i="5"/>
  <c r="R1876" i="5"/>
  <c r="J2452" i="5"/>
  <c r="F1724" i="5"/>
  <c r="G1276" i="5"/>
  <c r="I1276" i="5"/>
  <c r="F2412" i="5"/>
  <c r="R1724" i="5"/>
  <c r="R1276" i="5"/>
  <c r="R1900" i="5"/>
  <c r="H1172" i="5"/>
  <c r="R1652" i="5"/>
  <c r="G1900" i="5"/>
  <c r="G1724" i="5"/>
  <c r="J1276" i="5"/>
  <c r="F2458" i="5"/>
  <c r="G1850" i="5"/>
  <c r="G1810" i="5"/>
  <c r="G1802" i="5"/>
  <c r="G1778" i="5"/>
  <c r="G1770" i="5"/>
  <c r="G1746" i="5"/>
  <c r="G1714" i="5"/>
  <c r="G1682" i="5"/>
  <c r="G1674" i="5"/>
  <c r="G1642" i="5"/>
  <c r="R1634" i="5"/>
  <c r="F1634" i="5"/>
  <c r="G1626" i="5"/>
  <c r="G1602" i="5"/>
  <c r="G1578" i="5"/>
  <c r="G1530" i="5"/>
  <c r="R1506" i="5"/>
  <c r="J1506" i="5"/>
  <c r="G1498" i="5"/>
  <c r="G1490" i="5"/>
  <c r="G1482" i="5"/>
  <c r="J1466" i="5"/>
  <c r="G1450" i="5"/>
  <c r="G1426" i="5"/>
  <c r="F1418" i="5"/>
  <c r="J1418" i="5"/>
  <c r="H1418" i="5"/>
  <c r="I1418" i="5"/>
  <c r="R1418" i="5"/>
  <c r="G1410" i="5"/>
  <c r="G1402" i="5"/>
  <c r="G1394" i="5"/>
  <c r="G1354" i="5"/>
  <c r="G1346" i="5"/>
  <c r="G1338" i="5"/>
  <c r="G1322" i="5"/>
  <c r="G1314" i="5"/>
  <c r="J1290" i="5"/>
  <c r="R1290" i="5"/>
  <c r="G1282" i="5"/>
  <c r="I1274" i="5"/>
  <c r="F1274" i="5"/>
  <c r="G1258" i="5"/>
  <c r="G1242" i="5"/>
  <c r="I1242" i="5"/>
  <c r="H1242" i="5"/>
  <c r="J1242" i="5"/>
  <c r="F1242" i="5"/>
  <c r="R1242" i="5"/>
  <c r="G1218" i="5"/>
  <c r="G1202" i="5"/>
  <c r="G1194" i="5"/>
  <c r="J1170" i="5"/>
  <c r="G1162" i="5"/>
  <c r="J1162" i="5"/>
  <c r="G1138" i="5"/>
  <c r="G1130" i="5"/>
  <c r="G1114" i="5"/>
  <c r="G1098" i="5"/>
  <c r="G1082" i="5"/>
  <c r="G1066" i="5"/>
  <c r="R1066" i="5"/>
  <c r="J1066" i="5"/>
  <c r="H1066" i="5"/>
  <c r="F1066" i="5"/>
  <c r="I1066" i="5"/>
  <c r="G1050" i="5"/>
  <c r="G1042" i="5"/>
  <c r="G1010" i="5"/>
  <c r="G1002" i="5"/>
  <c r="G986" i="5"/>
  <c r="G962" i="5"/>
  <c r="G954" i="5"/>
  <c r="G938" i="5"/>
  <c r="R938" i="5"/>
  <c r="G930" i="5"/>
  <c r="G914" i="5"/>
  <c r="G874" i="5"/>
  <c r="R874" i="5"/>
  <c r="G866" i="5"/>
  <c r="G858" i="5"/>
  <c r="G850" i="5"/>
  <c r="G842" i="5"/>
  <c r="I834" i="5"/>
  <c r="G826" i="5"/>
  <c r="G818" i="5"/>
  <c r="G810" i="5"/>
  <c r="G802" i="5"/>
  <c r="G794" i="5"/>
  <c r="G786" i="5"/>
  <c r="G762" i="5"/>
  <c r="G754" i="5"/>
  <c r="F754" i="5"/>
  <c r="H754" i="5"/>
  <c r="I754" i="5"/>
  <c r="J754" i="5"/>
  <c r="R754" i="5"/>
  <c r="G738" i="5"/>
  <c r="G722" i="5"/>
  <c r="G714" i="5"/>
  <c r="G690" i="5"/>
  <c r="G674" i="5"/>
  <c r="G642" i="5"/>
  <c r="I626" i="5"/>
  <c r="H626" i="5"/>
  <c r="R626" i="5"/>
  <c r="F626" i="5"/>
  <c r="J626" i="5"/>
  <c r="G618" i="5"/>
  <c r="G570" i="5"/>
  <c r="G562" i="5"/>
  <c r="G554" i="5"/>
  <c r="G538" i="5"/>
  <c r="G530" i="5"/>
  <c r="G514" i="5"/>
  <c r="G490" i="5"/>
  <c r="G482" i="5"/>
  <c r="G474" i="5"/>
  <c r="G442" i="5"/>
  <c r="G434" i="5"/>
  <c r="G426" i="5"/>
  <c r="G410" i="5"/>
  <c r="H410" i="5"/>
  <c r="J410" i="5"/>
  <c r="F410" i="5"/>
  <c r="I410" i="5"/>
  <c r="G402" i="5"/>
  <c r="G386" i="5"/>
  <c r="G362" i="5"/>
  <c r="G330" i="5"/>
  <c r="G314" i="5"/>
  <c r="G298" i="5"/>
  <c r="G282" i="5"/>
  <c r="G274" i="5"/>
  <c r="G226" i="5"/>
  <c r="G218" i="5"/>
  <c r="H218" i="5"/>
  <c r="I218" i="5"/>
  <c r="J218" i="5"/>
  <c r="F218" i="5"/>
  <c r="G210" i="5"/>
  <c r="G186" i="5"/>
  <c r="G170" i="5"/>
  <c r="G162" i="5"/>
  <c r="G154" i="5"/>
  <c r="G146" i="5"/>
  <c r="G122" i="5"/>
  <c r="G106" i="5"/>
  <c r="G98" i="5"/>
  <c r="G90" i="5"/>
  <c r="R82" i="5"/>
  <c r="F82" i="5"/>
  <c r="J82" i="5"/>
  <c r="B31" i="4"/>
  <c r="A19" i="6" s="1"/>
  <c r="B21" i="4"/>
  <c r="A12" i="6" s="1"/>
  <c r="B17" i="4"/>
  <c r="A9" i="6" s="1"/>
  <c r="B15" i="4"/>
  <c r="A7" i="6" s="1"/>
  <c r="B19" i="4"/>
  <c r="B25" i="4"/>
  <c r="A14" i="6" s="1"/>
  <c r="D2" i="4"/>
  <c r="B6" i="4"/>
  <c r="C21" i="3"/>
  <c r="B9" i="4"/>
  <c r="A5" i="6" s="1"/>
  <c r="S2283" i="5"/>
  <c r="S2275" i="5"/>
  <c r="S2211" i="5"/>
  <c r="S2163" i="5"/>
  <c r="S2091" i="5"/>
  <c r="S1963" i="5"/>
  <c r="S1939" i="5"/>
  <c r="S1851" i="5"/>
  <c r="S1843" i="5"/>
  <c r="S1827" i="5"/>
  <c r="S1779" i="5"/>
  <c r="S1763" i="5"/>
  <c r="S1715" i="5"/>
  <c r="S1707" i="5"/>
  <c r="S1683" i="5"/>
  <c r="S1635" i="5"/>
  <c r="S1587" i="5"/>
  <c r="S1571" i="5"/>
  <c r="S1555" i="5"/>
  <c r="S1539" i="5"/>
  <c r="S1499" i="5"/>
  <c r="S1491" i="5"/>
  <c r="S1475" i="5"/>
  <c r="S1467" i="5"/>
  <c r="S1403" i="5"/>
  <c r="S1387" i="5"/>
  <c r="S1363" i="5"/>
  <c r="S1323" i="5"/>
  <c r="S1315" i="5"/>
  <c r="S1243" i="5"/>
  <c r="S1211" i="5"/>
  <c r="S1163" i="5"/>
  <c r="S1155" i="5"/>
  <c r="S1123" i="5"/>
  <c r="S1115" i="5"/>
  <c r="S1099" i="5"/>
  <c r="S1059" i="5"/>
  <c r="S1043" i="5"/>
  <c r="S939" i="5"/>
  <c r="S931" i="5"/>
  <c r="S891" i="5"/>
  <c r="S875" i="5"/>
  <c r="S859" i="5"/>
  <c r="S819" i="5"/>
  <c r="S811" i="5"/>
  <c r="S803" i="5"/>
  <c r="G1418" i="5"/>
  <c r="H834" i="5"/>
  <c r="G626" i="5"/>
  <c r="F1339" i="5"/>
  <c r="G1339" i="5"/>
  <c r="H1339" i="5"/>
  <c r="J1339" i="5"/>
  <c r="G1307" i="5"/>
  <c r="J1307" i="5"/>
  <c r="R1307" i="5"/>
  <c r="F1307" i="5"/>
  <c r="H1275" i="5"/>
  <c r="I1275" i="5"/>
  <c r="R1275" i="5"/>
  <c r="I1243" i="5"/>
  <c r="G1243" i="5"/>
  <c r="F1243" i="5"/>
  <c r="H1243" i="5"/>
  <c r="F1211" i="5"/>
  <c r="G2439" i="5"/>
  <c r="R2439" i="5"/>
  <c r="S187" i="5"/>
  <c r="S635" i="5"/>
  <c r="R31" i="5"/>
  <c r="I2328" i="5"/>
  <c r="R2328" i="5"/>
  <c r="S659" i="5"/>
  <c r="S379" i="5"/>
  <c r="G1616" i="5"/>
  <c r="F1616" i="5"/>
  <c r="H443" i="5"/>
  <c r="F443" i="5"/>
  <c r="I2239" i="5"/>
  <c r="G2239" i="5"/>
  <c r="J2239" i="5"/>
  <c r="H2239" i="5"/>
  <c r="H2484" i="5"/>
  <c r="F2484" i="5"/>
  <c r="S347" i="5"/>
  <c r="F1995" i="5"/>
  <c r="I1995" i="5"/>
  <c r="R1995" i="5"/>
  <c r="G2180" i="5"/>
  <c r="I2180" i="5"/>
  <c r="J1628" i="5"/>
  <c r="I1628" i="5"/>
  <c r="R1628" i="5"/>
  <c r="G1628" i="5"/>
  <c r="H1628" i="5"/>
  <c r="I1548" i="5"/>
  <c r="H1548" i="5"/>
  <c r="F1548" i="5"/>
  <c r="R1500" i="5"/>
  <c r="H1492" i="5"/>
  <c r="I1492" i="5"/>
  <c r="J1492" i="5"/>
  <c r="F1492" i="5"/>
  <c r="J1452" i="5"/>
  <c r="F1452" i="5"/>
  <c r="I1452" i="5"/>
  <c r="H1452" i="5"/>
  <c r="J1020" i="5"/>
  <c r="F1020" i="5"/>
  <c r="G1020" i="5"/>
  <c r="H1020" i="5"/>
  <c r="G588" i="5"/>
  <c r="R588" i="5"/>
  <c r="H588" i="5"/>
  <c r="F588" i="5"/>
  <c r="J588" i="5"/>
  <c r="I588" i="5"/>
  <c r="S203" i="5"/>
  <c r="H359" i="5"/>
  <c r="G359" i="5"/>
  <c r="J359" i="5"/>
  <c r="R359" i="5"/>
  <c r="I359" i="5"/>
  <c r="J2437" i="5"/>
  <c r="I188" i="5"/>
  <c r="F2445" i="5"/>
  <c r="R2003" i="5"/>
  <c r="J2003" i="5"/>
  <c r="I2003" i="5"/>
  <c r="I2213" i="5"/>
  <c r="F2213" i="5"/>
  <c r="J2213" i="5"/>
  <c r="I2437" i="5"/>
  <c r="H2493" i="5"/>
  <c r="R2445" i="5"/>
  <c r="G2211" i="5"/>
  <c r="G188" i="5"/>
  <c r="F2493" i="5"/>
  <c r="H188" i="5"/>
  <c r="G2493" i="5"/>
  <c r="R2493" i="5"/>
  <c r="I2445" i="5"/>
  <c r="F1309" i="5"/>
  <c r="J1309" i="5"/>
  <c r="F2211" i="5"/>
  <c r="R2211" i="5"/>
  <c r="I2211" i="5"/>
  <c r="J2211" i="5"/>
  <c r="R2259" i="5"/>
  <c r="I2259" i="5"/>
  <c r="F2259" i="5"/>
  <c r="H2332" i="5"/>
  <c r="G2324" i="5"/>
  <c r="G540" i="5"/>
  <c r="G404" i="5"/>
  <c r="G2396" i="5"/>
  <c r="G2445" i="5"/>
  <c r="I2493" i="5"/>
  <c r="J1864" i="5"/>
  <c r="F2069" i="5"/>
  <c r="R2069" i="5"/>
  <c r="G1888" i="5"/>
  <c r="H25" i="6"/>
  <c r="D25" i="6"/>
  <c r="D31" i="6"/>
  <c r="J4" i="5"/>
  <c r="M4" i="5"/>
  <c r="K4" i="5"/>
  <c r="P4" i="5"/>
  <c r="D4" i="8"/>
  <c r="B1001" i="7"/>
  <c r="B35" i="4"/>
  <c r="B38" i="4"/>
  <c r="B50" i="4" s="1"/>
  <c r="A33" i="6" s="1"/>
  <c r="B3" i="6"/>
  <c r="A4" i="8"/>
  <c r="B22" i="3"/>
  <c r="B4" i="8"/>
  <c r="B34" i="4"/>
  <c r="B40" i="4"/>
  <c r="B58" i="4" s="1"/>
  <c r="A40" i="6" s="1"/>
  <c r="C3" i="6"/>
  <c r="I4" i="8"/>
  <c r="C5" i="7"/>
  <c r="A1" i="6"/>
  <c r="A85" i="4"/>
  <c r="B33" i="4"/>
  <c r="A21" i="6" s="1"/>
  <c r="B81" i="4"/>
  <c r="A57" i="6" s="1"/>
  <c r="H4" i="5"/>
  <c r="O4" i="5"/>
  <c r="B2" i="5"/>
  <c r="B41" i="4"/>
  <c r="B53" i="4" s="1"/>
  <c r="A36" i="6" s="1"/>
  <c r="D3" i="6"/>
  <c r="B20" i="1"/>
  <c r="B29" i="4"/>
  <c r="A18" i="6" s="1"/>
  <c r="A3" i="6"/>
  <c r="D5" i="7"/>
  <c r="B32" i="4"/>
  <c r="A20" i="6" s="1"/>
  <c r="N4" i="5"/>
  <c r="B28" i="4"/>
  <c r="A17" i="6" s="1"/>
  <c r="G4" i="5"/>
  <c r="A1" i="7"/>
  <c r="F4" i="5"/>
  <c r="C4" i="8"/>
  <c r="A1" i="8"/>
  <c r="B27" i="4"/>
  <c r="A16" i="6" s="1"/>
  <c r="B79" i="4"/>
  <c r="A55" i="6" s="1"/>
  <c r="D1" i="6"/>
  <c r="B5" i="7"/>
  <c r="A64" i="2"/>
  <c r="A47" i="2"/>
  <c r="H4" i="8"/>
  <c r="F4" i="8"/>
  <c r="B3" i="5"/>
  <c r="G4" i="8"/>
  <c r="I4" i="5"/>
  <c r="L4" i="5"/>
  <c r="B68" i="4"/>
  <c r="A47" i="6" s="1"/>
  <c r="A4" i="5"/>
  <c r="G25" i="4"/>
  <c r="G49" i="4" s="1"/>
  <c r="D25" i="4"/>
  <c r="D55" i="4" s="1"/>
  <c r="I1537" i="5"/>
  <c r="H1537" i="5"/>
  <c r="I1433" i="5"/>
  <c r="R1313" i="5"/>
  <c r="I1313" i="5"/>
  <c r="J793" i="5"/>
  <c r="H793" i="5"/>
  <c r="R793" i="5"/>
  <c r="G457" i="5"/>
  <c r="F457" i="5"/>
  <c r="I433" i="5"/>
  <c r="J433" i="5"/>
  <c r="F369" i="5"/>
  <c r="H369" i="5"/>
  <c r="R305" i="5"/>
  <c r="H105" i="5"/>
  <c r="J105" i="5"/>
  <c r="F661" i="5"/>
  <c r="G661" i="5"/>
  <c r="F1812" i="5"/>
  <c r="R1812" i="5"/>
  <c r="J2480" i="5"/>
  <c r="I2480" i="5"/>
  <c r="G2473" i="5"/>
  <c r="G2409" i="5"/>
  <c r="J2321" i="5"/>
  <c r="R2321" i="5"/>
  <c r="G2313" i="5"/>
  <c r="F2281" i="5"/>
  <c r="I2281" i="5"/>
  <c r="J2281" i="5"/>
  <c r="G2233" i="5"/>
  <c r="G2193" i="5"/>
  <c r="F1905" i="5"/>
  <c r="I1905" i="5"/>
  <c r="G1425" i="5"/>
  <c r="G1337" i="5"/>
  <c r="G1305" i="5"/>
  <c r="I1281" i="5"/>
  <c r="F1281" i="5"/>
  <c r="H1281" i="5"/>
  <c r="G1265" i="5"/>
  <c r="G1201" i="5"/>
  <c r="F1193" i="5"/>
  <c r="R1193" i="5"/>
  <c r="J1161" i="5"/>
  <c r="I1161" i="5"/>
  <c r="J1137" i="5"/>
  <c r="H1137" i="5"/>
  <c r="F1137" i="5"/>
  <c r="G961" i="5"/>
  <c r="G945" i="5"/>
  <c r="G705" i="5"/>
  <c r="I689" i="5"/>
  <c r="F689" i="5"/>
  <c r="G641" i="5"/>
  <c r="G609" i="5"/>
  <c r="I409" i="5"/>
  <c r="R409" i="5"/>
  <c r="H409" i="5"/>
  <c r="J409" i="5"/>
  <c r="F313" i="5"/>
  <c r="J313" i="5"/>
  <c r="H281" i="5"/>
  <c r="R281" i="5"/>
  <c r="I193" i="5"/>
  <c r="H193" i="5"/>
  <c r="R193" i="5"/>
  <c r="F193" i="5"/>
  <c r="H129" i="5"/>
  <c r="S2331" i="5"/>
  <c r="S2323" i="5"/>
  <c r="S2315" i="5"/>
  <c r="S2307" i="5"/>
  <c r="S2299" i="5"/>
  <c r="S2259" i="5"/>
  <c r="S2251" i="5"/>
  <c r="S2219" i="5"/>
  <c r="S2187" i="5"/>
  <c r="S2171" i="5"/>
  <c r="S2139" i="5"/>
  <c r="S2131" i="5"/>
  <c r="S2075" i="5"/>
  <c r="S2051" i="5"/>
  <c r="S2043" i="5"/>
  <c r="S2035" i="5"/>
  <c r="S2027" i="5"/>
  <c r="S2011" i="5"/>
  <c r="S1923" i="5"/>
  <c r="S1907" i="5"/>
  <c r="S1883" i="5"/>
  <c r="S1819" i="5"/>
  <c r="S1771" i="5"/>
  <c r="S1747" i="5"/>
  <c r="S1723" i="5"/>
  <c r="S1563" i="5"/>
  <c r="S1443" i="5"/>
  <c r="S1435" i="5"/>
  <c r="S1411" i="5"/>
  <c r="S1275" i="5"/>
  <c r="S1235" i="5"/>
  <c r="S1051" i="5"/>
  <c r="S987" i="5"/>
  <c r="S883" i="5"/>
  <c r="S779" i="5"/>
  <c r="S739" i="5"/>
  <c r="S451" i="5"/>
  <c r="S427" i="5"/>
  <c r="S411" i="5"/>
  <c r="S403" i="5"/>
  <c r="S339" i="5"/>
  <c r="S323" i="5"/>
  <c r="S291" i="5"/>
  <c r="S195" i="5"/>
  <c r="S131" i="5"/>
  <c r="S67" i="5"/>
  <c r="H2439" i="5"/>
  <c r="S2107" i="5"/>
  <c r="S1979" i="5"/>
  <c r="J2041" i="5"/>
  <c r="I2321" i="5"/>
  <c r="I2071" i="5"/>
  <c r="G2200" i="5"/>
  <c r="R2200" i="5"/>
  <c r="H2200" i="5"/>
  <c r="J2200" i="5"/>
  <c r="I2200" i="5"/>
  <c r="I2144" i="5"/>
  <c r="J2144" i="5"/>
  <c r="S1419" i="5"/>
  <c r="R2265" i="5"/>
  <c r="R2332" i="5"/>
  <c r="S1395" i="5"/>
  <c r="S963" i="5"/>
  <c r="G409" i="5"/>
  <c r="G84" i="5"/>
  <c r="R56" i="5"/>
  <c r="F129" i="5"/>
  <c r="I129" i="5"/>
  <c r="J2332" i="5"/>
  <c r="I2265" i="5"/>
  <c r="R313" i="5"/>
  <c r="S923" i="5"/>
  <c r="J2439" i="5"/>
  <c r="R1281" i="5"/>
  <c r="G2321" i="5"/>
  <c r="F409" i="5"/>
  <c r="F753" i="5"/>
  <c r="S1171" i="5"/>
  <c r="S211" i="5"/>
  <c r="H56" i="5"/>
  <c r="G281" i="5"/>
  <c r="R689" i="5"/>
  <c r="R129" i="5"/>
  <c r="S1811" i="5"/>
  <c r="S1179" i="5"/>
  <c r="S1187" i="5"/>
  <c r="S995" i="5"/>
  <c r="H82" i="5"/>
  <c r="R2281" i="5"/>
  <c r="G1137" i="5"/>
  <c r="F2321" i="5"/>
  <c r="F2200" i="5"/>
  <c r="S1299" i="5"/>
  <c r="G864" i="5"/>
  <c r="F864" i="5"/>
  <c r="H84" i="5"/>
  <c r="F84" i="5"/>
  <c r="J1319" i="5"/>
  <c r="G2265" i="5"/>
  <c r="S1667" i="5"/>
  <c r="S1603" i="5"/>
  <c r="J193" i="5"/>
  <c r="G1281" i="5"/>
  <c r="H2321" i="5"/>
  <c r="G1161" i="5"/>
  <c r="S1947" i="5"/>
  <c r="G2121" i="5"/>
  <c r="R84" i="5"/>
  <c r="S1867" i="5"/>
  <c r="I313" i="5"/>
  <c r="J129" i="5"/>
  <c r="H90" i="5"/>
  <c r="J56" i="5"/>
  <c r="S1131" i="5"/>
  <c r="I82" i="5"/>
  <c r="J1281" i="5"/>
  <c r="F2265" i="5"/>
  <c r="S2243" i="5"/>
  <c r="S2003" i="5"/>
  <c r="G1072" i="5"/>
  <c r="I1072" i="5"/>
  <c r="I1387" i="5"/>
  <c r="J1387" i="5"/>
  <c r="J1736" i="5"/>
  <c r="J84" i="5"/>
  <c r="F2439" i="5"/>
  <c r="H313" i="5"/>
  <c r="G689" i="5"/>
  <c r="F281" i="5"/>
  <c r="G313" i="5"/>
  <c r="H689" i="5"/>
  <c r="G82" i="5"/>
  <c r="H2281" i="5"/>
  <c r="G1409" i="5"/>
  <c r="J1235" i="5"/>
  <c r="F1235" i="5"/>
  <c r="F2256" i="5"/>
  <c r="I2256" i="5"/>
  <c r="G1531" i="5"/>
  <c r="I1531" i="5"/>
  <c r="G2296" i="5"/>
  <c r="R2264" i="5"/>
  <c r="F2264" i="5"/>
  <c r="G2184" i="5"/>
  <c r="G2120" i="5"/>
  <c r="H1144" i="5"/>
  <c r="R1139" i="5"/>
  <c r="H131" i="5"/>
  <c r="I1139" i="5"/>
  <c r="G2397" i="5"/>
  <c r="R1683" i="5"/>
  <c r="H1683" i="5"/>
  <c r="F1893" i="5"/>
  <c r="R1893" i="5"/>
  <c r="R131" i="5"/>
  <c r="I1933" i="5"/>
  <c r="H1933" i="5"/>
  <c r="I1789" i="5"/>
  <c r="R1874" i="5"/>
  <c r="F1874" i="5"/>
  <c r="G1368" i="5"/>
  <c r="G1288" i="5"/>
  <c r="S2322" i="5"/>
  <c r="J2259" i="5"/>
  <c r="H2259" i="5"/>
  <c r="I2450" i="5"/>
  <c r="G2458" i="5"/>
  <c r="G1461" i="5"/>
  <c r="G1762" i="5"/>
  <c r="H1356" i="5"/>
  <c r="R2004" i="5"/>
  <c r="G2004" i="5"/>
  <c r="G149" i="5"/>
  <c r="G1381" i="5"/>
  <c r="J1412" i="5"/>
  <c r="J1777" i="5"/>
  <c r="G981" i="5"/>
  <c r="J1269" i="5"/>
  <c r="I2306" i="5"/>
  <c r="H1756" i="5"/>
  <c r="J925" i="5"/>
  <c r="J677" i="5"/>
  <c r="J149" i="5"/>
  <c r="H844" i="5"/>
  <c r="R2124" i="5"/>
  <c r="J2306" i="5"/>
  <c r="G228" i="5"/>
  <c r="I2422" i="5"/>
  <c r="G2422" i="5"/>
  <c r="H2422" i="5"/>
  <c r="F2422" i="5"/>
  <c r="J2422" i="5"/>
  <c r="R2422" i="5"/>
  <c r="I2222" i="5"/>
  <c r="G2222" i="5"/>
  <c r="R2222" i="5"/>
  <c r="J2222" i="5"/>
  <c r="H2222" i="5"/>
  <c r="F2222" i="5"/>
  <c r="G1686" i="5"/>
  <c r="I1686" i="5"/>
  <c r="H1686" i="5"/>
  <c r="F1686" i="5"/>
  <c r="I1678" i="5"/>
  <c r="F1678" i="5"/>
  <c r="J1678" i="5"/>
  <c r="R1678" i="5"/>
  <c r="H1678" i="5"/>
  <c r="G1678" i="5"/>
  <c r="F1356" i="5"/>
  <c r="H2004" i="5"/>
  <c r="R228" i="5"/>
  <c r="G1756" i="5"/>
  <c r="J1788" i="5"/>
  <c r="R1788" i="5"/>
  <c r="G1269" i="5"/>
  <c r="J981" i="5"/>
  <c r="H2306" i="5"/>
  <c r="J2004" i="5"/>
  <c r="J228" i="5"/>
  <c r="F149" i="5"/>
  <c r="G1549" i="5"/>
  <c r="G1969" i="5"/>
  <c r="H981" i="5"/>
  <c r="F2306" i="5"/>
  <c r="I1356" i="5"/>
  <c r="H605" i="5"/>
  <c r="H1247" i="5"/>
  <c r="R1472" i="5"/>
  <c r="R1195" i="5"/>
  <c r="I942" i="5"/>
  <c r="I491" i="5"/>
  <c r="I610" i="5"/>
  <c r="H1508" i="5"/>
  <c r="R1250" i="5"/>
  <c r="H1632" i="5"/>
  <c r="G1632" i="5"/>
  <c r="I1247" i="5"/>
  <c r="F1552" i="5"/>
  <c r="R779" i="5"/>
  <c r="F779" i="5"/>
  <c r="H779" i="5"/>
  <c r="G779" i="5"/>
  <c r="J779" i="5"/>
  <c r="J1195" i="5"/>
  <c r="I1195" i="5"/>
  <c r="G1058" i="5"/>
  <c r="F1247" i="5"/>
  <c r="G1552" i="5"/>
  <c r="G1414" i="5"/>
  <c r="G1247" i="5"/>
  <c r="G1195" i="5"/>
  <c r="G610" i="5"/>
  <c r="R1508" i="5"/>
  <c r="G1472" i="5"/>
  <c r="H334" i="5"/>
  <c r="F942" i="5"/>
  <c r="G491" i="5"/>
  <c r="F2374" i="5"/>
  <c r="I334" i="5"/>
  <c r="I1632" i="5"/>
  <c r="F334" i="5"/>
  <c r="F1195" i="5"/>
  <c r="G2478" i="5"/>
  <c r="G2462" i="5"/>
  <c r="G2302" i="5"/>
  <c r="G2286" i="5"/>
  <c r="G2278" i="5"/>
  <c r="H2270" i="5"/>
  <c r="J2270" i="5"/>
  <c r="F2270" i="5"/>
  <c r="R2270" i="5"/>
  <c r="G2174" i="5"/>
  <c r="R2166" i="5"/>
  <c r="F2166" i="5"/>
  <c r="H2166" i="5"/>
  <c r="J2166" i="5"/>
  <c r="I2166" i="5"/>
  <c r="R2126" i="5"/>
  <c r="I2126" i="5"/>
  <c r="H2126" i="5"/>
  <c r="F2126" i="5"/>
  <c r="J2118" i="5"/>
  <c r="F2118" i="5"/>
  <c r="H2118" i="5"/>
  <c r="G2078" i="5"/>
  <c r="G1990" i="5"/>
  <c r="G1926" i="5"/>
  <c r="G1846" i="5"/>
  <c r="G1830" i="5"/>
  <c r="G1822" i="5"/>
  <c r="G1790" i="5"/>
  <c r="G1766" i="5"/>
  <c r="G1742" i="5"/>
  <c r="G1726" i="5"/>
  <c r="F1334" i="5"/>
  <c r="H1334" i="5"/>
  <c r="J1334" i="5"/>
  <c r="G1318" i="5"/>
  <c r="G1198" i="5"/>
  <c r="R1771" i="5"/>
  <c r="J1771" i="5"/>
  <c r="I1771" i="5"/>
  <c r="J1552" i="5"/>
  <c r="R942" i="5"/>
  <c r="H2310" i="5"/>
  <c r="F491" i="5"/>
  <c r="J1968" i="5"/>
  <c r="J1014" i="5"/>
  <c r="J1472" i="5"/>
  <c r="R334" i="5"/>
  <c r="R1632" i="5"/>
  <c r="I1552" i="5"/>
  <c r="J942" i="5"/>
  <c r="H491" i="5"/>
  <c r="F1472" i="5"/>
  <c r="R1014" i="5"/>
  <c r="F1632" i="5"/>
  <c r="J334" i="5"/>
  <c r="J1247" i="5"/>
  <c r="H1472" i="5"/>
  <c r="J2374" i="5"/>
  <c r="J1508" i="5"/>
  <c r="G334" i="5"/>
  <c r="G2094" i="5"/>
  <c r="G206" i="5"/>
  <c r="G47" i="5"/>
  <c r="G1014" i="5"/>
  <c r="G1094" i="5"/>
  <c r="G662" i="5"/>
  <c r="G518" i="5"/>
  <c r="G846" i="5"/>
  <c r="G55" i="5"/>
  <c r="G654" i="5"/>
  <c r="G982" i="5"/>
  <c r="G542" i="5"/>
  <c r="G5" i="6"/>
  <c r="H5" i="6"/>
  <c r="D5" i="6" s="1"/>
  <c r="R16" i="5"/>
  <c r="G2346" i="5"/>
  <c r="R2346" i="5"/>
  <c r="R180" i="5"/>
  <c r="I180" i="5"/>
  <c r="G764" i="5"/>
  <c r="I1908" i="5"/>
  <c r="F1908" i="5"/>
  <c r="I1141" i="5"/>
  <c r="I1285" i="5"/>
  <c r="H1285" i="5"/>
  <c r="F1365" i="5"/>
  <c r="R1365" i="5"/>
  <c r="J1164" i="5"/>
  <c r="H1164" i="5"/>
  <c r="F1164" i="5"/>
  <c r="H1292" i="5"/>
  <c r="F1292" i="5"/>
  <c r="G1292" i="5"/>
  <c r="R1292" i="5"/>
  <c r="J1292" i="5"/>
  <c r="I2036" i="5"/>
  <c r="G2036" i="5"/>
  <c r="J2036" i="5"/>
  <c r="R2009" i="5"/>
  <c r="G2009" i="5"/>
  <c r="J2009" i="5"/>
  <c r="F2009" i="5"/>
  <c r="F2073" i="5"/>
  <c r="I2073" i="5"/>
  <c r="H2073" i="5"/>
  <c r="H2489" i="5"/>
  <c r="G2489" i="5"/>
  <c r="J2489" i="5"/>
  <c r="I2489" i="5"/>
  <c r="G572" i="5"/>
  <c r="R572" i="5"/>
  <c r="J628" i="5"/>
  <c r="F628" i="5"/>
  <c r="I788" i="5"/>
  <c r="G788" i="5"/>
  <c r="F1897" i="5"/>
  <c r="I1897" i="5"/>
  <c r="G1897" i="5"/>
  <c r="H1897" i="5"/>
  <c r="J1897" i="5"/>
  <c r="H1961" i="5"/>
  <c r="I1961" i="5"/>
  <c r="I572" i="5"/>
  <c r="H628" i="5"/>
  <c r="R1837" i="5"/>
  <c r="H525" i="5"/>
  <c r="R716" i="5"/>
  <c r="H2009" i="5"/>
  <c r="R1513" i="5"/>
  <c r="H2244" i="5"/>
  <c r="G69" i="5"/>
  <c r="H69" i="5"/>
  <c r="I389" i="5"/>
  <c r="F389" i="5"/>
  <c r="G389" i="5"/>
  <c r="G597" i="5"/>
  <c r="I597" i="5"/>
  <c r="R597" i="5"/>
  <c r="H741" i="5"/>
  <c r="I741" i="5"/>
  <c r="J909" i="5"/>
  <c r="I1029" i="5"/>
  <c r="R17" i="5"/>
  <c r="I1092" i="5"/>
  <c r="H1092" i="5"/>
  <c r="J1092" i="5"/>
  <c r="F1092" i="5"/>
  <c r="G1092" i="5"/>
  <c r="I1948" i="5"/>
  <c r="G1948" i="5"/>
  <c r="R1948" i="5"/>
  <c r="G2388" i="5"/>
  <c r="J2388" i="5"/>
  <c r="R2388" i="5"/>
  <c r="F2388" i="5"/>
  <c r="J2436" i="5"/>
  <c r="I2436" i="5"/>
  <c r="H2436" i="5"/>
  <c r="F2436" i="5"/>
  <c r="R2436" i="5"/>
  <c r="J1937" i="5"/>
  <c r="F1937" i="5"/>
  <c r="R1937" i="5"/>
  <c r="I1937" i="5"/>
  <c r="I2417" i="5"/>
  <c r="J2417" i="5"/>
  <c r="F2417" i="5"/>
  <c r="H2417" i="5"/>
  <c r="G2417" i="5"/>
  <c r="F2346" i="5"/>
  <c r="F572" i="5"/>
  <c r="H180" i="5"/>
  <c r="R1908" i="5"/>
  <c r="G628" i="5"/>
  <c r="G1837" i="5"/>
  <c r="I525" i="5"/>
  <c r="J1804" i="5"/>
  <c r="R1897" i="5"/>
  <c r="I2009" i="5"/>
  <c r="H845" i="5"/>
  <c r="F917" i="5"/>
  <c r="J917" i="5"/>
  <c r="I941" i="5"/>
  <c r="H973" i="5"/>
  <c r="R973" i="5"/>
  <c r="H2381" i="5"/>
  <c r="G804" i="5"/>
  <c r="F804" i="5"/>
  <c r="R804" i="5"/>
  <c r="G1084" i="5"/>
  <c r="R1084" i="5"/>
  <c r="F1084" i="5"/>
  <c r="J1868" i="5"/>
  <c r="G1868" i="5"/>
  <c r="F1868" i="5"/>
  <c r="J1745" i="5"/>
  <c r="G1745" i="5"/>
  <c r="I1745" i="5"/>
  <c r="I2425" i="5"/>
  <c r="F2425" i="5"/>
  <c r="J2425" i="5"/>
  <c r="H2346" i="5"/>
  <c r="F981" i="5"/>
  <c r="J2346" i="5"/>
  <c r="J572" i="5"/>
  <c r="G2073" i="5"/>
  <c r="I1164" i="5"/>
  <c r="F2228" i="5"/>
  <c r="R2228" i="5"/>
  <c r="I557" i="5"/>
  <c r="J2245" i="5"/>
  <c r="H2245" i="5"/>
  <c r="G2245" i="5"/>
  <c r="I2245" i="5"/>
  <c r="J2325" i="5"/>
  <c r="H740" i="5"/>
  <c r="R740" i="5"/>
  <c r="J740" i="5"/>
  <c r="F740" i="5"/>
  <c r="I740" i="5"/>
  <c r="I812" i="5"/>
  <c r="R812" i="5"/>
  <c r="I948" i="5"/>
  <c r="R948" i="5"/>
  <c r="H948" i="5"/>
  <c r="J948" i="5"/>
  <c r="G1844" i="5"/>
  <c r="J1844" i="5"/>
  <c r="H1844" i="5"/>
  <c r="I1844" i="5"/>
  <c r="F1844" i="5"/>
  <c r="G1849" i="5"/>
  <c r="J1849" i="5"/>
  <c r="R1849" i="5"/>
  <c r="I1849" i="5"/>
  <c r="H2337" i="5"/>
  <c r="G2337" i="5"/>
  <c r="F2337" i="5"/>
  <c r="I2337" i="5"/>
  <c r="H2369" i="5"/>
  <c r="R2369" i="5"/>
  <c r="G2369" i="5"/>
  <c r="G1980" i="5"/>
  <c r="I1980" i="5"/>
  <c r="F525" i="5"/>
  <c r="G525" i="5"/>
  <c r="R525" i="5"/>
  <c r="I1725" i="5"/>
  <c r="I1837" i="5"/>
  <c r="J1837" i="5"/>
  <c r="F1837" i="5"/>
  <c r="G716" i="5"/>
  <c r="H716" i="5"/>
  <c r="J716" i="5"/>
  <c r="F716" i="5"/>
  <c r="F836" i="5"/>
  <c r="J836" i="5"/>
  <c r="G836" i="5"/>
  <c r="I900" i="5"/>
  <c r="R900" i="5"/>
  <c r="H900" i="5"/>
  <c r="I1636" i="5"/>
  <c r="H1636" i="5"/>
  <c r="G1636" i="5"/>
  <c r="F1636" i="5"/>
  <c r="R1636" i="5"/>
  <c r="H1764" i="5"/>
  <c r="F1764" i="5"/>
  <c r="J1764" i="5"/>
  <c r="R1764" i="5"/>
  <c r="I1804" i="5"/>
  <c r="R1804" i="5"/>
  <c r="G1804" i="5"/>
  <c r="J2244" i="5"/>
  <c r="F2244" i="5"/>
  <c r="I2244" i="5"/>
  <c r="F1513" i="5"/>
  <c r="I1513" i="5"/>
  <c r="G1513" i="5"/>
  <c r="J1513" i="5"/>
  <c r="H1561" i="5"/>
  <c r="R1561" i="5"/>
  <c r="F1561" i="5"/>
  <c r="I1561" i="5"/>
  <c r="H2169" i="5"/>
  <c r="J2169" i="5"/>
  <c r="G2169" i="5"/>
  <c r="I2169" i="5"/>
  <c r="H1980" i="5"/>
  <c r="G1725" i="5"/>
  <c r="R1961" i="5"/>
  <c r="H836" i="5"/>
  <c r="I716" i="5"/>
  <c r="I1605" i="5"/>
  <c r="G1284" i="5"/>
  <c r="G2433" i="5"/>
  <c r="H2433" i="5"/>
  <c r="I2433" i="5"/>
  <c r="I209" i="5"/>
  <c r="G209" i="5"/>
  <c r="J209" i="5"/>
  <c r="R209" i="5"/>
  <c r="H209" i="5"/>
  <c r="I1057" i="5"/>
  <c r="F1057" i="5"/>
  <c r="R1057" i="5"/>
  <c r="J1057" i="5"/>
  <c r="R1449" i="5"/>
  <c r="F1449" i="5"/>
  <c r="I1449" i="5"/>
  <c r="G1449" i="5"/>
  <c r="G1521" i="5"/>
  <c r="F1521" i="5"/>
  <c r="I1521" i="5"/>
  <c r="J1521" i="5"/>
  <c r="G1625" i="5"/>
  <c r="H1625" i="5"/>
  <c r="R1625" i="5"/>
  <c r="I1721" i="5"/>
  <c r="H1721" i="5"/>
  <c r="G1825" i="5"/>
  <c r="J1825" i="5"/>
  <c r="I1825" i="5"/>
  <c r="R1825" i="5"/>
  <c r="I2105" i="5"/>
  <c r="G2105" i="5"/>
  <c r="F2105" i="5"/>
  <c r="I981" i="5"/>
  <c r="R788" i="5"/>
  <c r="R1980" i="5"/>
  <c r="F764" i="5"/>
  <c r="F1285" i="5"/>
  <c r="J1141" i="5"/>
  <c r="R1109" i="5"/>
  <c r="R1725" i="5"/>
  <c r="F900" i="5"/>
  <c r="F1961" i="5"/>
  <c r="J1561" i="5"/>
  <c r="R2169" i="5"/>
  <c r="G1164" i="5"/>
  <c r="I1284" i="5"/>
  <c r="F1804" i="5"/>
  <c r="R2244" i="5"/>
  <c r="G1740" i="5"/>
  <c r="H1740" i="5"/>
  <c r="G1908" i="5"/>
  <c r="G141" i="5"/>
  <c r="J141" i="5"/>
  <c r="G1181" i="5"/>
  <c r="R1181" i="5"/>
  <c r="G1285" i="5"/>
  <c r="I1325" i="5"/>
  <c r="F1325" i="5"/>
  <c r="G1365" i="5"/>
  <c r="J1509" i="5"/>
  <c r="H1220" i="5"/>
  <c r="R1220" i="5"/>
  <c r="G1220" i="5"/>
  <c r="F1244" i="5"/>
  <c r="G1244" i="5"/>
  <c r="R1244" i="5"/>
  <c r="J1244" i="5"/>
  <c r="J1404" i="5"/>
  <c r="H1404" i="5"/>
  <c r="I1404" i="5"/>
  <c r="F1404" i="5"/>
  <c r="H2076" i="5"/>
  <c r="G2076" i="5"/>
  <c r="J2076" i="5"/>
  <c r="G2460" i="5"/>
  <c r="I2460" i="5"/>
  <c r="J2460" i="5"/>
  <c r="H2492" i="5"/>
  <c r="I2492" i="5"/>
  <c r="F2492" i="5"/>
  <c r="R2492" i="5"/>
  <c r="I241" i="5"/>
  <c r="R241" i="5"/>
  <c r="J241" i="5"/>
  <c r="F241" i="5"/>
  <c r="F777" i="5"/>
  <c r="J777" i="5"/>
  <c r="G777" i="5"/>
  <c r="R777" i="5"/>
  <c r="H777" i="5"/>
  <c r="G913" i="5"/>
  <c r="J913" i="5"/>
  <c r="I913" i="5"/>
  <c r="H913" i="5"/>
  <c r="G1129" i="5"/>
  <c r="F1129" i="5"/>
  <c r="J1129" i="5"/>
  <c r="H1129" i="5"/>
  <c r="R1129" i="5"/>
  <c r="R1217" i="5"/>
  <c r="J1217" i="5"/>
  <c r="I1217" i="5"/>
  <c r="H1217" i="5"/>
  <c r="R1793" i="5"/>
  <c r="J1793" i="5"/>
  <c r="G1793" i="5"/>
  <c r="H1793" i="5"/>
  <c r="R2164" i="5"/>
  <c r="J1077" i="5"/>
  <c r="I109" i="5"/>
  <c r="I1541" i="5"/>
  <c r="F61" i="5"/>
  <c r="R637" i="5"/>
  <c r="R2357" i="5"/>
  <c r="R549" i="5"/>
  <c r="H357" i="5"/>
  <c r="H1212" i="5"/>
  <c r="G1212" i="5"/>
  <c r="G197" i="5"/>
  <c r="F1276" i="5"/>
  <c r="R1332" i="5"/>
  <c r="G708" i="5"/>
  <c r="I1268" i="5"/>
  <c r="G133" i="5"/>
  <c r="G596" i="5"/>
  <c r="R1236" i="5"/>
  <c r="F1236" i="5"/>
  <c r="R1212" i="5"/>
  <c r="J1796" i="5"/>
  <c r="J1860" i="5"/>
  <c r="I1977" i="5"/>
  <c r="R1977" i="5"/>
  <c r="H1977" i="5"/>
  <c r="G2161" i="5"/>
  <c r="G692" i="5"/>
  <c r="J692" i="5"/>
  <c r="H1377" i="5"/>
  <c r="F1377" i="5"/>
  <c r="H1316" i="5"/>
  <c r="J1316" i="5"/>
  <c r="F1316" i="5"/>
  <c r="J596" i="5"/>
  <c r="R1260" i="5"/>
  <c r="H1260" i="5"/>
  <c r="J2468" i="5"/>
  <c r="I2468" i="5"/>
  <c r="G1387" i="5"/>
  <c r="H1387" i="5"/>
  <c r="I518" i="5"/>
  <c r="R2248" i="5"/>
  <c r="I2248" i="5"/>
  <c r="H2248" i="5"/>
  <c r="J2248" i="5"/>
  <c r="J2204" i="5"/>
  <c r="H2204" i="5"/>
  <c r="J1757" i="5"/>
  <c r="I1757" i="5"/>
  <c r="F1757" i="5"/>
  <c r="F2248" i="5"/>
  <c r="G2178" i="5"/>
  <c r="J2178" i="5"/>
  <c r="F2178" i="5"/>
  <c r="G1192" i="5"/>
  <c r="R1192" i="5"/>
  <c r="G1647" i="5"/>
  <c r="G1623" i="5"/>
  <c r="G1983" i="5"/>
  <c r="G2414" i="5"/>
  <c r="D16" i="6"/>
  <c r="I2363" i="5"/>
  <c r="H2363" i="5"/>
  <c r="J2363" i="5"/>
  <c r="R1619" i="5"/>
  <c r="H1619" i="5"/>
  <c r="I1619" i="5"/>
  <c r="J1619" i="5"/>
  <c r="F1619" i="5"/>
  <c r="I1958" i="5"/>
  <c r="I2332" i="5"/>
  <c r="G2258" i="5"/>
  <c r="I2484" i="5"/>
  <c r="J2484" i="5"/>
  <c r="G2484" i="5"/>
  <c r="R2484" i="5"/>
  <c r="G2332" i="5"/>
  <c r="H2455" i="5"/>
  <c r="R2455" i="5"/>
  <c r="G2455" i="5"/>
  <c r="I2455" i="5"/>
  <c r="F2455" i="5"/>
  <c r="J2455" i="5"/>
  <c r="G522" i="5"/>
  <c r="R522" i="5"/>
  <c r="J522" i="5"/>
  <c r="H522" i="5"/>
  <c r="I522" i="5"/>
  <c r="F522" i="5"/>
  <c r="F666" i="5"/>
  <c r="R666" i="5"/>
  <c r="I666" i="5"/>
  <c r="H666" i="5"/>
  <c r="J666" i="5"/>
  <c r="F1162" i="5"/>
  <c r="R1162" i="5"/>
  <c r="I1162" i="5"/>
  <c r="H1162" i="5"/>
  <c r="F1290" i="5"/>
  <c r="H1290" i="5"/>
  <c r="I1290" i="5"/>
  <c r="I1786" i="5"/>
  <c r="J1786" i="5"/>
  <c r="R1786" i="5"/>
  <c r="F1786" i="5"/>
  <c r="H1786" i="5"/>
  <c r="I2058" i="5"/>
  <c r="R770" i="5"/>
  <c r="I770" i="5"/>
  <c r="J770" i="5"/>
  <c r="H770" i="5"/>
  <c r="F770" i="5"/>
  <c r="G770" i="5"/>
  <c r="R1514" i="5"/>
  <c r="H1514" i="5"/>
  <c r="F1514" i="5"/>
  <c r="I1514" i="5"/>
  <c r="G1514" i="5"/>
  <c r="J1514" i="5"/>
  <c r="J1914" i="5"/>
  <c r="F1914" i="5"/>
  <c r="I1914" i="5"/>
  <c r="R1914" i="5"/>
  <c r="H1914" i="5"/>
  <c r="G1914" i="5"/>
  <c r="R234" i="5"/>
  <c r="I234" i="5"/>
  <c r="J234" i="5"/>
  <c r="H234" i="5"/>
  <c r="F234" i="5"/>
  <c r="G698" i="5"/>
  <c r="F698" i="5"/>
  <c r="J698" i="5"/>
  <c r="R698" i="5"/>
  <c r="H698" i="5"/>
  <c r="I698" i="5"/>
  <c r="F1090" i="5"/>
  <c r="I1090" i="5"/>
  <c r="J1090" i="5"/>
  <c r="R1090" i="5"/>
  <c r="H1090" i="5"/>
  <c r="R1170" i="5"/>
  <c r="F1170" i="5"/>
  <c r="I1170" i="5"/>
  <c r="F1434" i="5"/>
  <c r="J1434" i="5"/>
  <c r="R1434" i="5"/>
  <c r="H1434" i="5"/>
  <c r="I1434" i="5"/>
  <c r="J2082" i="5"/>
  <c r="I2082" i="5"/>
  <c r="R2082" i="5"/>
  <c r="F2082" i="5"/>
  <c r="H2082" i="5"/>
  <c r="R2162" i="5"/>
  <c r="J2162" i="5"/>
  <c r="F2162" i="5"/>
  <c r="J834" i="5"/>
  <c r="F834" i="5"/>
  <c r="H1634" i="5"/>
  <c r="I1634" i="5"/>
  <c r="J1826" i="5"/>
  <c r="I1826" i="5"/>
  <c r="R1826" i="5"/>
  <c r="F1826" i="5"/>
  <c r="H1826" i="5"/>
  <c r="G1938" i="5"/>
  <c r="J1938" i="5"/>
  <c r="F1938" i="5"/>
  <c r="R834" i="5"/>
  <c r="H1170" i="5"/>
  <c r="J1634" i="5"/>
  <c r="J306" i="5"/>
  <c r="F306" i="5"/>
  <c r="H306" i="5"/>
  <c r="I306" i="5"/>
  <c r="R306" i="5"/>
  <c r="H1026" i="5"/>
  <c r="I1026" i="5"/>
  <c r="R1026" i="5"/>
  <c r="J1026" i="5"/>
  <c r="F1026" i="5"/>
  <c r="I1106" i="5"/>
  <c r="J1106" i="5"/>
  <c r="F1106" i="5"/>
  <c r="R1106" i="5"/>
  <c r="H1106" i="5"/>
  <c r="R1234" i="5"/>
  <c r="F1234" i="5"/>
  <c r="H1234" i="5"/>
  <c r="J1234" i="5"/>
  <c r="G1234" i="5"/>
  <c r="I1234" i="5"/>
  <c r="H1466" i="5"/>
  <c r="F1466" i="5"/>
  <c r="R1466" i="5"/>
  <c r="I1466" i="5"/>
  <c r="G1466" i="5"/>
  <c r="J2098" i="5"/>
  <c r="H2098" i="5"/>
  <c r="I2098" i="5"/>
  <c r="F2098" i="5"/>
  <c r="R2098" i="5"/>
  <c r="F2170" i="5"/>
  <c r="J2170" i="5"/>
  <c r="H2170" i="5"/>
  <c r="I2170" i="5"/>
  <c r="R2170" i="5"/>
  <c r="R34" i="5"/>
  <c r="F730" i="5"/>
  <c r="R730" i="5"/>
  <c r="J730" i="5"/>
  <c r="H730" i="5"/>
  <c r="I730" i="5"/>
  <c r="I874" i="5"/>
  <c r="H874" i="5"/>
  <c r="F874" i="5"/>
  <c r="J874" i="5"/>
  <c r="J1386" i="5"/>
  <c r="H1386" i="5"/>
  <c r="F1386" i="5"/>
  <c r="R1386" i="5"/>
  <c r="I1386" i="5"/>
  <c r="G1834" i="5"/>
  <c r="I1834" i="5"/>
  <c r="H1834" i="5"/>
  <c r="J1834" i="5"/>
  <c r="F1834" i="5"/>
  <c r="R1834" i="5"/>
  <c r="I1994" i="5"/>
  <c r="G1994" i="5"/>
  <c r="H2162" i="5"/>
  <c r="G338" i="5"/>
  <c r="F338" i="5"/>
  <c r="I338" i="5"/>
  <c r="J338" i="5"/>
  <c r="H338" i="5"/>
  <c r="R338" i="5"/>
  <c r="G1154" i="5"/>
  <c r="J1154" i="5"/>
  <c r="R1154" i="5"/>
  <c r="I1154" i="5"/>
  <c r="F1154" i="5"/>
  <c r="H1154" i="5"/>
  <c r="G1266" i="5"/>
  <c r="R1266" i="5"/>
  <c r="I1266" i="5"/>
  <c r="F1266" i="5"/>
  <c r="H1266" i="5"/>
  <c r="J1266" i="5"/>
  <c r="H2202" i="5"/>
  <c r="I2202" i="5"/>
  <c r="F2202" i="5"/>
  <c r="R2202" i="5"/>
  <c r="J2202" i="5"/>
  <c r="F2332" i="5"/>
  <c r="G834" i="5"/>
  <c r="G1730" i="5"/>
  <c r="H1730" i="5"/>
  <c r="J1730" i="5"/>
  <c r="I1730" i="5"/>
  <c r="R1730" i="5"/>
  <c r="F1730" i="5"/>
  <c r="R1882" i="5"/>
  <c r="I1882" i="5"/>
  <c r="F1882" i="5"/>
  <c r="J1882" i="5"/>
  <c r="H1882" i="5"/>
  <c r="I2114" i="5"/>
  <c r="H2114" i="5"/>
  <c r="R2114" i="5"/>
  <c r="J2114" i="5"/>
  <c r="F2114" i="5"/>
  <c r="I1956" i="5"/>
  <c r="R1956" i="5"/>
  <c r="H1956" i="5"/>
  <c r="F1956" i="5"/>
  <c r="G1956" i="5"/>
  <c r="J1956" i="5"/>
  <c r="F130" i="5"/>
  <c r="G130" i="5"/>
  <c r="I130" i="5"/>
  <c r="J130" i="5"/>
  <c r="H130" i="5"/>
  <c r="R130" i="5"/>
  <c r="H290" i="5"/>
  <c r="I290" i="5"/>
  <c r="R290" i="5"/>
  <c r="F290" i="5"/>
  <c r="J290" i="5"/>
  <c r="H322" i="5"/>
  <c r="R322" i="5"/>
  <c r="I322" i="5"/>
  <c r="J322" i="5"/>
  <c r="F322" i="5"/>
  <c r="I514" i="5"/>
  <c r="R514" i="5"/>
  <c r="J514" i="5"/>
  <c r="F514" i="5"/>
  <c r="H514" i="5"/>
  <c r="I578" i="5"/>
  <c r="J578" i="5"/>
  <c r="R578" i="5"/>
  <c r="G578" i="5"/>
  <c r="H578" i="5"/>
  <c r="F578" i="5"/>
  <c r="F634" i="5"/>
  <c r="I634" i="5"/>
  <c r="J634" i="5"/>
  <c r="H634" i="5"/>
  <c r="R634" i="5"/>
  <c r="J890" i="5"/>
  <c r="R890" i="5"/>
  <c r="F890" i="5"/>
  <c r="I890" i="5"/>
  <c r="H890" i="5"/>
  <c r="R970" i="5"/>
  <c r="J970" i="5"/>
  <c r="H970" i="5"/>
  <c r="I970" i="5"/>
  <c r="F970" i="5"/>
  <c r="J1034" i="5"/>
  <c r="R1034" i="5"/>
  <c r="H1034" i="5"/>
  <c r="F1034" i="5"/>
  <c r="I1034" i="5"/>
  <c r="J1122" i="5"/>
  <c r="R1122" i="5"/>
  <c r="H1122" i="5"/>
  <c r="G1122" i="5"/>
  <c r="I1122" i="5"/>
  <c r="F1122" i="5"/>
  <c r="J1210" i="5"/>
  <c r="R1210" i="5"/>
  <c r="F1210" i="5"/>
  <c r="H1210" i="5"/>
  <c r="I1210" i="5"/>
  <c r="G1362" i="5"/>
  <c r="F1362" i="5"/>
  <c r="R1362" i="5"/>
  <c r="I1362" i="5"/>
  <c r="H1362" i="5"/>
  <c r="J1362" i="5"/>
  <c r="H1554" i="5"/>
  <c r="F1554" i="5"/>
  <c r="R1554" i="5"/>
  <c r="I1554" i="5"/>
  <c r="J1554" i="5"/>
  <c r="I1970" i="5"/>
  <c r="H1970" i="5"/>
  <c r="J1970" i="5"/>
  <c r="R1970" i="5"/>
  <c r="F1970" i="5"/>
  <c r="H2010" i="5"/>
  <c r="R2010" i="5"/>
  <c r="F2010" i="5"/>
  <c r="J2010" i="5"/>
  <c r="G2010" i="5"/>
  <c r="I2010" i="5"/>
  <c r="R2130" i="5"/>
  <c r="J2130" i="5"/>
  <c r="F2130" i="5"/>
  <c r="I2130" i="5"/>
  <c r="H2130" i="5"/>
  <c r="F2146" i="5"/>
  <c r="J2146" i="5"/>
  <c r="I2146" i="5"/>
  <c r="H2146" i="5"/>
  <c r="R2146" i="5"/>
  <c r="F2218" i="5"/>
  <c r="H2218" i="5"/>
  <c r="J2218" i="5"/>
  <c r="R2218" i="5"/>
  <c r="I2218" i="5"/>
  <c r="H2242" i="5"/>
  <c r="I2242" i="5"/>
  <c r="F2242" i="5"/>
  <c r="R2242" i="5"/>
  <c r="J2242" i="5"/>
  <c r="I2282" i="5"/>
  <c r="J2282" i="5"/>
  <c r="H2282" i="5"/>
  <c r="R2282" i="5"/>
  <c r="F2282" i="5"/>
  <c r="J404" i="5"/>
  <c r="F404" i="5"/>
  <c r="H404" i="5"/>
  <c r="R404" i="5"/>
  <c r="I404" i="5"/>
  <c r="R2324" i="5"/>
  <c r="J2324" i="5"/>
  <c r="I2324" i="5"/>
  <c r="F2324" i="5"/>
  <c r="H2324" i="5"/>
  <c r="H1892" i="5"/>
  <c r="R1892" i="5"/>
  <c r="I1892" i="5"/>
  <c r="G1892" i="5"/>
  <c r="F1892" i="5"/>
  <c r="J1892" i="5"/>
  <c r="I106" i="5"/>
  <c r="H106" i="5"/>
  <c r="F106" i="5"/>
  <c r="R106" i="5"/>
  <c r="J106" i="5"/>
  <c r="I162" i="5"/>
  <c r="R162" i="5"/>
  <c r="H162" i="5"/>
  <c r="J162" i="5"/>
  <c r="F162" i="5"/>
  <c r="J186" i="5"/>
  <c r="F186" i="5"/>
  <c r="H186" i="5"/>
  <c r="I186" i="5"/>
  <c r="R186" i="5"/>
  <c r="H226" i="5"/>
  <c r="I226" i="5"/>
  <c r="F226" i="5"/>
  <c r="R226" i="5"/>
  <c r="J226" i="5"/>
  <c r="F266" i="5"/>
  <c r="H266" i="5"/>
  <c r="R266" i="5"/>
  <c r="I266" i="5"/>
  <c r="G266" i="5"/>
  <c r="J266" i="5"/>
  <c r="H362" i="5"/>
  <c r="F362" i="5"/>
  <c r="R362" i="5"/>
  <c r="J362" i="5"/>
  <c r="I362" i="5"/>
  <c r="H394" i="5"/>
  <c r="J394" i="5"/>
  <c r="I394" i="5"/>
  <c r="F394" i="5"/>
  <c r="G394" i="5"/>
  <c r="R394" i="5"/>
  <c r="I434" i="5"/>
  <c r="R434" i="5"/>
  <c r="J434" i="5"/>
  <c r="F434" i="5"/>
  <c r="H434" i="5"/>
  <c r="J466" i="5"/>
  <c r="G466" i="5"/>
  <c r="R466" i="5"/>
  <c r="F466" i="5"/>
  <c r="H466" i="5"/>
  <c r="I466" i="5"/>
  <c r="F490" i="5"/>
  <c r="R490" i="5"/>
  <c r="H490" i="5"/>
  <c r="I490" i="5"/>
  <c r="J490" i="5"/>
  <c r="I554" i="5"/>
  <c r="H554" i="5"/>
  <c r="J554" i="5"/>
  <c r="R554" i="5"/>
  <c r="F554" i="5"/>
  <c r="I674" i="5"/>
  <c r="J674" i="5"/>
  <c r="R674" i="5"/>
  <c r="F674" i="5"/>
  <c r="H674" i="5"/>
  <c r="R714" i="5"/>
  <c r="J714" i="5"/>
  <c r="F714" i="5"/>
  <c r="H714" i="5"/>
  <c r="I714" i="5"/>
  <c r="R746" i="5"/>
  <c r="F746" i="5"/>
  <c r="J746" i="5"/>
  <c r="H746" i="5"/>
  <c r="G746" i="5"/>
  <c r="I746" i="5"/>
  <c r="H794" i="5"/>
  <c r="F794" i="5"/>
  <c r="I794" i="5"/>
  <c r="R794" i="5"/>
  <c r="J794" i="5"/>
  <c r="J842" i="5"/>
  <c r="H842" i="5"/>
  <c r="I842" i="5"/>
  <c r="F842" i="5"/>
  <c r="R842" i="5"/>
  <c r="R866" i="5"/>
  <c r="H866" i="5"/>
  <c r="J866" i="5"/>
  <c r="I866" i="5"/>
  <c r="F866" i="5"/>
  <c r="F922" i="5"/>
  <c r="I922" i="5"/>
  <c r="J922" i="5"/>
  <c r="G922" i="5"/>
  <c r="R922" i="5"/>
  <c r="H922" i="5"/>
  <c r="R954" i="5"/>
  <c r="J954" i="5"/>
  <c r="F954" i="5"/>
  <c r="I954" i="5"/>
  <c r="H954" i="5"/>
  <c r="F1002" i="5"/>
  <c r="I1002" i="5"/>
  <c r="H1002" i="5"/>
  <c r="J1002" i="5"/>
  <c r="R1002" i="5"/>
  <c r="J1146" i="5"/>
  <c r="G1146" i="5"/>
  <c r="R1146" i="5"/>
  <c r="I1146" i="5"/>
  <c r="H1146" i="5"/>
  <c r="F1146" i="5"/>
  <c r="G1186" i="5"/>
  <c r="I1186" i="5"/>
  <c r="F1186" i="5"/>
  <c r="R1186" i="5"/>
  <c r="J1186" i="5"/>
  <c r="H1186" i="5"/>
  <c r="R1298" i="5"/>
  <c r="I1298" i="5"/>
  <c r="F1298" i="5"/>
  <c r="H1298" i="5"/>
  <c r="J1298" i="5"/>
  <c r="H1402" i="5"/>
  <c r="J1402" i="5"/>
  <c r="I1402" i="5"/>
  <c r="R1402" i="5"/>
  <c r="F1402" i="5"/>
  <c r="G1586" i="5"/>
  <c r="R1586" i="5"/>
  <c r="F1586" i="5"/>
  <c r="I1586" i="5"/>
  <c r="J1586" i="5"/>
  <c r="H1586" i="5"/>
  <c r="R1610" i="5"/>
  <c r="F1610" i="5"/>
  <c r="I1610" i="5"/>
  <c r="J1610" i="5"/>
  <c r="H1610" i="5"/>
  <c r="H1698" i="5"/>
  <c r="J1698" i="5"/>
  <c r="G1698" i="5"/>
  <c r="R1698" i="5"/>
  <c r="F1698" i="5"/>
  <c r="I1698" i="5"/>
  <c r="H1738" i="5"/>
  <c r="G1738" i="5"/>
  <c r="F1738" i="5"/>
  <c r="I1738" i="5"/>
  <c r="J1738" i="5"/>
  <c r="R1738" i="5"/>
  <c r="I1810" i="5"/>
  <c r="H1810" i="5"/>
  <c r="F1810" i="5"/>
  <c r="J1810" i="5"/>
  <c r="R1810" i="5"/>
  <c r="H1874" i="5"/>
  <c r="J1874" i="5"/>
  <c r="I1874" i="5"/>
  <c r="J2322" i="5"/>
  <c r="F2322" i="5"/>
  <c r="H2322" i="5"/>
  <c r="R2322" i="5"/>
  <c r="I2322" i="5"/>
  <c r="I2386" i="5"/>
  <c r="H2386" i="5"/>
  <c r="F2386" i="5"/>
  <c r="J2386" i="5"/>
  <c r="R2386" i="5"/>
  <c r="G2386" i="5"/>
  <c r="H2490" i="5"/>
  <c r="R2490" i="5"/>
  <c r="J2490" i="5"/>
  <c r="F2490" i="5"/>
  <c r="I2490" i="5"/>
  <c r="G2490" i="5"/>
  <c r="R2156" i="5"/>
  <c r="H2156" i="5"/>
  <c r="F2156" i="5"/>
  <c r="G2156" i="5"/>
  <c r="I2156" i="5"/>
  <c r="J2156" i="5"/>
  <c r="G138" i="5"/>
  <c r="J138" i="5"/>
  <c r="I138" i="5"/>
  <c r="F138" i="5"/>
  <c r="R138" i="5"/>
  <c r="H138" i="5"/>
  <c r="R298" i="5"/>
  <c r="H298" i="5"/>
  <c r="F298" i="5"/>
  <c r="I298" i="5"/>
  <c r="J298" i="5"/>
  <c r="I530" i="5"/>
  <c r="H530" i="5"/>
  <c r="F530" i="5"/>
  <c r="R530" i="5"/>
  <c r="J530" i="5"/>
  <c r="J594" i="5"/>
  <c r="F594" i="5"/>
  <c r="R594" i="5"/>
  <c r="G594" i="5"/>
  <c r="H594" i="5"/>
  <c r="I594" i="5"/>
  <c r="I762" i="5"/>
  <c r="J762" i="5"/>
  <c r="H762" i="5"/>
  <c r="R762" i="5"/>
  <c r="F762" i="5"/>
  <c r="R818" i="5"/>
  <c r="F818" i="5"/>
  <c r="J818" i="5"/>
  <c r="H818" i="5"/>
  <c r="I818" i="5"/>
  <c r="J898" i="5"/>
  <c r="F898" i="5"/>
  <c r="R898" i="5"/>
  <c r="G898" i="5"/>
  <c r="H898" i="5"/>
  <c r="I898" i="5"/>
  <c r="I978" i="5"/>
  <c r="J978" i="5"/>
  <c r="H978" i="5"/>
  <c r="F978" i="5"/>
  <c r="G978" i="5"/>
  <c r="R978" i="5"/>
  <c r="H1082" i="5"/>
  <c r="F1082" i="5"/>
  <c r="R1082" i="5"/>
  <c r="I1082" i="5"/>
  <c r="J1082" i="5"/>
  <c r="H1218" i="5"/>
  <c r="I1218" i="5"/>
  <c r="R1218" i="5"/>
  <c r="F1218" i="5"/>
  <c r="J1218" i="5"/>
  <c r="F1338" i="5"/>
  <c r="I1338" i="5"/>
  <c r="R1338" i="5"/>
  <c r="J1338" i="5"/>
  <c r="H1338" i="5"/>
  <c r="F1450" i="5"/>
  <c r="H1450" i="5"/>
  <c r="R1450" i="5"/>
  <c r="J1450" i="5"/>
  <c r="I1450" i="5"/>
  <c r="R1482" i="5"/>
  <c r="J1482" i="5"/>
  <c r="F1482" i="5"/>
  <c r="I1482" i="5"/>
  <c r="H1482" i="5"/>
  <c r="F1530" i="5"/>
  <c r="I1530" i="5"/>
  <c r="R1530" i="5"/>
  <c r="J1530" i="5"/>
  <c r="H1530" i="5"/>
  <c r="I1562" i="5"/>
  <c r="H1562" i="5"/>
  <c r="G1562" i="5"/>
  <c r="J1562" i="5"/>
  <c r="R1562" i="5"/>
  <c r="F1562" i="5"/>
  <c r="R1618" i="5"/>
  <c r="F1618" i="5"/>
  <c r="J1618" i="5"/>
  <c r="H1618" i="5"/>
  <c r="I1618" i="5"/>
  <c r="G1618" i="5"/>
  <c r="J1674" i="5"/>
  <c r="F1674" i="5"/>
  <c r="R1674" i="5"/>
  <c r="H1674" i="5"/>
  <c r="I1674" i="5"/>
  <c r="H1778" i="5"/>
  <c r="R1778" i="5"/>
  <c r="I1778" i="5"/>
  <c r="F1778" i="5"/>
  <c r="J1778" i="5"/>
  <c r="J1906" i="5"/>
  <c r="R1906" i="5"/>
  <c r="H1906" i="5"/>
  <c r="I1906" i="5"/>
  <c r="F1906" i="5"/>
  <c r="I2018" i="5"/>
  <c r="H2018" i="5"/>
  <c r="F2018" i="5"/>
  <c r="R2018" i="5"/>
  <c r="J2018" i="5"/>
  <c r="G2018" i="5"/>
  <c r="F2090" i="5"/>
  <c r="J2090" i="5"/>
  <c r="H2090" i="5"/>
  <c r="R2090" i="5"/>
  <c r="I2090" i="5"/>
  <c r="H2250" i="5"/>
  <c r="I2250" i="5"/>
  <c r="R2250" i="5"/>
  <c r="F2250" i="5"/>
  <c r="J2250" i="5"/>
  <c r="H2290" i="5"/>
  <c r="R2290" i="5"/>
  <c r="J2290" i="5"/>
  <c r="I2290" i="5"/>
  <c r="F2290" i="5"/>
  <c r="R2362" i="5"/>
  <c r="J2362" i="5"/>
  <c r="F2362" i="5"/>
  <c r="H2362" i="5"/>
  <c r="I2362" i="5"/>
  <c r="F2410" i="5"/>
  <c r="H2410" i="5"/>
  <c r="R2410" i="5"/>
  <c r="I2410" i="5"/>
  <c r="J2410" i="5"/>
  <c r="J2466" i="5"/>
  <c r="H2466" i="5"/>
  <c r="I2466" i="5"/>
  <c r="F2466" i="5"/>
  <c r="R2466" i="5"/>
  <c r="G2466" i="5"/>
  <c r="I90" i="5"/>
  <c r="J90" i="5"/>
  <c r="F90" i="5"/>
  <c r="R90" i="5"/>
  <c r="F114" i="5"/>
  <c r="H114" i="5"/>
  <c r="I114" i="5"/>
  <c r="G114" i="5"/>
  <c r="J114" i="5"/>
  <c r="R114" i="5"/>
  <c r="R194" i="5"/>
  <c r="J194" i="5"/>
  <c r="F194" i="5"/>
  <c r="H194" i="5"/>
  <c r="I194" i="5"/>
  <c r="G194" i="5"/>
  <c r="F242" i="5"/>
  <c r="I242" i="5"/>
  <c r="J242" i="5"/>
  <c r="R242" i="5"/>
  <c r="G242" i="5"/>
  <c r="H242" i="5"/>
  <c r="H274" i="5"/>
  <c r="J274" i="5"/>
  <c r="R274" i="5"/>
  <c r="I274" i="5"/>
  <c r="F274" i="5"/>
  <c r="H330" i="5"/>
  <c r="R330" i="5"/>
  <c r="F330" i="5"/>
  <c r="J330" i="5"/>
  <c r="I330" i="5"/>
  <c r="G370" i="5"/>
  <c r="J370" i="5"/>
  <c r="R370" i="5"/>
  <c r="H370" i="5"/>
  <c r="F370" i="5"/>
  <c r="I370" i="5"/>
  <c r="H402" i="5"/>
  <c r="J402" i="5"/>
  <c r="F402" i="5"/>
  <c r="R402" i="5"/>
  <c r="I402" i="5"/>
  <c r="G418" i="5"/>
  <c r="H418" i="5"/>
  <c r="J418" i="5"/>
  <c r="I418" i="5"/>
  <c r="F418" i="5"/>
  <c r="R418" i="5"/>
  <c r="I442" i="5"/>
  <c r="J442" i="5"/>
  <c r="R442" i="5"/>
  <c r="F442" i="5"/>
  <c r="H442" i="5"/>
  <c r="R474" i="5"/>
  <c r="J474" i="5"/>
  <c r="F474" i="5"/>
  <c r="H474" i="5"/>
  <c r="I474" i="5"/>
  <c r="G498" i="5"/>
  <c r="I498" i="5"/>
  <c r="F498" i="5"/>
  <c r="J498" i="5"/>
  <c r="R498" i="5"/>
  <c r="H498" i="5"/>
  <c r="H562" i="5"/>
  <c r="R562" i="5"/>
  <c r="J562" i="5"/>
  <c r="I562" i="5"/>
  <c r="F562" i="5"/>
  <c r="H602" i="5"/>
  <c r="F602" i="5"/>
  <c r="I602" i="5"/>
  <c r="G602" i="5"/>
  <c r="R602" i="5"/>
  <c r="J602" i="5"/>
  <c r="I642" i="5"/>
  <c r="R642" i="5"/>
  <c r="H642" i="5"/>
  <c r="J642" i="5"/>
  <c r="F642" i="5"/>
  <c r="J682" i="5"/>
  <c r="F682" i="5"/>
  <c r="R682" i="5"/>
  <c r="H682" i="5"/>
  <c r="I682" i="5"/>
  <c r="G682" i="5"/>
  <c r="H802" i="5"/>
  <c r="J802" i="5"/>
  <c r="I802" i="5"/>
  <c r="F802" i="5"/>
  <c r="R802" i="5"/>
  <c r="R850" i="5"/>
  <c r="H850" i="5"/>
  <c r="J850" i="5"/>
  <c r="F850" i="5"/>
  <c r="I850" i="5"/>
  <c r="H930" i="5"/>
  <c r="I930" i="5"/>
  <c r="F930" i="5"/>
  <c r="R930" i="5"/>
  <c r="J930" i="5"/>
  <c r="F1042" i="5"/>
  <c r="J1042" i="5"/>
  <c r="I1042" i="5"/>
  <c r="H1042" i="5"/>
  <c r="R1042" i="5"/>
  <c r="I1306" i="5"/>
  <c r="R1306" i="5"/>
  <c r="G1306" i="5"/>
  <c r="H1306" i="5"/>
  <c r="F1306" i="5"/>
  <c r="J1306" i="5"/>
  <c r="G1370" i="5"/>
  <c r="H1370" i="5"/>
  <c r="F1370" i="5"/>
  <c r="I1370" i="5"/>
  <c r="R1370" i="5"/>
  <c r="J1370" i="5"/>
  <c r="H1458" i="5"/>
  <c r="R1458" i="5"/>
  <c r="J1458" i="5"/>
  <c r="F1458" i="5"/>
  <c r="I1458" i="5"/>
  <c r="J1594" i="5"/>
  <c r="H1594" i="5"/>
  <c r="F1594" i="5"/>
  <c r="R1594" i="5"/>
  <c r="I1594" i="5"/>
  <c r="F1642" i="5"/>
  <c r="J1642" i="5"/>
  <c r="R1642" i="5"/>
  <c r="H1642" i="5"/>
  <c r="I1642" i="5"/>
  <c r="H1706" i="5"/>
  <c r="J1706" i="5"/>
  <c r="G1706" i="5"/>
  <c r="R1706" i="5"/>
  <c r="F1706" i="5"/>
  <c r="I1706" i="5"/>
  <c r="H1746" i="5"/>
  <c r="I1746" i="5"/>
  <c r="R1746" i="5"/>
  <c r="F1746" i="5"/>
  <c r="J1746" i="5"/>
  <c r="J1818" i="5"/>
  <c r="H1818" i="5"/>
  <c r="R1818" i="5"/>
  <c r="I1818" i="5"/>
  <c r="G1818" i="5"/>
  <c r="F1818" i="5"/>
  <c r="J2042" i="5"/>
  <c r="R2042" i="5"/>
  <c r="I2042" i="5"/>
  <c r="H2042" i="5"/>
  <c r="F2042" i="5"/>
  <c r="J2106" i="5"/>
  <c r="G2106" i="5"/>
  <c r="R2106" i="5"/>
  <c r="H2106" i="5"/>
  <c r="F2106" i="5"/>
  <c r="I2106" i="5"/>
  <c r="I2154" i="5"/>
  <c r="J2154" i="5"/>
  <c r="H2154" i="5"/>
  <c r="F2154" i="5"/>
  <c r="R2154" i="5"/>
  <c r="I2186" i="5"/>
  <c r="F2186" i="5"/>
  <c r="H2186" i="5"/>
  <c r="J2186" i="5"/>
  <c r="R2186" i="5"/>
  <c r="H2226" i="5"/>
  <c r="I2226" i="5"/>
  <c r="J2226" i="5"/>
  <c r="F2226" i="5"/>
  <c r="R2226" i="5"/>
  <c r="G2226" i="5"/>
  <c r="J2330" i="5"/>
  <c r="G2330" i="5"/>
  <c r="F2330" i="5"/>
  <c r="H2330" i="5"/>
  <c r="R2330" i="5"/>
  <c r="I2330" i="5"/>
  <c r="J2426" i="5"/>
  <c r="H2426" i="5"/>
  <c r="I2426" i="5"/>
  <c r="F2426" i="5"/>
  <c r="R2426" i="5"/>
  <c r="F2450" i="5"/>
  <c r="J2450" i="5"/>
  <c r="R2450" i="5"/>
  <c r="H2450" i="5"/>
  <c r="R2343" i="5"/>
  <c r="G2343" i="5"/>
  <c r="I2343" i="5"/>
  <c r="J2343" i="5"/>
  <c r="F2343" i="5"/>
  <c r="H2343" i="5"/>
  <c r="H1828" i="5"/>
  <c r="J1828" i="5"/>
  <c r="I1828" i="5"/>
  <c r="G1828" i="5"/>
  <c r="F1828" i="5"/>
  <c r="R1828" i="5"/>
  <c r="R2204" i="5"/>
  <c r="G2204" i="5"/>
  <c r="F2204" i="5"/>
  <c r="I2204" i="5"/>
  <c r="I146" i="5"/>
  <c r="H146" i="5"/>
  <c r="R146" i="5"/>
  <c r="J146" i="5"/>
  <c r="F146" i="5"/>
  <c r="R170" i="5"/>
  <c r="J170" i="5"/>
  <c r="H170" i="5"/>
  <c r="I170" i="5"/>
  <c r="F170" i="5"/>
  <c r="F250" i="5"/>
  <c r="H250" i="5"/>
  <c r="J250" i="5"/>
  <c r="I250" i="5"/>
  <c r="R250" i="5"/>
  <c r="R282" i="5"/>
  <c r="F282" i="5"/>
  <c r="H282" i="5"/>
  <c r="I282" i="5"/>
  <c r="J282" i="5"/>
  <c r="G346" i="5"/>
  <c r="R346" i="5"/>
  <c r="J346" i="5"/>
  <c r="I346" i="5"/>
  <c r="F346" i="5"/>
  <c r="H346" i="5"/>
  <c r="F450" i="5"/>
  <c r="H450" i="5"/>
  <c r="I450" i="5"/>
  <c r="R450" i="5"/>
  <c r="J450" i="5"/>
  <c r="G506" i="5"/>
  <c r="I506" i="5"/>
  <c r="J506" i="5"/>
  <c r="F506" i="5"/>
  <c r="R506" i="5"/>
  <c r="H506" i="5"/>
  <c r="J538" i="5"/>
  <c r="I538" i="5"/>
  <c r="R538" i="5"/>
  <c r="F538" i="5"/>
  <c r="H538" i="5"/>
  <c r="H722" i="5"/>
  <c r="J722" i="5"/>
  <c r="I722" i="5"/>
  <c r="F722" i="5"/>
  <c r="R722" i="5"/>
  <c r="G778" i="5"/>
  <c r="F778" i="5"/>
  <c r="H778" i="5"/>
  <c r="R778" i="5"/>
  <c r="I778" i="5"/>
  <c r="J778" i="5"/>
  <c r="I826" i="5"/>
  <c r="J826" i="5"/>
  <c r="F826" i="5"/>
  <c r="H826" i="5"/>
  <c r="R826" i="5"/>
  <c r="G906" i="5"/>
  <c r="I906" i="5"/>
  <c r="F906" i="5"/>
  <c r="R906" i="5"/>
  <c r="J906" i="5"/>
  <c r="H906" i="5"/>
  <c r="F986" i="5"/>
  <c r="J986" i="5"/>
  <c r="H986" i="5"/>
  <c r="R986" i="5"/>
  <c r="I986" i="5"/>
  <c r="F1010" i="5"/>
  <c r="I1010" i="5"/>
  <c r="J1010" i="5"/>
  <c r="H1010" i="5"/>
  <c r="R1010" i="5"/>
  <c r="J1050" i="5"/>
  <c r="I1050" i="5"/>
  <c r="R1050" i="5"/>
  <c r="F1050" i="5"/>
  <c r="H1050" i="5"/>
  <c r="F1098" i="5"/>
  <c r="R1098" i="5"/>
  <c r="I1098" i="5"/>
  <c r="H1098" i="5"/>
  <c r="J1098" i="5"/>
  <c r="R1130" i="5"/>
  <c r="F1130" i="5"/>
  <c r="H1130" i="5"/>
  <c r="J1130" i="5"/>
  <c r="I1130" i="5"/>
  <c r="R1194" i="5"/>
  <c r="I1194" i="5"/>
  <c r="F1194" i="5"/>
  <c r="J1194" i="5"/>
  <c r="H1194" i="5"/>
  <c r="G1226" i="5"/>
  <c r="I1226" i="5"/>
  <c r="R1226" i="5"/>
  <c r="H1226" i="5"/>
  <c r="J1226" i="5"/>
  <c r="F1226" i="5"/>
  <c r="R1282" i="5"/>
  <c r="F1282" i="5"/>
  <c r="J1282" i="5"/>
  <c r="H1282" i="5"/>
  <c r="I1282" i="5"/>
  <c r="I1410" i="5"/>
  <c r="J1410" i="5"/>
  <c r="F1410" i="5"/>
  <c r="R1410" i="5"/>
  <c r="H1410" i="5"/>
  <c r="J1426" i="5"/>
  <c r="F1426" i="5"/>
  <c r="R1426" i="5"/>
  <c r="H1426" i="5"/>
  <c r="I1426" i="5"/>
  <c r="G1458" i="5"/>
  <c r="R1490" i="5"/>
  <c r="H1490" i="5"/>
  <c r="I1490" i="5"/>
  <c r="F1490" i="5"/>
  <c r="J1490" i="5"/>
  <c r="H1538" i="5"/>
  <c r="I1538" i="5"/>
  <c r="J1538" i="5"/>
  <c r="R1538" i="5"/>
  <c r="F1538" i="5"/>
  <c r="G1538" i="5"/>
  <c r="G1570" i="5"/>
  <c r="F1570" i="5"/>
  <c r="H1570" i="5"/>
  <c r="R1570" i="5"/>
  <c r="I1570" i="5"/>
  <c r="J1570" i="5"/>
  <c r="G1594" i="5"/>
  <c r="H1658" i="5"/>
  <c r="J1658" i="5"/>
  <c r="G1658" i="5"/>
  <c r="F1658" i="5"/>
  <c r="R1658" i="5"/>
  <c r="I1658" i="5"/>
  <c r="J1682" i="5"/>
  <c r="I1682" i="5"/>
  <c r="F1682" i="5"/>
  <c r="H1682" i="5"/>
  <c r="R1682" i="5"/>
  <c r="G1794" i="5"/>
  <c r="I1794" i="5"/>
  <c r="H1794" i="5"/>
  <c r="F1794" i="5"/>
  <c r="R1794" i="5"/>
  <c r="J1794" i="5"/>
  <c r="H1890" i="5"/>
  <c r="R1890" i="5"/>
  <c r="J1890" i="5"/>
  <c r="F1890" i="5"/>
  <c r="I1890" i="5"/>
  <c r="R2066" i="5"/>
  <c r="G2066" i="5"/>
  <c r="J2066" i="5"/>
  <c r="H2066" i="5"/>
  <c r="I2066" i="5"/>
  <c r="F2066" i="5"/>
  <c r="R2258" i="5"/>
  <c r="J2258" i="5"/>
  <c r="F2258" i="5"/>
  <c r="I2258" i="5"/>
  <c r="H2298" i="5"/>
  <c r="R2298" i="5"/>
  <c r="G2298" i="5"/>
  <c r="I2298" i="5"/>
  <c r="F2298" i="5"/>
  <c r="J2298" i="5"/>
  <c r="I2370" i="5"/>
  <c r="R2370" i="5"/>
  <c r="H2370" i="5"/>
  <c r="J2370" i="5"/>
  <c r="F2370" i="5"/>
  <c r="H2394" i="5"/>
  <c r="J2394" i="5"/>
  <c r="R2394" i="5"/>
  <c r="F2394" i="5"/>
  <c r="I2394" i="5"/>
  <c r="G202" i="5"/>
  <c r="F202" i="5"/>
  <c r="R202" i="5"/>
  <c r="H202" i="5"/>
  <c r="I202" i="5"/>
  <c r="J202" i="5"/>
  <c r="G250" i="5"/>
  <c r="R314" i="5"/>
  <c r="H314" i="5"/>
  <c r="F314" i="5"/>
  <c r="I314" i="5"/>
  <c r="J314" i="5"/>
  <c r="J378" i="5"/>
  <c r="F378" i="5"/>
  <c r="I378" i="5"/>
  <c r="G378" i="5"/>
  <c r="H378" i="5"/>
  <c r="R378" i="5"/>
  <c r="G450" i="5"/>
  <c r="G650" i="5"/>
  <c r="H650" i="5"/>
  <c r="R650" i="5"/>
  <c r="J650" i="5"/>
  <c r="F650" i="5"/>
  <c r="I650" i="5"/>
  <c r="J690" i="5"/>
  <c r="F690" i="5"/>
  <c r="I690" i="5"/>
  <c r="H690" i="5"/>
  <c r="R690" i="5"/>
  <c r="H738" i="5"/>
  <c r="R738" i="5"/>
  <c r="J738" i="5"/>
  <c r="F738" i="5"/>
  <c r="I738" i="5"/>
  <c r="J882" i="5"/>
  <c r="F882" i="5"/>
  <c r="G882" i="5"/>
  <c r="H882" i="5"/>
  <c r="R882" i="5"/>
  <c r="I882" i="5"/>
  <c r="F962" i="5"/>
  <c r="R962" i="5"/>
  <c r="H962" i="5"/>
  <c r="I962" i="5"/>
  <c r="J962" i="5"/>
  <c r="R1018" i="5"/>
  <c r="I1018" i="5"/>
  <c r="J1018" i="5"/>
  <c r="G1018" i="5"/>
  <c r="F1018" i="5"/>
  <c r="H1018" i="5"/>
  <c r="G1250" i="5"/>
  <c r="F1250" i="5"/>
  <c r="J1250" i="5"/>
  <c r="I1250" i="5"/>
  <c r="H1250" i="5"/>
  <c r="H1314" i="5"/>
  <c r="R1314" i="5"/>
  <c r="J1314" i="5"/>
  <c r="F1314" i="5"/>
  <c r="I1314" i="5"/>
  <c r="I1346" i="5"/>
  <c r="J1346" i="5"/>
  <c r="F1346" i="5"/>
  <c r="R1346" i="5"/>
  <c r="H1346" i="5"/>
  <c r="R1378" i="5"/>
  <c r="F1378" i="5"/>
  <c r="H1378" i="5"/>
  <c r="I1378" i="5"/>
  <c r="G1378" i="5"/>
  <c r="J1378" i="5"/>
  <c r="G1546" i="5"/>
  <c r="I1546" i="5"/>
  <c r="F1546" i="5"/>
  <c r="H1546" i="5"/>
  <c r="J1546" i="5"/>
  <c r="R1546" i="5"/>
  <c r="R1714" i="5"/>
  <c r="H1714" i="5"/>
  <c r="J1714" i="5"/>
  <c r="F1714" i="5"/>
  <c r="I1714" i="5"/>
  <c r="I1754" i="5"/>
  <c r="H1754" i="5"/>
  <c r="R1754" i="5"/>
  <c r="G1754" i="5"/>
  <c r="J1754" i="5"/>
  <c r="F1754" i="5"/>
  <c r="F1842" i="5"/>
  <c r="G1842" i="5"/>
  <c r="H1842" i="5"/>
  <c r="J1842" i="5"/>
  <c r="I1842" i="5"/>
  <c r="R1842" i="5"/>
  <c r="R1858" i="5"/>
  <c r="I1858" i="5"/>
  <c r="J1858" i="5"/>
  <c r="F1858" i="5"/>
  <c r="G1858" i="5"/>
  <c r="H1858" i="5"/>
  <c r="F1922" i="5"/>
  <c r="H1922" i="5"/>
  <c r="I1922" i="5"/>
  <c r="J1922" i="5"/>
  <c r="R1922" i="5"/>
  <c r="I1946" i="5"/>
  <c r="H1946" i="5"/>
  <c r="J1946" i="5"/>
  <c r="R1946" i="5"/>
  <c r="F1946" i="5"/>
  <c r="R1978" i="5"/>
  <c r="F1978" i="5"/>
  <c r="J1978" i="5"/>
  <c r="H1978" i="5"/>
  <c r="I1978" i="5"/>
  <c r="I2026" i="5"/>
  <c r="R2026" i="5"/>
  <c r="J2026" i="5"/>
  <c r="H2026" i="5"/>
  <c r="F2026" i="5"/>
  <c r="I2050" i="5"/>
  <c r="H2050" i="5"/>
  <c r="F2050" i="5"/>
  <c r="J2050" i="5"/>
  <c r="R2050" i="5"/>
  <c r="F2194" i="5"/>
  <c r="R2194" i="5"/>
  <c r="I2194" i="5"/>
  <c r="J2194" i="5"/>
  <c r="H2194" i="5"/>
  <c r="G2338" i="5"/>
  <c r="H2338" i="5"/>
  <c r="I2338" i="5"/>
  <c r="R2338" i="5"/>
  <c r="F2338" i="5"/>
  <c r="J2338" i="5"/>
  <c r="R2474" i="5"/>
  <c r="J2474" i="5"/>
  <c r="H2474" i="5"/>
  <c r="F2474" i="5"/>
  <c r="I2474" i="5"/>
  <c r="I2340" i="5"/>
  <c r="J2340" i="5"/>
  <c r="H2340" i="5"/>
  <c r="G2340" i="5"/>
  <c r="F2340" i="5"/>
  <c r="R2340" i="5"/>
  <c r="R1836" i="5"/>
  <c r="H1836" i="5"/>
  <c r="F1836" i="5"/>
  <c r="G1836" i="5"/>
  <c r="J1836" i="5"/>
  <c r="I1836" i="5"/>
  <c r="R2212" i="5"/>
  <c r="H2212" i="5"/>
  <c r="J2212" i="5"/>
  <c r="F2212" i="5"/>
  <c r="I2212" i="5"/>
  <c r="G2212" i="5"/>
  <c r="I98" i="5"/>
  <c r="J98" i="5"/>
  <c r="H98" i="5"/>
  <c r="R98" i="5"/>
  <c r="F98" i="5"/>
  <c r="H122" i="5"/>
  <c r="I122" i="5"/>
  <c r="J122" i="5"/>
  <c r="F122" i="5"/>
  <c r="R122" i="5"/>
  <c r="H154" i="5"/>
  <c r="R154" i="5"/>
  <c r="J154" i="5"/>
  <c r="I154" i="5"/>
  <c r="F154" i="5"/>
  <c r="J178" i="5"/>
  <c r="F178" i="5"/>
  <c r="R178" i="5"/>
  <c r="G178" i="5"/>
  <c r="H178" i="5"/>
  <c r="I178" i="5"/>
  <c r="I426" i="5"/>
  <c r="R426" i="5"/>
  <c r="J426" i="5"/>
  <c r="F426" i="5"/>
  <c r="H426" i="5"/>
  <c r="J458" i="5"/>
  <c r="G458" i="5"/>
  <c r="I458" i="5"/>
  <c r="F458" i="5"/>
  <c r="R458" i="5"/>
  <c r="H458" i="5"/>
  <c r="R482" i="5"/>
  <c r="H482" i="5"/>
  <c r="J482" i="5"/>
  <c r="I482" i="5"/>
  <c r="F482" i="5"/>
  <c r="G546" i="5"/>
  <c r="I546" i="5"/>
  <c r="F546" i="5"/>
  <c r="R546" i="5"/>
  <c r="H546" i="5"/>
  <c r="J546" i="5"/>
  <c r="H570" i="5"/>
  <c r="F570" i="5"/>
  <c r="I570" i="5"/>
  <c r="R570" i="5"/>
  <c r="J570" i="5"/>
  <c r="R658" i="5"/>
  <c r="F658" i="5"/>
  <c r="I658" i="5"/>
  <c r="H658" i="5"/>
  <c r="J658" i="5"/>
  <c r="G658" i="5"/>
  <c r="J786" i="5"/>
  <c r="H786" i="5"/>
  <c r="R786" i="5"/>
  <c r="I786" i="5"/>
  <c r="F786" i="5"/>
  <c r="H810" i="5"/>
  <c r="I810" i="5"/>
  <c r="F810" i="5"/>
  <c r="R810" i="5"/>
  <c r="J810" i="5"/>
  <c r="I858" i="5"/>
  <c r="R858" i="5"/>
  <c r="J858" i="5"/>
  <c r="H858" i="5"/>
  <c r="F858" i="5"/>
  <c r="J1202" i="5"/>
  <c r="H1202" i="5"/>
  <c r="I1202" i="5"/>
  <c r="F1202" i="5"/>
  <c r="R1202" i="5"/>
  <c r="I1498" i="5"/>
  <c r="J1498" i="5"/>
  <c r="H1498" i="5"/>
  <c r="R1498" i="5"/>
  <c r="F1498" i="5"/>
  <c r="F1602" i="5"/>
  <c r="I1602" i="5"/>
  <c r="H1602" i="5"/>
  <c r="R1602" i="5"/>
  <c r="J1602" i="5"/>
  <c r="I1626" i="5"/>
  <c r="H1626" i="5"/>
  <c r="J1626" i="5"/>
  <c r="R1626" i="5"/>
  <c r="F1626" i="5"/>
  <c r="G1690" i="5"/>
  <c r="H1690" i="5"/>
  <c r="R1690" i="5"/>
  <c r="I1690" i="5"/>
  <c r="J1690" i="5"/>
  <c r="F1690" i="5"/>
  <c r="I2002" i="5"/>
  <c r="R2002" i="5"/>
  <c r="J2002" i="5"/>
  <c r="H2002" i="5"/>
  <c r="F2002" i="5"/>
  <c r="R2074" i="5"/>
  <c r="J2074" i="5"/>
  <c r="F2074" i="5"/>
  <c r="H2074" i="5"/>
  <c r="I2074" i="5"/>
  <c r="F2122" i="5"/>
  <c r="R2122" i="5"/>
  <c r="I2122" i="5"/>
  <c r="H2122" i="5"/>
  <c r="J2122" i="5"/>
  <c r="F2234" i="5"/>
  <c r="R2234" i="5"/>
  <c r="H2234" i="5"/>
  <c r="I2234" i="5"/>
  <c r="J2234" i="5"/>
  <c r="F2266" i="5"/>
  <c r="R2266" i="5"/>
  <c r="H2266" i="5"/>
  <c r="I2266" i="5"/>
  <c r="J2266" i="5"/>
  <c r="I2434" i="5"/>
  <c r="F2434" i="5"/>
  <c r="H2434" i="5"/>
  <c r="J2434" i="5"/>
  <c r="R2434" i="5"/>
  <c r="H2348" i="5"/>
  <c r="F2348" i="5"/>
  <c r="J2348" i="5"/>
  <c r="G2348" i="5"/>
  <c r="R2348" i="5"/>
  <c r="I2348" i="5"/>
  <c r="I210" i="5"/>
  <c r="R210" i="5"/>
  <c r="H210" i="5"/>
  <c r="J210" i="5"/>
  <c r="F210" i="5"/>
  <c r="H258" i="5"/>
  <c r="G258" i="5"/>
  <c r="R258" i="5"/>
  <c r="I258" i="5"/>
  <c r="F258" i="5"/>
  <c r="J258" i="5"/>
  <c r="G290" i="5"/>
  <c r="G322" i="5"/>
  <c r="J354" i="5"/>
  <c r="F354" i="5"/>
  <c r="I354" i="5"/>
  <c r="G354" i="5"/>
  <c r="R354" i="5"/>
  <c r="H354" i="5"/>
  <c r="H386" i="5"/>
  <c r="J386" i="5"/>
  <c r="R386" i="5"/>
  <c r="I386" i="5"/>
  <c r="F386" i="5"/>
  <c r="R618" i="5"/>
  <c r="H618" i="5"/>
  <c r="I618" i="5"/>
  <c r="J618" i="5"/>
  <c r="F618" i="5"/>
  <c r="G634" i="5"/>
  <c r="F706" i="5"/>
  <c r="H706" i="5"/>
  <c r="G706" i="5"/>
  <c r="J706" i="5"/>
  <c r="I706" i="5"/>
  <c r="R706" i="5"/>
  <c r="G890" i="5"/>
  <c r="J914" i="5"/>
  <c r="R914" i="5"/>
  <c r="I914" i="5"/>
  <c r="H914" i="5"/>
  <c r="F914" i="5"/>
  <c r="R946" i="5"/>
  <c r="H946" i="5"/>
  <c r="F946" i="5"/>
  <c r="G946" i="5"/>
  <c r="I946" i="5"/>
  <c r="J946" i="5"/>
  <c r="G970" i="5"/>
  <c r="I994" i="5"/>
  <c r="F994" i="5"/>
  <c r="R994" i="5"/>
  <c r="H994" i="5"/>
  <c r="G994" i="5"/>
  <c r="J994" i="5"/>
  <c r="G1034" i="5"/>
  <c r="G1074" i="5"/>
  <c r="R1074" i="5"/>
  <c r="H1074" i="5"/>
  <c r="J1074" i="5"/>
  <c r="I1074" i="5"/>
  <c r="F1074" i="5"/>
  <c r="J1114" i="5"/>
  <c r="H1114" i="5"/>
  <c r="F1114" i="5"/>
  <c r="R1114" i="5"/>
  <c r="I1114" i="5"/>
  <c r="I1138" i="5"/>
  <c r="R1138" i="5"/>
  <c r="F1138" i="5"/>
  <c r="H1138" i="5"/>
  <c r="J1138" i="5"/>
  <c r="F1178" i="5"/>
  <c r="J1178" i="5"/>
  <c r="H1178" i="5"/>
  <c r="I1178" i="5"/>
  <c r="G1178" i="5"/>
  <c r="R1178" i="5"/>
  <c r="G1210" i="5"/>
  <c r="H1258" i="5"/>
  <c r="R1258" i="5"/>
  <c r="F1258" i="5"/>
  <c r="J1258" i="5"/>
  <c r="I1258" i="5"/>
  <c r="G1298" i="5"/>
  <c r="I1322" i="5"/>
  <c r="R1322" i="5"/>
  <c r="H1322" i="5"/>
  <c r="J1322" i="5"/>
  <c r="F1322" i="5"/>
  <c r="J1354" i="5"/>
  <c r="F1354" i="5"/>
  <c r="H1354" i="5"/>
  <c r="I1354" i="5"/>
  <c r="R1354" i="5"/>
  <c r="F1394" i="5"/>
  <c r="H1394" i="5"/>
  <c r="J1394" i="5"/>
  <c r="R1394" i="5"/>
  <c r="I1394" i="5"/>
  <c r="J1442" i="5"/>
  <c r="F1442" i="5"/>
  <c r="I1442" i="5"/>
  <c r="G1442" i="5"/>
  <c r="H1442" i="5"/>
  <c r="R1442" i="5"/>
  <c r="J1474" i="5"/>
  <c r="R1474" i="5"/>
  <c r="H1474" i="5"/>
  <c r="G1474" i="5"/>
  <c r="F1474" i="5"/>
  <c r="I1474" i="5"/>
  <c r="G1554" i="5"/>
  <c r="F1578" i="5"/>
  <c r="I1578" i="5"/>
  <c r="J1578" i="5"/>
  <c r="R1578" i="5"/>
  <c r="H1578" i="5"/>
  <c r="G1610" i="5"/>
  <c r="H1666" i="5"/>
  <c r="R1666" i="5"/>
  <c r="G1666" i="5"/>
  <c r="I1666" i="5"/>
  <c r="J1666" i="5"/>
  <c r="F1666" i="5"/>
  <c r="G1722" i="5"/>
  <c r="F1722" i="5"/>
  <c r="I1722" i="5"/>
  <c r="J1722" i="5"/>
  <c r="H1722" i="5"/>
  <c r="R1722" i="5"/>
  <c r="R1770" i="5"/>
  <c r="F1770" i="5"/>
  <c r="I1770" i="5"/>
  <c r="H1770" i="5"/>
  <c r="J1770" i="5"/>
  <c r="R1802" i="5"/>
  <c r="I1802" i="5"/>
  <c r="H1802" i="5"/>
  <c r="F1802" i="5"/>
  <c r="J1802" i="5"/>
  <c r="F1850" i="5"/>
  <c r="I1850" i="5"/>
  <c r="H1850" i="5"/>
  <c r="J1850" i="5"/>
  <c r="R1850" i="5"/>
  <c r="G1866" i="5"/>
  <c r="I1866" i="5"/>
  <c r="H1866" i="5"/>
  <c r="J1866" i="5"/>
  <c r="R1866" i="5"/>
  <c r="F1866" i="5"/>
  <c r="H1898" i="5"/>
  <c r="I1898" i="5"/>
  <c r="R1898" i="5"/>
  <c r="F1898" i="5"/>
  <c r="J1898" i="5"/>
  <c r="F1930" i="5"/>
  <c r="I1930" i="5"/>
  <c r="G1930" i="5"/>
  <c r="R1930" i="5"/>
  <c r="H1930" i="5"/>
  <c r="J1930" i="5"/>
  <c r="J1962" i="5"/>
  <c r="I1962" i="5"/>
  <c r="R1962" i="5"/>
  <c r="H1962" i="5"/>
  <c r="F1962" i="5"/>
  <c r="J1986" i="5"/>
  <c r="I1986" i="5"/>
  <c r="H1986" i="5"/>
  <c r="R1986" i="5"/>
  <c r="F1986" i="5"/>
  <c r="I2034" i="5"/>
  <c r="R2034" i="5"/>
  <c r="J2034" i="5"/>
  <c r="F2034" i="5"/>
  <c r="H2034" i="5"/>
  <c r="I2210" i="5"/>
  <c r="F2210" i="5"/>
  <c r="H2210" i="5"/>
  <c r="R2210" i="5"/>
  <c r="J2210" i="5"/>
  <c r="H2314" i="5"/>
  <c r="R2314" i="5"/>
  <c r="I2314" i="5"/>
  <c r="J2314" i="5"/>
  <c r="F2314" i="5"/>
  <c r="F2354" i="5"/>
  <c r="I2354" i="5"/>
  <c r="H2354" i="5"/>
  <c r="R2354" i="5"/>
  <c r="G2354" i="5"/>
  <c r="J2354" i="5"/>
  <c r="R2378" i="5"/>
  <c r="I2378" i="5"/>
  <c r="J2378" i="5"/>
  <c r="F2378" i="5"/>
  <c r="H2378" i="5"/>
  <c r="H2402" i="5"/>
  <c r="F2402" i="5"/>
  <c r="I2402" i="5"/>
  <c r="J2402" i="5"/>
  <c r="R2402" i="5"/>
  <c r="I2482" i="5"/>
  <c r="J2482" i="5"/>
  <c r="F2482" i="5"/>
  <c r="G2482" i="5"/>
  <c r="R2482" i="5"/>
  <c r="H2482" i="5"/>
  <c r="R2080" i="5"/>
  <c r="H2080" i="5"/>
  <c r="J2080" i="5"/>
  <c r="F2080" i="5"/>
  <c r="I2080" i="5"/>
  <c r="F2224" i="5"/>
  <c r="R2224" i="5"/>
  <c r="I2224" i="5"/>
  <c r="H2224" i="5"/>
  <c r="J2224" i="5"/>
  <c r="R2401" i="5"/>
  <c r="G2401" i="5"/>
  <c r="I2401" i="5"/>
  <c r="H2401" i="5"/>
  <c r="F2401" i="5"/>
  <c r="J2401" i="5"/>
  <c r="I833" i="5"/>
  <c r="R833" i="5"/>
  <c r="H833" i="5"/>
  <c r="J833" i="5"/>
  <c r="G833" i="5"/>
  <c r="F833" i="5"/>
  <c r="H1641" i="5"/>
  <c r="G1641" i="5"/>
  <c r="F1641" i="5"/>
  <c r="I1641" i="5"/>
  <c r="J1641" i="5"/>
  <c r="R1641" i="5"/>
  <c r="F121" i="5"/>
  <c r="H121" i="5"/>
  <c r="J121" i="5"/>
  <c r="G121" i="5"/>
  <c r="R121" i="5"/>
  <c r="I121" i="5"/>
  <c r="F225" i="5"/>
  <c r="J225" i="5"/>
  <c r="I225" i="5"/>
  <c r="G225" i="5"/>
  <c r="H225" i="5"/>
  <c r="R225" i="5"/>
  <c r="F337" i="5"/>
  <c r="I337" i="5"/>
  <c r="H337" i="5"/>
  <c r="J337" i="5"/>
  <c r="R337" i="5"/>
  <c r="R473" i="5"/>
  <c r="H473" i="5"/>
  <c r="G473" i="5"/>
  <c r="J473" i="5"/>
  <c r="I473" i="5"/>
  <c r="F473" i="5"/>
  <c r="J553" i="5"/>
  <c r="H553" i="5"/>
  <c r="F553" i="5"/>
  <c r="R553" i="5"/>
  <c r="I553" i="5"/>
  <c r="G553" i="5"/>
  <c r="J681" i="5"/>
  <c r="R681" i="5"/>
  <c r="H681" i="5"/>
  <c r="I681" i="5"/>
  <c r="F681" i="5"/>
  <c r="G681" i="5"/>
  <c r="R897" i="5"/>
  <c r="I897" i="5"/>
  <c r="F897" i="5"/>
  <c r="G897" i="5"/>
  <c r="J897" i="5"/>
  <c r="H897" i="5"/>
  <c r="F1393" i="5"/>
  <c r="R1393" i="5"/>
  <c r="J1393" i="5"/>
  <c r="I1393" i="5"/>
  <c r="H1393" i="5"/>
  <c r="I1665" i="5"/>
  <c r="R1665" i="5"/>
  <c r="H1665" i="5"/>
  <c r="G1665" i="5"/>
  <c r="F1665" i="5"/>
  <c r="J1665" i="5"/>
  <c r="H2017" i="5"/>
  <c r="J2017" i="5"/>
  <c r="F2017" i="5"/>
  <c r="R2017" i="5"/>
  <c r="I2017" i="5"/>
  <c r="G2017" i="5"/>
  <c r="R2457" i="5"/>
  <c r="G2457" i="5"/>
  <c r="F2457" i="5"/>
  <c r="H2457" i="5"/>
  <c r="J2457" i="5"/>
  <c r="I2457" i="5"/>
  <c r="G2080" i="5"/>
  <c r="G1689" i="5"/>
  <c r="J1689" i="5"/>
  <c r="I1689" i="5"/>
  <c r="H1689" i="5"/>
  <c r="R1689" i="5"/>
  <c r="F1689" i="5"/>
  <c r="F617" i="5"/>
  <c r="G617" i="5"/>
  <c r="J617" i="5"/>
  <c r="I617" i="5"/>
  <c r="H617" i="5"/>
  <c r="R617" i="5"/>
  <c r="R18" i="5"/>
  <c r="J609" i="5"/>
  <c r="H609" i="5"/>
  <c r="I609" i="5"/>
  <c r="R609" i="5"/>
  <c r="F609" i="5"/>
  <c r="F737" i="5"/>
  <c r="J737" i="5"/>
  <c r="R737" i="5"/>
  <c r="I737" i="5"/>
  <c r="G737" i="5"/>
  <c r="H737" i="5"/>
  <c r="J817" i="5"/>
  <c r="R817" i="5"/>
  <c r="G817" i="5"/>
  <c r="I817" i="5"/>
  <c r="F817" i="5"/>
  <c r="H817" i="5"/>
  <c r="H1017" i="5"/>
  <c r="G1017" i="5"/>
  <c r="R1017" i="5"/>
  <c r="I1017" i="5"/>
  <c r="J1017" i="5"/>
  <c r="F1017" i="5"/>
  <c r="F1113" i="5"/>
  <c r="J1113" i="5"/>
  <c r="H1113" i="5"/>
  <c r="G1113" i="5"/>
  <c r="R1113" i="5"/>
  <c r="I1113" i="5"/>
  <c r="I1209" i="5"/>
  <c r="F1209" i="5"/>
  <c r="J1209" i="5"/>
  <c r="H1209" i="5"/>
  <c r="G1209" i="5"/>
  <c r="R1209" i="5"/>
  <c r="F1321" i="5"/>
  <c r="R1321" i="5"/>
  <c r="J1321" i="5"/>
  <c r="G1321" i="5"/>
  <c r="I1321" i="5"/>
  <c r="H1321" i="5"/>
  <c r="G2305" i="5"/>
  <c r="J2305" i="5"/>
  <c r="F2305" i="5"/>
  <c r="H2305" i="5"/>
  <c r="R2305" i="5"/>
  <c r="I2305" i="5"/>
  <c r="F2393" i="5"/>
  <c r="J2393" i="5"/>
  <c r="R2393" i="5"/>
  <c r="I2393" i="5"/>
  <c r="G2393" i="5"/>
  <c r="H2393" i="5"/>
  <c r="J1065" i="5"/>
  <c r="I1065" i="5"/>
  <c r="H1065" i="5"/>
  <c r="F1065" i="5"/>
  <c r="R1065" i="5"/>
  <c r="G1065" i="5"/>
  <c r="F58" i="5"/>
  <c r="R58" i="5"/>
  <c r="H58" i="5"/>
  <c r="I58" i="5"/>
  <c r="G58" i="5"/>
  <c r="J58" i="5"/>
  <c r="G233" i="5"/>
  <c r="R233" i="5"/>
  <c r="I233" i="5"/>
  <c r="H233" i="5"/>
  <c r="F233" i="5"/>
  <c r="J233" i="5"/>
  <c r="J297" i="5"/>
  <c r="H297" i="5"/>
  <c r="I297" i="5"/>
  <c r="F297" i="5"/>
  <c r="R297" i="5"/>
  <c r="G297" i="5"/>
  <c r="H345" i="5"/>
  <c r="F345" i="5"/>
  <c r="R345" i="5"/>
  <c r="I345" i="5"/>
  <c r="J345" i="5"/>
  <c r="G345" i="5"/>
  <c r="G481" i="5"/>
  <c r="J481" i="5"/>
  <c r="R481" i="5"/>
  <c r="I481" i="5"/>
  <c r="H481" i="5"/>
  <c r="F481" i="5"/>
  <c r="R561" i="5"/>
  <c r="I561" i="5"/>
  <c r="G561" i="5"/>
  <c r="J561" i="5"/>
  <c r="F561" i="5"/>
  <c r="H561" i="5"/>
  <c r="I633" i="5"/>
  <c r="G633" i="5"/>
  <c r="R633" i="5"/>
  <c r="J633" i="5"/>
  <c r="H633" i="5"/>
  <c r="F633" i="5"/>
  <c r="J745" i="5"/>
  <c r="I745" i="5"/>
  <c r="H745" i="5"/>
  <c r="G745" i="5"/>
  <c r="R745" i="5"/>
  <c r="F745" i="5"/>
  <c r="R849" i="5"/>
  <c r="G849" i="5"/>
  <c r="F849" i="5"/>
  <c r="H849" i="5"/>
  <c r="I849" i="5"/>
  <c r="J849" i="5"/>
  <c r="I1169" i="5"/>
  <c r="G1169" i="5"/>
  <c r="J1169" i="5"/>
  <c r="R1169" i="5"/>
  <c r="H1169" i="5"/>
  <c r="F1169" i="5"/>
  <c r="R1425" i="5"/>
  <c r="I1425" i="5"/>
  <c r="F1425" i="5"/>
  <c r="H1425" i="5"/>
  <c r="J1425" i="5"/>
  <c r="F2193" i="5"/>
  <c r="I2193" i="5"/>
  <c r="R2193" i="5"/>
  <c r="H2193" i="5"/>
  <c r="J2193" i="5"/>
  <c r="J2473" i="5"/>
  <c r="F2473" i="5"/>
  <c r="H2473" i="5"/>
  <c r="I2473" i="5"/>
  <c r="R2473" i="5"/>
  <c r="I1368" i="5"/>
  <c r="R1368" i="5"/>
  <c r="H1368" i="5"/>
  <c r="J1368" i="5"/>
  <c r="F1368" i="5"/>
  <c r="I1577" i="5"/>
  <c r="F1577" i="5"/>
  <c r="J1577" i="5"/>
  <c r="R1577" i="5"/>
  <c r="H1577" i="5"/>
  <c r="G1577" i="5"/>
  <c r="F66" i="5"/>
  <c r="R66" i="5"/>
  <c r="H66" i="5"/>
  <c r="G66" i="5"/>
  <c r="I66" i="5"/>
  <c r="J66" i="5"/>
  <c r="F425" i="5"/>
  <c r="H425" i="5"/>
  <c r="R425" i="5"/>
  <c r="I425" i="5"/>
  <c r="G425" i="5"/>
  <c r="J425" i="5"/>
  <c r="F945" i="5"/>
  <c r="H945" i="5"/>
  <c r="I945" i="5"/>
  <c r="J945" i="5"/>
  <c r="R945" i="5"/>
  <c r="I1025" i="5"/>
  <c r="R1025" i="5"/>
  <c r="G1025" i="5"/>
  <c r="H1025" i="5"/>
  <c r="F1025" i="5"/>
  <c r="J1025" i="5"/>
  <c r="G1121" i="5"/>
  <c r="I1121" i="5"/>
  <c r="H1121" i="5"/>
  <c r="J1121" i="5"/>
  <c r="R1121" i="5"/>
  <c r="F1121" i="5"/>
  <c r="F1249" i="5"/>
  <c r="J1249" i="5"/>
  <c r="I1249" i="5"/>
  <c r="R1249" i="5"/>
  <c r="G1249" i="5"/>
  <c r="H1249" i="5"/>
  <c r="I2120" i="5"/>
  <c r="J2120" i="5"/>
  <c r="F2120" i="5"/>
  <c r="R2120" i="5"/>
  <c r="H2120" i="5"/>
  <c r="R393" i="5"/>
  <c r="F393" i="5"/>
  <c r="J393" i="5"/>
  <c r="H393" i="5"/>
  <c r="I393" i="5"/>
  <c r="G393" i="5"/>
  <c r="H753" i="5"/>
  <c r="R753" i="5"/>
  <c r="J753" i="5"/>
  <c r="G753" i="5"/>
  <c r="I753" i="5"/>
  <c r="I1001" i="5"/>
  <c r="R1001" i="5"/>
  <c r="G1001" i="5"/>
  <c r="F1001" i="5"/>
  <c r="J1001" i="5"/>
  <c r="H1001" i="5"/>
  <c r="R26" i="5"/>
  <c r="R137" i="5"/>
  <c r="J137" i="5"/>
  <c r="F137" i="5"/>
  <c r="H137" i="5"/>
  <c r="I137" i="5"/>
  <c r="G137" i="5"/>
  <c r="F265" i="5"/>
  <c r="J265" i="5"/>
  <c r="R265" i="5"/>
  <c r="H265" i="5"/>
  <c r="I265" i="5"/>
  <c r="G265" i="5"/>
  <c r="G353" i="5"/>
  <c r="R353" i="5"/>
  <c r="F353" i="5"/>
  <c r="J353" i="5"/>
  <c r="H353" i="5"/>
  <c r="I353" i="5"/>
  <c r="I489" i="5"/>
  <c r="G489" i="5"/>
  <c r="F489" i="5"/>
  <c r="J489" i="5"/>
  <c r="R489" i="5"/>
  <c r="H489" i="5"/>
  <c r="I585" i="5"/>
  <c r="H585" i="5"/>
  <c r="J585" i="5"/>
  <c r="R585" i="5"/>
  <c r="G585" i="5"/>
  <c r="F585" i="5"/>
  <c r="F761" i="5"/>
  <c r="H761" i="5"/>
  <c r="I761" i="5"/>
  <c r="G761" i="5"/>
  <c r="J761" i="5"/>
  <c r="R761" i="5"/>
  <c r="R1337" i="5"/>
  <c r="J1337" i="5"/>
  <c r="H1337" i="5"/>
  <c r="F1337" i="5"/>
  <c r="I1337" i="5"/>
  <c r="I1489" i="5"/>
  <c r="R1489" i="5"/>
  <c r="G1489" i="5"/>
  <c r="F1489" i="5"/>
  <c r="H1489" i="5"/>
  <c r="J1489" i="5"/>
  <c r="R1921" i="5"/>
  <c r="G1921" i="5"/>
  <c r="F1921" i="5"/>
  <c r="H1921" i="5"/>
  <c r="I1921" i="5"/>
  <c r="J1921" i="5"/>
  <c r="R2233" i="5"/>
  <c r="F2233" i="5"/>
  <c r="I2233" i="5"/>
  <c r="H2233" i="5"/>
  <c r="J2233" i="5"/>
  <c r="H2313" i="5"/>
  <c r="F2313" i="5"/>
  <c r="J2313" i="5"/>
  <c r="I2313" i="5"/>
  <c r="R2313" i="5"/>
  <c r="H2409" i="5"/>
  <c r="F2409" i="5"/>
  <c r="R2409" i="5"/>
  <c r="J2409" i="5"/>
  <c r="I2409" i="5"/>
  <c r="I2184" i="5"/>
  <c r="R2184" i="5"/>
  <c r="H2184" i="5"/>
  <c r="J2184" i="5"/>
  <c r="F2184" i="5"/>
  <c r="I2296" i="5"/>
  <c r="R2296" i="5"/>
  <c r="H2296" i="5"/>
  <c r="J2296" i="5"/>
  <c r="F2296" i="5"/>
  <c r="R2001" i="5"/>
  <c r="G2001" i="5"/>
  <c r="I2001" i="5"/>
  <c r="H2001" i="5"/>
  <c r="F2001" i="5"/>
  <c r="J2001" i="5"/>
  <c r="F177" i="5"/>
  <c r="I177" i="5"/>
  <c r="R177" i="5"/>
  <c r="G177" i="5"/>
  <c r="J177" i="5"/>
  <c r="H177" i="5"/>
  <c r="F713" i="5"/>
  <c r="J713" i="5"/>
  <c r="H713" i="5"/>
  <c r="I713" i="5"/>
  <c r="R713" i="5"/>
  <c r="G713" i="5"/>
  <c r="F273" i="5"/>
  <c r="R273" i="5"/>
  <c r="J273" i="5"/>
  <c r="H273" i="5"/>
  <c r="I273" i="5"/>
  <c r="G273" i="5"/>
  <c r="H329" i="5"/>
  <c r="J329" i="5"/>
  <c r="G329" i="5"/>
  <c r="F329" i="5"/>
  <c r="I329" i="5"/>
  <c r="R329" i="5"/>
  <c r="I449" i="5"/>
  <c r="G449" i="5"/>
  <c r="J449" i="5"/>
  <c r="F449" i="5"/>
  <c r="H449" i="5"/>
  <c r="R449" i="5"/>
  <c r="R641" i="5"/>
  <c r="F641" i="5"/>
  <c r="H641" i="5"/>
  <c r="I641" i="5"/>
  <c r="J641" i="5"/>
  <c r="F705" i="5"/>
  <c r="R705" i="5"/>
  <c r="H705" i="5"/>
  <c r="I705" i="5"/>
  <c r="J705" i="5"/>
  <c r="H857" i="5"/>
  <c r="J857" i="5"/>
  <c r="I857" i="5"/>
  <c r="R857" i="5"/>
  <c r="G857" i="5"/>
  <c r="F857" i="5"/>
  <c r="J961" i="5"/>
  <c r="H961" i="5"/>
  <c r="I961" i="5"/>
  <c r="R961" i="5"/>
  <c r="F961" i="5"/>
  <c r="R1049" i="5"/>
  <c r="J1049" i="5"/>
  <c r="H1049" i="5"/>
  <c r="F1049" i="5"/>
  <c r="I1049" i="5"/>
  <c r="G1049" i="5"/>
  <c r="I1505" i="5"/>
  <c r="R1505" i="5"/>
  <c r="H1505" i="5"/>
  <c r="F1505" i="5"/>
  <c r="G1505" i="5"/>
  <c r="J1505" i="5"/>
  <c r="I1241" i="5"/>
  <c r="F1241" i="5"/>
  <c r="R1241" i="5"/>
  <c r="J1241" i="5"/>
  <c r="H1241" i="5"/>
  <c r="G1241" i="5"/>
  <c r="J505" i="5"/>
  <c r="H505" i="5"/>
  <c r="F505" i="5"/>
  <c r="G505" i="5"/>
  <c r="I505" i="5"/>
  <c r="R505" i="5"/>
  <c r="I1993" i="5"/>
  <c r="J1993" i="5"/>
  <c r="F1993" i="5"/>
  <c r="R1993" i="5"/>
  <c r="H1993" i="5"/>
  <c r="J1073" i="5"/>
  <c r="F1073" i="5"/>
  <c r="I1073" i="5"/>
  <c r="G1073" i="5"/>
  <c r="R1073" i="5"/>
  <c r="H1073" i="5"/>
  <c r="I2465" i="5"/>
  <c r="F2465" i="5"/>
  <c r="H2465" i="5"/>
  <c r="R2465" i="5"/>
  <c r="G2465" i="5"/>
  <c r="J2465" i="5"/>
  <c r="F42" i="5"/>
  <c r="I42" i="5"/>
  <c r="R42" i="5"/>
  <c r="J42" i="5"/>
  <c r="H42" i="5"/>
  <c r="G42" i="5"/>
  <c r="R74" i="5"/>
  <c r="H74" i="5"/>
  <c r="J74" i="5"/>
  <c r="I74" i="5"/>
  <c r="F74" i="5"/>
  <c r="G74" i="5"/>
  <c r="H153" i="5"/>
  <c r="R153" i="5"/>
  <c r="J153" i="5"/>
  <c r="G153" i="5"/>
  <c r="F153" i="5"/>
  <c r="I153" i="5"/>
  <c r="G201" i="5"/>
  <c r="I201" i="5"/>
  <c r="H201" i="5"/>
  <c r="J201" i="5"/>
  <c r="F201" i="5"/>
  <c r="R201" i="5"/>
  <c r="H721" i="5"/>
  <c r="F721" i="5"/>
  <c r="R721" i="5"/>
  <c r="G721" i="5"/>
  <c r="J721" i="5"/>
  <c r="I721" i="5"/>
  <c r="R1201" i="5"/>
  <c r="H1201" i="5"/>
  <c r="J1201" i="5"/>
  <c r="I1201" i="5"/>
  <c r="F1201" i="5"/>
  <c r="J1265" i="5"/>
  <c r="R1265" i="5"/>
  <c r="F1265" i="5"/>
  <c r="H1265" i="5"/>
  <c r="I1265" i="5"/>
  <c r="G1345" i="5"/>
  <c r="I1345" i="5"/>
  <c r="J1345" i="5"/>
  <c r="F1345" i="5"/>
  <c r="R1345" i="5"/>
  <c r="H1345" i="5"/>
  <c r="G1993" i="5"/>
  <c r="G2449" i="5"/>
  <c r="J2449" i="5"/>
  <c r="R2449" i="5"/>
  <c r="F2449" i="5"/>
  <c r="I2449" i="5"/>
  <c r="H2449" i="5"/>
  <c r="G2224" i="5"/>
  <c r="G529" i="5"/>
  <c r="H529" i="5"/>
  <c r="I529" i="5"/>
  <c r="F529" i="5"/>
  <c r="J529" i="5"/>
  <c r="R529" i="5"/>
  <c r="F841" i="5"/>
  <c r="I841" i="5"/>
  <c r="R841" i="5"/>
  <c r="H841" i="5"/>
  <c r="J841" i="5"/>
  <c r="G841" i="5"/>
  <c r="J1177" i="5"/>
  <c r="G1177" i="5"/>
  <c r="I1177" i="5"/>
  <c r="H1177" i="5"/>
  <c r="F1177" i="5"/>
  <c r="R1177" i="5"/>
  <c r="J401" i="5"/>
  <c r="G401" i="5"/>
  <c r="F401" i="5"/>
  <c r="H401" i="5"/>
  <c r="R401" i="5"/>
  <c r="I401" i="5"/>
  <c r="J50" i="5"/>
  <c r="F50" i="5"/>
  <c r="G50" i="5"/>
  <c r="H50" i="5"/>
  <c r="R50" i="5"/>
  <c r="I50" i="5"/>
  <c r="J169" i="5"/>
  <c r="F169" i="5"/>
  <c r="R169" i="5"/>
  <c r="H169" i="5"/>
  <c r="I169" i="5"/>
  <c r="G169" i="5"/>
  <c r="G337" i="5"/>
  <c r="F465" i="5"/>
  <c r="R465" i="5"/>
  <c r="G465" i="5"/>
  <c r="J465" i="5"/>
  <c r="H465" i="5"/>
  <c r="I465" i="5"/>
  <c r="I521" i="5"/>
  <c r="R521" i="5"/>
  <c r="H521" i="5"/>
  <c r="G521" i="5"/>
  <c r="F521" i="5"/>
  <c r="J521" i="5"/>
  <c r="F593" i="5"/>
  <c r="H593" i="5"/>
  <c r="R593" i="5"/>
  <c r="I593" i="5"/>
  <c r="G593" i="5"/>
  <c r="J593" i="5"/>
  <c r="R673" i="5"/>
  <c r="J673" i="5"/>
  <c r="G673" i="5"/>
  <c r="F673" i="5"/>
  <c r="I673" i="5"/>
  <c r="H673" i="5"/>
  <c r="J809" i="5"/>
  <c r="R809" i="5"/>
  <c r="G809" i="5"/>
  <c r="I809" i="5"/>
  <c r="F809" i="5"/>
  <c r="H809" i="5"/>
  <c r="I865" i="5"/>
  <c r="J865" i="5"/>
  <c r="H865" i="5"/>
  <c r="G865" i="5"/>
  <c r="F865" i="5"/>
  <c r="R865" i="5"/>
  <c r="G969" i="5"/>
  <c r="R969" i="5"/>
  <c r="H969" i="5"/>
  <c r="I969" i="5"/>
  <c r="J969" i="5"/>
  <c r="F969" i="5"/>
  <c r="F1081" i="5"/>
  <c r="G1081" i="5"/>
  <c r="J1081" i="5"/>
  <c r="I1081" i="5"/>
  <c r="R1081" i="5"/>
  <c r="H1081" i="5"/>
  <c r="G1273" i="5"/>
  <c r="J1273" i="5"/>
  <c r="H1273" i="5"/>
  <c r="R1273" i="5"/>
  <c r="I1273" i="5"/>
  <c r="F1273" i="5"/>
  <c r="F1305" i="5"/>
  <c r="H1305" i="5"/>
  <c r="R1305" i="5"/>
  <c r="J1305" i="5"/>
  <c r="I1305" i="5"/>
  <c r="G1393" i="5"/>
  <c r="H654" i="5"/>
  <c r="R654" i="5"/>
  <c r="J654" i="5"/>
  <c r="I654" i="5"/>
  <c r="F654" i="5"/>
  <c r="H918" i="5"/>
  <c r="F918" i="5"/>
  <c r="G918" i="5"/>
  <c r="J918" i="5"/>
  <c r="R918" i="5"/>
  <c r="I918" i="5"/>
  <c r="F470" i="5"/>
  <c r="G470" i="5"/>
  <c r="I470" i="5"/>
  <c r="R470" i="5"/>
  <c r="J470" i="5"/>
  <c r="H470" i="5"/>
  <c r="I758" i="5"/>
  <c r="H758" i="5"/>
  <c r="G758" i="5"/>
  <c r="J758" i="5"/>
  <c r="R758" i="5"/>
  <c r="F758" i="5"/>
  <c r="I502" i="5"/>
  <c r="H502" i="5"/>
  <c r="G502" i="5"/>
  <c r="F502" i="5"/>
  <c r="R502" i="5"/>
  <c r="J502" i="5"/>
  <c r="G1934" i="5"/>
  <c r="I1934" i="5"/>
  <c r="F1934" i="5"/>
  <c r="R1934" i="5"/>
  <c r="J1934" i="5"/>
  <c r="H1934" i="5"/>
  <c r="I1406" i="5"/>
  <c r="H1406" i="5"/>
  <c r="R1406" i="5"/>
  <c r="F1406" i="5"/>
  <c r="G1406" i="5"/>
  <c r="J1406" i="5"/>
  <c r="I1726" i="5"/>
  <c r="R1726" i="5"/>
  <c r="F1726" i="5"/>
  <c r="J1726" i="5"/>
  <c r="H1726" i="5"/>
  <c r="I2022" i="5"/>
  <c r="J2022" i="5"/>
  <c r="H2022" i="5"/>
  <c r="F2022" i="5"/>
  <c r="G2022" i="5"/>
  <c r="R2022" i="5"/>
  <c r="J2086" i="5"/>
  <c r="H2086" i="5"/>
  <c r="G2086" i="5"/>
  <c r="R2086" i="5"/>
  <c r="I2086" i="5"/>
  <c r="F2086" i="5"/>
  <c r="I2286" i="5"/>
  <c r="R2286" i="5"/>
  <c r="H2286" i="5"/>
  <c r="J2286" i="5"/>
  <c r="F2286" i="5"/>
  <c r="R214" i="5"/>
  <c r="G214" i="5"/>
  <c r="H214" i="5"/>
  <c r="I214" i="5"/>
  <c r="F214" i="5"/>
  <c r="J214" i="5"/>
  <c r="H318" i="5"/>
  <c r="G318" i="5"/>
  <c r="J318" i="5"/>
  <c r="R318" i="5"/>
  <c r="F318" i="5"/>
  <c r="I318" i="5"/>
  <c r="I1294" i="5"/>
  <c r="G1294" i="5"/>
  <c r="H1294" i="5"/>
  <c r="J1294" i="5"/>
  <c r="F1294" i="5"/>
  <c r="R1294" i="5"/>
  <c r="F1470" i="5"/>
  <c r="G1470" i="5"/>
  <c r="H1470" i="5"/>
  <c r="J1470" i="5"/>
  <c r="R1470" i="5"/>
  <c r="I1470" i="5"/>
  <c r="R1790" i="5"/>
  <c r="I1790" i="5"/>
  <c r="H1790" i="5"/>
  <c r="J1790" i="5"/>
  <c r="F1790" i="5"/>
  <c r="J1846" i="5"/>
  <c r="I1846" i="5"/>
  <c r="F1846" i="5"/>
  <c r="H1846" i="5"/>
  <c r="R1846" i="5"/>
  <c r="H1958" i="5"/>
  <c r="R1958" i="5"/>
  <c r="F1958" i="5"/>
  <c r="J1958" i="5"/>
  <c r="G1958" i="5"/>
  <c r="H2030" i="5"/>
  <c r="J2030" i="5"/>
  <c r="G2030" i="5"/>
  <c r="I2030" i="5"/>
  <c r="R2030" i="5"/>
  <c r="F2030" i="5"/>
  <c r="H2110" i="5"/>
  <c r="I2110" i="5"/>
  <c r="G2110" i="5"/>
  <c r="R2110" i="5"/>
  <c r="J2110" i="5"/>
  <c r="F2110" i="5"/>
  <c r="F2358" i="5"/>
  <c r="G2358" i="5"/>
  <c r="I2358" i="5"/>
  <c r="H2358" i="5"/>
  <c r="J2358" i="5"/>
  <c r="R2358" i="5"/>
  <c r="H1118" i="5"/>
  <c r="R1118" i="5"/>
  <c r="J1118" i="5"/>
  <c r="F1118" i="5"/>
  <c r="G1118" i="5"/>
  <c r="I1118" i="5"/>
  <c r="J814" i="5"/>
  <c r="G814" i="5"/>
  <c r="H814" i="5"/>
  <c r="F814" i="5"/>
  <c r="R814" i="5"/>
  <c r="I814" i="5"/>
  <c r="J902" i="5"/>
  <c r="I902" i="5"/>
  <c r="G902" i="5"/>
  <c r="R902" i="5"/>
  <c r="H902" i="5"/>
  <c r="F902" i="5"/>
  <c r="G438" i="5"/>
  <c r="H438" i="5"/>
  <c r="F438" i="5"/>
  <c r="J438" i="5"/>
  <c r="R438" i="5"/>
  <c r="I438" i="5"/>
  <c r="I47" i="5"/>
  <c r="H47" i="5"/>
  <c r="F47" i="5"/>
  <c r="R47" i="5"/>
  <c r="J47" i="5"/>
  <c r="R1182" i="5"/>
  <c r="J1182" i="5"/>
  <c r="H1182" i="5"/>
  <c r="F1182" i="5"/>
  <c r="I1182" i="5"/>
  <c r="F1382" i="5"/>
  <c r="J1382" i="5"/>
  <c r="G1382" i="5"/>
  <c r="R1382" i="5"/>
  <c r="H1382" i="5"/>
  <c r="I1382" i="5"/>
  <c r="G1518" i="5"/>
  <c r="R1518" i="5"/>
  <c r="J1518" i="5"/>
  <c r="H1518" i="5"/>
  <c r="I1518" i="5"/>
  <c r="F1518" i="5"/>
  <c r="G1734" i="5"/>
  <c r="F1734" i="5"/>
  <c r="R1734" i="5"/>
  <c r="J1734" i="5"/>
  <c r="H1734" i="5"/>
  <c r="I1734" i="5"/>
  <c r="J2302" i="5"/>
  <c r="F2302" i="5"/>
  <c r="H2302" i="5"/>
  <c r="I2302" i="5"/>
  <c r="R2302" i="5"/>
  <c r="I2462" i="5"/>
  <c r="J2462" i="5"/>
  <c r="R2462" i="5"/>
  <c r="H2462" i="5"/>
  <c r="F2462" i="5"/>
  <c r="F222" i="5"/>
  <c r="H222" i="5"/>
  <c r="R222" i="5"/>
  <c r="J222" i="5"/>
  <c r="I222" i="5"/>
  <c r="G222" i="5"/>
  <c r="F486" i="5"/>
  <c r="J486" i="5"/>
  <c r="I486" i="5"/>
  <c r="G486" i="5"/>
  <c r="R486" i="5"/>
  <c r="H486" i="5"/>
  <c r="R23" i="5"/>
  <c r="G1182" i="5"/>
  <c r="H1318" i="5"/>
  <c r="R1318" i="5"/>
  <c r="F1318" i="5"/>
  <c r="J1318" i="5"/>
  <c r="I1318" i="5"/>
  <c r="I1478" i="5"/>
  <c r="R1478" i="5"/>
  <c r="G1478" i="5"/>
  <c r="H1478" i="5"/>
  <c r="F1478" i="5"/>
  <c r="J1478" i="5"/>
  <c r="I1582" i="5"/>
  <c r="G1582" i="5"/>
  <c r="J1582" i="5"/>
  <c r="F1582" i="5"/>
  <c r="H1582" i="5"/>
  <c r="R1582" i="5"/>
  <c r="F1806" i="5"/>
  <c r="I1806" i="5"/>
  <c r="H1806" i="5"/>
  <c r="J1806" i="5"/>
  <c r="R1806" i="5"/>
  <c r="G1806" i="5"/>
  <c r="G1870" i="5"/>
  <c r="F1870" i="5"/>
  <c r="R1870" i="5"/>
  <c r="I1870" i="5"/>
  <c r="H1870" i="5"/>
  <c r="J1870" i="5"/>
  <c r="H1990" i="5"/>
  <c r="J1990" i="5"/>
  <c r="F1990" i="5"/>
  <c r="R1990" i="5"/>
  <c r="I1990" i="5"/>
  <c r="H2038" i="5"/>
  <c r="R2038" i="5"/>
  <c r="F2038" i="5"/>
  <c r="J2038" i="5"/>
  <c r="I2038" i="5"/>
  <c r="G2038" i="5"/>
  <c r="H2174" i="5"/>
  <c r="J2174" i="5"/>
  <c r="R2174" i="5"/>
  <c r="F2174" i="5"/>
  <c r="I2174" i="5"/>
  <c r="R2382" i="5"/>
  <c r="F2382" i="5"/>
  <c r="J2382" i="5"/>
  <c r="H2382" i="5"/>
  <c r="G2382" i="5"/>
  <c r="I2382" i="5"/>
  <c r="R366" i="5"/>
  <c r="I366" i="5"/>
  <c r="G366" i="5"/>
  <c r="J366" i="5"/>
  <c r="F366" i="5"/>
  <c r="H366" i="5"/>
  <c r="I894" i="5"/>
  <c r="F894" i="5"/>
  <c r="R894" i="5"/>
  <c r="H894" i="5"/>
  <c r="G894" i="5"/>
  <c r="J894" i="5"/>
  <c r="F670" i="5"/>
  <c r="R670" i="5"/>
  <c r="J670" i="5"/>
  <c r="H670" i="5"/>
  <c r="I670" i="5"/>
  <c r="G670" i="5"/>
  <c r="H1094" i="5"/>
  <c r="F1094" i="5"/>
  <c r="I1094" i="5"/>
  <c r="R1094" i="5"/>
  <c r="J1094" i="5"/>
  <c r="R286" i="5"/>
  <c r="I286" i="5"/>
  <c r="F286" i="5"/>
  <c r="G286" i="5"/>
  <c r="H286" i="5"/>
  <c r="J286" i="5"/>
  <c r="H1390" i="5"/>
  <c r="F1390" i="5"/>
  <c r="J1390" i="5"/>
  <c r="I1390" i="5"/>
  <c r="G1390" i="5"/>
  <c r="R1390" i="5"/>
  <c r="H2150" i="5"/>
  <c r="R2150" i="5"/>
  <c r="F2150" i="5"/>
  <c r="I2150" i="5"/>
  <c r="G2150" i="5"/>
  <c r="J2150" i="5"/>
  <c r="R2478" i="5"/>
  <c r="H2478" i="5"/>
  <c r="I2478" i="5"/>
  <c r="J2478" i="5"/>
  <c r="F2478" i="5"/>
  <c r="J94" i="5"/>
  <c r="F94" i="5"/>
  <c r="H94" i="5"/>
  <c r="R94" i="5"/>
  <c r="I94" i="5"/>
  <c r="G94" i="5"/>
  <c r="R254" i="5"/>
  <c r="H254" i="5"/>
  <c r="J254" i="5"/>
  <c r="I254" i="5"/>
  <c r="G254" i="5"/>
  <c r="F254" i="5"/>
  <c r="J518" i="5"/>
  <c r="R518" i="5"/>
  <c r="F518" i="5"/>
  <c r="H518" i="5"/>
  <c r="H1030" i="5"/>
  <c r="I1030" i="5"/>
  <c r="J1030" i="5"/>
  <c r="R1030" i="5"/>
  <c r="G1030" i="5"/>
  <c r="F1030" i="5"/>
  <c r="I1198" i="5"/>
  <c r="F1198" i="5"/>
  <c r="J1198" i="5"/>
  <c r="H1198" i="5"/>
  <c r="R1198" i="5"/>
  <c r="G1494" i="5"/>
  <c r="J1494" i="5"/>
  <c r="I1494" i="5"/>
  <c r="F1494" i="5"/>
  <c r="R1494" i="5"/>
  <c r="H1494" i="5"/>
  <c r="I1742" i="5"/>
  <c r="H1742" i="5"/>
  <c r="R1742" i="5"/>
  <c r="F1742" i="5"/>
  <c r="J1742" i="5"/>
  <c r="I1822" i="5"/>
  <c r="F1822" i="5"/>
  <c r="R1822" i="5"/>
  <c r="H1822" i="5"/>
  <c r="J1822" i="5"/>
  <c r="H1926" i="5"/>
  <c r="R1926" i="5"/>
  <c r="F1926" i="5"/>
  <c r="I1926" i="5"/>
  <c r="J1926" i="5"/>
  <c r="F2198" i="5"/>
  <c r="J2198" i="5"/>
  <c r="H2198" i="5"/>
  <c r="R2198" i="5"/>
  <c r="G2198" i="5"/>
  <c r="I2198" i="5"/>
  <c r="F2278" i="5"/>
  <c r="R2278" i="5"/>
  <c r="H2278" i="5"/>
  <c r="J2278" i="5"/>
  <c r="I2278" i="5"/>
  <c r="I2318" i="5"/>
  <c r="G2318" i="5"/>
  <c r="J2318" i="5"/>
  <c r="F2318" i="5"/>
  <c r="H2318" i="5"/>
  <c r="R2318" i="5"/>
  <c r="F2446" i="5"/>
  <c r="I2446" i="5"/>
  <c r="J2446" i="5"/>
  <c r="G2446" i="5"/>
  <c r="H2446" i="5"/>
  <c r="R2446" i="5"/>
  <c r="I326" i="5"/>
  <c r="H326" i="5"/>
  <c r="R326" i="5"/>
  <c r="J326" i="5"/>
  <c r="G326" i="5"/>
  <c r="F326" i="5"/>
  <c r="H734" i="5"/>
  <c r="G734" i="5"/>
  <c r="R734" i="5"/>
  <c r="I734" i="5"/>
  <c r="J734" i="5"/>
  <c r="F734" i="5"/>
  <c r="G1102" i="5"/>
  <c r="F1102" i="5"/>
  <c r="R1102" i="5"/>
  <c r="H1102" i="5"/>
  <c r="I1102" i="5"/>
  <c r="J1102" i="5"/>
  <c r="J1078" i="5"/>
  <c r="I1078" i="5"/>
  <c r="F1078" i="5"/>
  <c r="G1078" i="5"/>
  <c r="R1078" i="5"/>
  <c r="H1078" i="5"/>
  <c r="F1398" i="5"/>
  <c r="I1398" i="5"/>
  <c r="G1398" i="5"/>
  <c r="R1398" i="5"/>
  <c r="J1398" i="5"/>
  <c r="H1398" i="5"/>
  <c r="R1646" i="5"/>
  <c r="F1646" i="5"/>
  <c r="G1646" i="5"/>
  <c r="I1646" i="5"/>
  <c r="J1646" i="5"/>
  <c r="H1646" i="5"/>
  <c r="F2014" i="5"/>
  <c r="R2014" i="5"/>
  <c r="I2014" i="5"/>
  <c r="J2014" i="5"/>
  <c r="H2014" i="5"/>
  <c r="G2014" i="5"/>
  <c r="F2078" i="5"/>
  <c r="H2078" i="5"/>
  <c r="I2078" i="5"/>
  <c r="R2078" i="5"/>
  <c r="J2078" i="5"/>
  <c r="J2238" i="5"/>
  <c r="I2238" i="5"/>
  <c r="R2238" i="5"/>
  <c r="G2238" i="5"/>
  <c r="H2238" i="5"/>
  <c r="F2238" i="5"/>
  <c r="H2350" i="5"/>
  <c r="G2350" i="5"/>
  <c r="I2350" i="5"/>
  <c r="F2350" i="5"/>
  <c r="J2350" i="5"/>
  <c r="R2350" i="5"/>
  <c r="F1070" i="5"/>
  <c r="I1070" i="5"/>
  <c r="H1070" i="5"/>
  <c r="J1070" i="5"/>
  <c r="G1070" i="5"/>
  <c r="R1070" i="5"/>
  <c r="H398" i="5"/>
  <c r="J398" i="5"/>
  <c r="R398" i="5"/>
  <c r="G398" i="5"/>
  <c r="F398" i="5"/>
  <c r="I398" i="5"/>
  <c r="J558" i="5"/>
  <c r="G558" i="5"/>
  <c r="R558" i="5"/>
  <c r="F558" i="5"/>
  <c r="H558" i="5"/>
  <c r="I558" i="5"/>
  <c r="F926" i="5"/>
  <c r="J926" i="5"/>
  <c r="I926" i="5"/>
  <c r="G926" i="5"/>
  <c r="R926" i="5"/>
  <c r="H926" i="5"/>
  <c r="J1270" i="5"/>
  <c r="H1270" i="5"/>
  <c r="I1270" i="5"/>
  <c r="F1270" i="5"/>
  <c r="G1270" i="5"/>
  <c r="R1270" i="5"/>
  <c r="J1374" i="5"/>
  <c r="R1374" i="5"/>
  <c r="H1374" i="5"/>
  <c r="G1374" i="5"/>
  <c r="F1374" i="5"/>
  <c r="I1374" i="5"/>
  <c r="F1502" i="5"/>
  <c r="H1502" i="5"/>
  <c r="G1502" i="5"/>
  <c r="I1502" i="5"/>
  <c r="J1502" i="5"/>
  <c r="R1502" i="5"/>
  <c r="I1766" i="5"/>
  <c r="R1766" i="5"/>
  <c r="F1766" i="5"/>
  <c r="H1766" i="5"/>
  <c r="J1766" i="5"/>
  <c r="I1830" i="5"/>
  <c r="R1830" i="5"/>
  <c r="F1830" i="5"/>
  <c r="J1830" i="5"/>
  <c r="H1830" i="5"/>
  <c r="H1942" i="5"/>
  <c r="R1942" i="5"/>
  <c r="G1942" i="5"/>
  <c r="F1942" i="5"/>
  <c r="I1942" i="5"/>
  <c r="J1942" i="5"/>
  <c r="H2454" i="5"/>
  <c r="J2454" i="5"/>
  <c r="G2454" i="5"/>
  <c r="I2454" i="5"/>
  <c r="F2454" i="5"/>
  <c r="R2454" i="5"/>
  <c r="F2470" i="5"/>
  <c r="G2470" i="5"/>
  <c r="H2470" i="5"/>
  <c r="J2470" i="5"/>
  <c r="I2470" i="5"/>
  <c r="R2470" i="5"/>
  <c r="J2143" i="5"/>
  <c r="I2143" i="5"/>
  <c r="G2143" i="5"/>
  <c r="H2143" i="5"/>
  <c r="F2143" i="5"/>
  <c r="R2143" i="5"/>
  <c r="I2414" i="5"/>
  <c r="J2414" i="5"/>
  <c r="R2414" i="5"/>
  <c r="H2414" i="5"/>
  <c r="F2414" i="5"/>
  <c r="D21" i="6"/>
  <c r="C24" i="6"/>
  <c r="S38" i="5"/>
  <c r="S15" i="5"/>
  <c r="S35" i="5"/>
  <c r="S32" i="5"/>
  <c r="S19" i="5"/>
  <c r="S36" i="5"/>
  <c r="S20" i="5"/>
  <c r="S14" i="5"/>
  <c r="S8" i="5"/>
  <c r="S7" i="5"/>
  <c r="S24" i="5"/>
  <c r="S30" i="5"/>
  <c r="S28" i="5"/>
  <c r="S31" i="5"/>
  <c r="S21" i="5"/>
  <c r="S22" i="5"/>
  <c r="S5" i="5"/>
  <c r="S9" i="5"/>
  <c r="S26" i="5"/>
  <c r="S29" i="5"/>
  <c r="S37" i="5"/>
  <c r="S10" i="5"/>
  <c r="S33" i="5"/>
  <c r="S34" i="5"/>
  <c r="S23" i="5"/>
  <c r="S11" i="5"/>
  <c r="S13" i="5"/>
  <c r="S6" i="5"/>
  <c r="S12" i="5"/>
  <c r="S17" i="5"/>
  <c r="S18" i="5"/>
  <c r="S16" i="5"/>
  <c r="S25" i="5"/>
  <c r="S27" i="5"/>
  <c r="G61" i="6" l="1"/>
  <c r="H61" i="6" s="1"/>
  <c r="C13" i="6"/>
  <c r="H59" i="6"/>
  <c r="D59" i="6" s="1"/>
  <c r="C10" i="6"/>
  <c r="D10" i="6"/>
  <c r="C8" i="6"/>
  <c r="C7" i="6"/>
  <c r="C9" i="6"/>
  <c r="C12" i="6"/>
  <c r="C11" i="6"/>
  <c r="G64" i="6" a="1"/>
  <c r="G64" i="6" s="1"/>
  <c r="H64" i="6" s="1"/>
  <c r="D39" i="6"/>
  <c r="C39" i="6"/>
  <c r="C34" i="6"/>
  <c r="C44" i="6"/>
  <c r="C21" i="6"/>
  <c r="D15" i="6"/>
  <c r="C15" i="6"/>
  <c r="K60" i="6"/>
  <c r="F23" i="6"/>
  <c r="B43" i="4"/>
  <c r="A27" i="6" s="1"/>
  <c r="B61" i="4"/>
  <c r="A42" i="6" s="1"/>
  <c r="B49" i="4"/>
  <c r="A32" i="6" s="1"/>
  <c r="F20" i="6"/>
  <c r="H20" i="6" s="1"/>
  <c r="D20" i="6" s="1"/>
  <c r="C59" i="6"/>
  <c r="C6" i="6"/>
  <c r="B59" i="4"/>
  <c r="A41" i="6" s="1"/>
  <c r="B75" i="4"/>
  <c r="A53" i="6" s="1"/>
  <c r="B63" i="4"/>
  <c r="A44" i="6" s="1"/>
  <c r="B57" i="4"/>
  <c r="A39" i="6" s="1"/>
  <c r="B51" i="4"/>
  <c r="A34" i="6" s="1"/>
  <c r="C5" i="6"/>
  <c r="D68" i="4"/>
  <c r="B47" i="4"/>
  <c r="A31" i="6" s="1"/>
  <c r="B65" i="4"/>
  <c r="A46" i="6" s="1"/>
  <c r="D43" i="4"/>
  <c r="C4" i="6"/>
  <c r="G61" i="4"/>
  <c r="B44" i="4"/>
  <c r="A28" i="6" s="1"/>
  <c r="G37" i="4"/>
  <c r="B46" i="4"/>
  <c r="A30" i="6" s="1"/>
  <c r="G43" i="4"/>
  <c r="B62" i="4"/>
  <c r="A43" i="6" s="1"/>
  <c r="B74" i="4"/>
  <c r="A52" i="6" s="1"/>
  <c r="D37" i="4"/>
  <c r="B56" i="4"/>
  <c r="A38" i="6" s="1"/>
  <c r="D49" i="4"/>
  <c r="D31" i="4"/>
  <c r="A26" i="6"/>
  <c r="G31" i="4"/>
  <c r="G55" i="4"/>
  <c r="G68" i="4"/>
  <c r="D61" i="4"/>
  <c r="A23" i="6"/>
  <c r="B52" i="4"/>
  <c r="A35" i="6" s="1"/>
  <c r="B64" i="4"/>
  <c r="A45" i="6" s="1"/>
  <c r="A25" i="6"/>
  <c r="T23" i="5"/>
  <c r="T31" i="5"/>
  <c r="T11" i="5"/>
  <c r="T37" i="5"/>
  <c r="T26" i="5"/>
  <c r="T28" i="5"/>
  <c r="T30" i="5"/>
  <c r="T33" i="5"/>
  <c r="T20" i="5"/>
  <c r="T8" i="5"/>
  <c r="T36" i="5"/>
  <c r="T6" i="5"/>
  <c r="T16" i="5"/>
  <c r="T21" i="5"/>
  <c r="T29" i="5"/>
  <c r="T17" i="5"/>
  <c r="T34" i="5"/>
  <c r="T13" i="5"/>
  <c r="T12" i="5"/>
  <c r="T19" i="5"/>
  <c r="T22" i="5"/>
  <c r="T7" i="5"/>
  <c r="T9" i="5"/>
  <c r="T35" i="5"/>
  <c r="T27" i="5"/>
  <c r="T18" i="5"/>
  <c r="T10" i="5"/>
  <c r="T25" i="5"/>
  <c r="T14" i="5"/>
  <c r="T24" i="5"/>
  <c r="T5" i="5"/>
  <c r="T38" i="5"/>
  <c r="T32" i="5"/>
  <c r="T15" i="5"/>
  <c r="D61" i="6" l="1"/>
  <c r="C61" i="6"/>
  <c r="C20" i="6"/>
  <c r="F60" i="6"/>
  <c r="F33" i="6"/>
  <c r="H33" i="6" s="1"/>
  <c r="F38" i="6"/>
  <c r="H38" i="6" s="1"/>
  <c r="F43" i="6"/>
  <c r="H43" i="6" s="1"/>
  <c r="H23" i="6"/>
  <c r="F48" i="6"/>
  <c r="F28" i="6"/>
  <c r="H28" i="6" s="1"/>
  <c r="F53" i="6" l="1"/>
  <c r="H53" i="6" s="1"/>
  <c r="F54" i="6"/>
  <c r="H54" i="6" s="1"/>
  <c r="F55" i="6"/>
  <c r="H55" i="6" s="1"/>
  <c r="H48" i="6"/>
  <c r="F49" i="6"/>
  <c r="F57" i="6"/>
  <c r="H57" i="6" s="1"/>
  <c r="F58" i="6"/>
  <c r="H58" i="6" s="1"/>
  <c r="C23" i="6"/>
  <c r="D23" i="6"/>
  <c r="D43" i="6"/>
  <c r="C43" i="6"/>
  <c r="D33" i="6"/>
  <c r="C33" i="6"/>
  <c r="H60" i="6"/>
  <c r="B2" i="6"/>
  <c r="D28" i="6"/>
  <c r="C28" i="6"/>
  <c r="C38" i="6"/>
  <c r="D38" i="6"/>
  <c r="F52" i="6"/>
  <c r="H52" i="6" s="1"/>
  <c r="D52" i="6" l="1"/>
  <c r="C52" i="6"/>
  <c r="D58" i="6"/>
  <c r="C58" i="6"/>
  <c r="C57" i="6"/>
  <c r="D57" i="6"/>
  <c r="C48" i="6"/>
  <c r="D48" i="6"/>
  <c r="C55" i="6"/>
  <c r="D55" i="6"/>
  <c r="C60" i="6"/>
  <c r="D60" i="6"/>
  <c r="C54" i="6"/>
  <c r="D54" i="6"/>
  <c r="H49" i="6"/>
  <c r="F50" i="6"/>
  <c r="H50" i="6" s="1"/>
  <c r="C53" i="6"/>
  <c r="D53" i="6"/>
  <c r="C50" i="6" l="1"/>
  <c r="D50" i="6"/>
  <c r="D49" i="6"/>
  <c r="C49" i="6"/>
  <c r="H65"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<sst xmlns="http://schemas.openxmlformats.org/spreadsheetml/2006/main" count="23287" uniqueCount="19224">
  <si>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</si>
  <si>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</si>
  <si>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</si>
  <si>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</si>
  <si>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</si>
  <si>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</si>
  <si>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</si>
  <si>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</si>
  <si>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</si>
  <si>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</si>
  <si>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</si>
  <si>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</si>
  <si>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</si>
  <si>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</si>
  <si>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</si>
  <si>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</si>
  <si>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</si>
  <si>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</si>
  <si>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</si>
  <si>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</si>
  <si>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</si>
  <si>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</si>
  <si>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</si>
  <si>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</si>
  <si>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</si>
  <si>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</si>
  <si>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</si>
  <si>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</si>
  <si>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</si>
  <si>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</si>
  <si>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</si>
  <si>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</si>
  <si>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</si>
  <si>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</si>
  <si>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</si>
  <si>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</si>
  <si>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</si>
  <si>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</si>
  <si>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</si>
  <si>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</si>
  <si>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</si>
  <si>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</si>
  <si>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</si>
  <si>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</si>
  <si>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</si>
  <si>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</si>
  <si>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</si>
  <si>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</si>
  <si>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</si>
  <si>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</si>
  <si>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</si>
  <si>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</si>
  <si>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</si>
  <si>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</si>
  <si>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</si>
  <si>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</si>
  <si>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</si>
  <si>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</si>
  <si>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</si>
  <si>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</si>
  <si>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</si>
  <si>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</si>
  <si>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</si>
  <si>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</si>
  <si>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</si>
  <si>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</si>
  <si>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</si>
  <si>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</si>
  <si>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</si>
  <si>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</si>
  <si>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</si>
  <si>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</si>
  <si>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</si>
  <si>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</si>
  <si>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</si>
  <si>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</si>
  <si>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</si>
  <si>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</si>
  <si>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</si>
  <si>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</si>
  <si>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</si>
  <si>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</si>
  <si>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</si>
  <si>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</si>
  <si>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</si>
  <si>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</si>
  <si>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</si>
  <si>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</si>
  <si>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</si>
  <si>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</si>
  <si>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</si>
  <si>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</si>
  <si>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</si>
  <si>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</si>
  <si>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</si>
  <si>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</si>
  <si>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</si>
  <si>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</si>
  <si>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</si>
  <si>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</si>
  <si>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</si>
  <si>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</si>
  <si>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</si>
  <si>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</si>
  <si>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</si>
  <si>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</si>
  <si>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</si>
  <si>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</si>
  <si>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</si>
  <si>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</si>
  <si>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</si>
  <si>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</si>
  <si>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</si>
  <si>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</si>
  <si>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</si>
  <si>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</si>
  <si>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</si>
  <si>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</si>
  <si>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</si>
  <si>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</si>
  <si>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</si>
  <si>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</si>
  <si>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</si>
  <si>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</si>
  <si>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</si>
  <si>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</si>
  <si>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</si>
  <si>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</si>
  <si>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</si>
  <si>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</si>
  <si>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</si>
  <si>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</si>
  <si>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</si>
  <si>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</si>
  <si>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</si>
  <si>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</si>
  <si>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</si>
  <si>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</si>
  <si>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</si>
  <si>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</si>
  <si>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</si>
  <si>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</si>
  <si>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</si>
  <si>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</si>
  <si>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</si>
  <si>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</si>
  <si>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</si>
  <si>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</si>
  <si>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</si>
  <si>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</si>
  <si>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</si>
  <si>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</si>
  <si>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</si>
  <si>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</si>
  <si>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</si>
  <si>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</si>
  <si>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</si>
  <si>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</si>
  <si>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</si>
  <si>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</si>
  <si>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</si>
  <si>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</si>
  <si>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</si>
  <si>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</si>
  <si>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</si>
  <si>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</si>
  <si>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</si>
  <si>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</si>
  <si>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</si>
  <si>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</si>
  <si>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</si>
  <si>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</si>
  <si>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</si>
  <si>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</si>
  <si>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</si>
  <si>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</si>
  <si>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</si>
  <si>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</si>
  <si>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</si>
  <si>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</si>
  <si>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</si>
  <si>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</si>
  <si>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</si>
  <si>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</si>
  <si>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</si>
  <si>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</si>
  <si>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</si>
  <si>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</si>
  <si>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</si>
  <si>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</si>
  <si>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</si>
  <si>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</si>
  <si>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</si>
  <si>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</si>
  <si>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</si>
  <si>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</si>
  <si>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</si>
  <si>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</si>
  <si>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</si>
  <si>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</si>
  <si>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</si>
  <si>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</si>
  <si>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</si>
  <si>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</si>
  <si>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</si>
  <si>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</si>
  <si>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</si>
  <si>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</si>
  <si>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</si>
  <si>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</si>
  <si>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</si>
  <si>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</si>
  <si>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</si>
  <si>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</si>
  <si>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</si>
  <si>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</si>
  <si>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</si>
  <si>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</si>
  <si>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</si>
  <si>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</si>
  <si>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</si>
  <si>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</si>
  <si>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</si>
  <si>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</si>
  <si>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</si>
  <si>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</si>
  <si>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</si>
  <si>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</si>
  <si>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</si>
  <si>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</si>
  <si>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</si>
  <si>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</si>
  <si>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</si>
  <si>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</si>
  <si>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</si>
  <si>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</si>
  <si>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</si>
  <si>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</si>
  <si>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</si>
  <si>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</si>
  <si>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</si>
  <si>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</si>
  <si>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</si>
  <si>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</si>
  <si>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</si>
  <si>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</si>
  <si>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</si>
  <si>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</si>
  <si>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</si>
  <si>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</si>
  <si>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</si>
  <si>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</si>
  <si>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</si>
  <si>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</si>
  <si>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</si>
  <si>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</si>
  <si>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</si>
  <si>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</si>
  <si>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</si>
  <si>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</si>
  <si>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</si>
  <si>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</si>
  <si>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</si>
  <si>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</si>
  <si>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</si>
  <si>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</si>
  <si>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</si>
  <si>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</si>
  <si>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</si>
  <si>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</si>
  <si>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</si>
  <si>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</si>
  <si>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</si>
  <si>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</si>
  <si>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</si>
  <si>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</si>
  <si>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</si>
  <si>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</si>
  <si>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</si>
  <si>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</si>
  <si>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</si>
  <si>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</si>
  <si>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</si>
  <si>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</si>
  <si>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</si>
  <si>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</si>
  <si>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</si>
  <si>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</si>
  <si>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</si>
  <si>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</si>
  <si>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</si>
  <si>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</si>
  <si>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</si>
  <si>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</si>
  <si>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</si>
  <si>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</si>
  <si>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</si>
  <si>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</si>
  <si>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</si>
  <si>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</si>
  <si>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</si>
  <si>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</si>
  <si>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</si>
  <si>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</si>
  <si>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</si>
  <si>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</si>
  <si>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</si>
  <si>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</si>
  <si>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</si>
  <si>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</si>
  <si>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</si>
  <si>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</si>
  <si>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</si>
  <si>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</si>
  <si>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</si>
  <si>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</si>
  <si>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</si>
  <si>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</si>
  <si>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</si>
  <si>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</si>
  <si>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</si>
  <si>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</si>
  <si>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</si>
  <si>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</si>
  <si>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</si>
  <si>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</si>
  <si>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</si>
  <si>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</si>
  <si>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</si>
  <si>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</si>
  <si>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</si>
  <si>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</si>
  <si>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</si>
  <si>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</si>
  <si>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</si>
  <si>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</si>
  <si>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</si>
  <si>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</si>
  <si>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</si>
  <si>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</si>
  <si>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</si>
  <si>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</si>
  <si>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</si>
  <si>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</si>
  <si>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</si>
  <si>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</si>
  <si>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</si>
  <si>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</si>
  <si>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</si>
  <si>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</si>
  <si>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</si>
  <si>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</si>
  <si>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</si>
  <si>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</si>
  <si>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</si>
  <si>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</si>
  <si>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</si>
  <si>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</si>
  <si>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</si>
  <si>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</si>
  <si>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</si>
  <si>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</si>
  <si>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</si>
  <si>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</si>
  <si>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</si>
  <si>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</si>
  <si>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</si>
  <si>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</si>
  <si>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</si>
  <si>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</si>
  <si>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</si>
  <si>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</si>
  <si>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</si>
  <si>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</si>
  <si>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</si>
  <si>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</si>
  <si>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</si>
  <si>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</si>
  <si>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</si>
  <si>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</si>
  <si>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</si>
  <si>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</si>
  <si>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</si>
  <si>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</si>
  <si>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</si>
  <si>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</si>
  <si>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</si>
  <si>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</si>
  <si>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</si>
  <si>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</si>
  <si>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</si>
  <si>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</si>
  <si>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</si>
  <si>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</si>
  <si>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</si>
  <si>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</si>
  <si>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</si>
  <si>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</si>
  <si>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8"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</si>
  <si>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</si>
  <si>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</si>
  <si>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</si>
  <si>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</si>
  <si>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</si>
  <si>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3"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</si>
  <si>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</si>
  <si>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</si>
  <si>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</si>
  <si>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</si>
  <si>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</si>
  <si>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</si>
  <si>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</si>
  <si>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</si>
  <si>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</si>
  <si>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</si>
  <si>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</si>
  <si>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</si>
  <si>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</si>
  <si>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</si>
  <si>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</si>
  <si>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</si>
  <si>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</si>
  <si>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</si>
  <si>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</si>
  <si>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</si>
  <si>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</si>
  <si>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</si>
  <si>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</si>
  <si>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</si>
  <si>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</si>
  <si>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</si>
  <si>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</si>
  <si>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</si>
  <si>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</si>
  <si>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</si>
  <si>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</si>
  <si>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</si>
  <si>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</si>
  <si>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</si>
  <si>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</si>
  <si>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</si>
  <si>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</si>
  <si>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</si>
  <si>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</si>
  <si>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</si>
  <si>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</si>
  <si>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</si>
  <si>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</si>
  <si>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</si>
  <si>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</si>
  <si>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</si>
  <si>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</si>
  <si>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</si>
  <si>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</si>
  <si>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</si>
  <si>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</si>
  <si>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</si>
  <si>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</si>
  <si>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</si>
  <si>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</si>
  <si>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</si>
  <si>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</si>
  <si>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</si>
  <si>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</si>
  <si>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</si>
  <si>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</si>
  <si>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</si>
  <si>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</si>
  <si>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</si>
  <si>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</si>
  <si>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</si>
  <si>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</si>
  <si>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</si>
  <si>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</si>
  <si>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</si>
  <si>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</si>
  <si>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</si>
  <si>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</si>
  <si>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</si>
  <si>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</si>
  <si>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</si>
  <si>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</si>
  <si>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</si>
  <si>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</si>
  <si>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</si>
  <si>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</si>
  <si>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</si>
  <si>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</si>
  <si>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</si>
  <si>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</si>
  <si>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</si>
  <si>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</si>
  <si>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</si>
  <si>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</si>
  <si>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</si>
  <si>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</si>
  <si>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</si>
  <si>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</si>
  <si>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</si>
  <si>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</si>
  <si>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</si>
  <si>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</si>
  <si>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</si>
  <si>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</si>
  <si>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</si>
  <si>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</si>
  <si>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</si>
  <si>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</si>
  <si>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</si>
  <si>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</si>
  <si>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</si>
  <si>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</si>
  <si>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</si>
  <si>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</si>
  <si>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</si>
  <si>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</si>
  <si>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</si>
  <si>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</si>
  <si>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</si>
  <si>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</si>
  <si>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</si>
  <si>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</si>
  <si>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</si>
  <si>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</si>
  <si>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</si>
  <si>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</si>
  <si>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</si>
  <si>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</si>
  <si>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</si>
  <si>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</si>
  <si>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</si>
  <si>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</si>
  <si>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</si>
  <si>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</si>
  <si>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</si>
  <si>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</si>
  <si>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</si>
  <si>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</si>
  <si>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</si>
  <si>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</si>
  <si>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</si>
  <si>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</si>
  <si>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</si>
  <si>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</si>
  <si>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</si>
  <si>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</si>
  <si>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</si>
  <si>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</si>
  <si>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</si>
  <si>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</si>
  <si>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</si>
  <si>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</si>
  <si>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</si>
  <si>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</si>
  <si>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</si>
  <si>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</si>
  <si>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</si>
  <si>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</si>
  <si>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</si>
  <si>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</si>
  <si>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8"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</si>
  <si>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</si>
  <si>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</si>
  <si>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</si>
  <si>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</si>
  <si>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</si>
  <si>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</si>
  <si>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</si>
  <si>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</si>
  <si>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</si>
  <si>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</si>
  <si>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</si>
  <si>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</si>
  <si>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</si>
  <si>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</si>
  <si>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</si>
  <si>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</si>
  <si>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</si>
  <si>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</si>
  <si>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</si>
  <si>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</si>
  <si>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</si>
  <si>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</si>
  <si>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</si>
  <si>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</si>
  <si>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</si>
  <si>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</si>
  <si>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</si>
  <si>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</si>
  <si>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</si>
  <si>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</si>
  <si>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</si>
  <si>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</si>
  <si>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</si>
  <si>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</si>
  <si>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</si>
  <si>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</si>
  <si>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</si>
  <si>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</si>
  <si>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</si>
  <si>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</si>
  <si>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</si>
  <si>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</si>
  <si>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</si>
  <si>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</si>
  <si>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</si>
  <si>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</si>
  <si>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</si>
  <si>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8"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</si>
  <si>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</si>
  <si>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</si>
  <si>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</si>
  <si>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</si>
  <si>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</si>
  <si>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</si>
  <si>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</si>
  <si>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</si>
  <si>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</si>
  <si>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</si>
  <si>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</si>
  <si>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</si>
  <si>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</si>
  <si>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</si>
  <si>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</si>
  <si>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</si>
  <si>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</si>
  <si>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</si>
  <si>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</si>
  <si>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</si>
  <si>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</si>
  <si>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</si>
  <si>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</si>
  <si>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</si>
  <si>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</si>
  <si>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</si>
  <si>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</si>
  <si>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</si>
  <si>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</si>
  <si>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</si>
  <si>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</si>
  <si>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</si>
  <si>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</si>
  <si>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</si>
  <si>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</si>
  <si>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3"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</si>
  <si>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</si>
  <si>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</si>
  <si>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</si>
  <si>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</si>
  <si>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</si>
  <si>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</si>
  <si>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</si>
  <si>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</si>
  <si>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</si>
  <si>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</si>
  <si>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</si>
  <si>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</si>
  <si>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</si>
  <si>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</si>
  <si>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</si>
  <si>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</si>
  <si>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</si>
  <si>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3"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</si>
  <si>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</si>
  <si>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</si>
  <si>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</si>
  <si>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</si>
  <si>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</si>
  <si>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8"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</si>
  <si>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</si>
  <si>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</si>
  <si>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</si>
  <si>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</si>
  <si>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</si>
  <si>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8"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</si>
  <si>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</si>
  <si>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</si>
  <si>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</si>
  <si>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</si>
  <si>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</si>
  <si>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8"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</si>
  <si>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</si>
  <si>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</si>
  <si>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</si>
  <si>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</si>
  <si>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</si>
  <si>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8"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</si>
  <si>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</si>
  <si>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</si>
  <si>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</si>
  <si>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</si>
  <si>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</si>
  <si>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</si>
  <si>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</si>
  <si>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</si>
  <si>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</si>
  <si>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</si>
  <si>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</si>
  <si>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</si>
  <si>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</si>
  <si>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</si>
  <si>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</si>
  <si>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</si>
  <si>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</si>
  <si>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3"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</si>
  <si>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</si>
  <si>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</si>
  <si>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</si>
  <si>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</si>
  <si>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</si>
  <si>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3"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</si>
  <si>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</si>
  <si>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</si>
  <si>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</si>
  <si>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</si>
  <si>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</si>
  <si>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3"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</si>
  <si>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</si>
  <si>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</si>
  <si>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</si>
  <si>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</si>
  <si>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</si>
  <si>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</si>
  <si>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</si>
  <si>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</si>
  <si>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</si>
  <si>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</si>
  <si>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</si>
  <si>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3"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</si>
  <si>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</si>
  <si>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</si>
  <si>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</si>
  <si>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</si>
  <si>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</si>
  <si>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</si>
  <si>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</si>
  <si>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</si>
  <si>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</si>
  <si>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</si>
  <si>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</si>
  <si>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</si>
  <si>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</si>
  <si>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</si>
  <si>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</si>
  <si>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</si>
  <si>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</si>
  <si>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</si>
  <si>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</si>
  <si>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</si>
  <si>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</si>
  <si>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</si>
  <si>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</si>
  <si>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3"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</si>
  <si>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</si>
  <si>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</si>
  <si>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</si>
  <si>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</si>
  <si>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</si>
  <si>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3"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</si>
  <si>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</si>
  <si>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</si>
  <si>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</si>
  <si>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</si>
  <si>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</si>
  <si>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</si>
  <si>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</si>
  <si>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</si>
  <si>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</si>
  <si>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</si>
  <si>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</si>
  <si>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3"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</si>
  <si>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</si>
  <si>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</si>
  <si>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</si>
  <si>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</si>
  <si>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</si>
  <si>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</si>
  <si>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</si>
  <si>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</si>
  <si>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</si>
  <si>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</si>
  <si>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</si>
  <si>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</si>
  <si>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</si>
  <si>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</si>
  <si>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</si>
  <si>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</si>
  <si>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</si>
  <si>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</si>
  <si>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</si>
  <si>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</si>
  <si>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</si>
  <si>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</si>
  <si>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</si>
  <si>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</si>
  <si>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</si>
  <si>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</si>
  <si>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</si>
  <si>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</si>
  <si>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</si>
  <si>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</si>
  <si>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</si>
  <si>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</si>
  <si>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</si>
  <si>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</si>
  <si>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</si>
  <si>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</si>
  <si>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</si>
  <si>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</si>
  <si>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</si>
  <si>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</si>
  <si>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</si>
  <si>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</si>
  <si>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</si>
  <si>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</si>
  <si>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</si>
  <si>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</si>
  <si>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</si>
  <si>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</si>
  <si>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</si>
  <si>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</si>
  <si>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</si>
  <si>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</si>
  <si>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</si>
  <si>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</si>
  <si>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</si>
  <si>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</si>
  <si>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</si>
  <si>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</si>
  <si>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</si>
  <si>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</si>
  <si>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</si>
  <si>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</si>
  <si>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</si>
  <si>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</si>
  <si>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</si>
  <si>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</si>
  <si>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</si>
  <si>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</si>
  <si>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</si>
  <si>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8"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</si>
  <si>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</si>
  <si>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</si>
  <si>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</si>
  <si>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</si>
  <si>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</si>
  <si>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</si>
  <si>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</si>
  <si>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</si>
  <si>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</si>
  <si>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</si>
  <si>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</si>
  <si>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</si>
  <si>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</si>
  <si>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</si>
  <si>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</si>
  <si>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</si>
  <si>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</si>
  <si>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</si>
  <si>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</si>
  <si>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</si>
  <si>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</si>
  <si>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</si>
  <si>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</si>
  <si>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</si>
  <si>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</si>
  <si>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</si>
  <si>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</si>
  <si>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</si>
  <si>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</si>
  <si>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</si>
  <si>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</si>
  <si>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</si>
  <si>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</si>
  <si>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</si>
  <si>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</si>
  <si>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</si>
  <si>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</si>
  <si>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</si>
  <si>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</si>
  <si>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</si>
  <si>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</si>
  <si>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</si>
  <si>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</si>
  <si>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</si>
  <si>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</si>
  <si>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</si>
  <si>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</si>
  <si>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</si>
  <si>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</si>
  <si>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</si>
  <si>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</si>
  <si>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</si>
  <si>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</si>
  <si>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</si>
  <si>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</si>
  <si>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</si>
  <si>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3"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</si>
  <si>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</si>
  <si>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</si>
  <si>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</si>
  <si>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</si>
  <si>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</si>
  <si>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</si>
  <si>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</si>
  <si>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</si>
  <si>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</si>
  <si>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</si>
  <si>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</si>
  <si>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3"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</si>
  <si>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</si>
  <si>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</si>
  <si>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</si>
  <si>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</si>
  <si>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</si>
  <si>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7"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</si>
  <si>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</si>
  <si>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</si>
  <si>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</si>
  <si>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</si>
  <si>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</si>
  <si>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</si>
  <si>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</si>
  <si>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</si>
  <si>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</si>
  <si>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</si>
  <si>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</si>
  <si>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</si>
  <si>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</si>
  <si>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</si>
  <si>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</si>
  <si>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</si>
  <si>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</si>
  <si>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</si>
  <si>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</si>
  <si>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</si>
  <si>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</si>
  <si>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</si>
  <si>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</si>
  <si>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</si>
  <si>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</si>
  <si>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</si>
  <si>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</si>
  <si>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</si>
  <si>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</si>
  <si>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</si>
  <si>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</si>
  <si>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</si>
  <si>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</si>
  <si>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</si>
  <si>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</si>
  <si>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</si>
  <si>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</si>
  <si>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</si>
  <si>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</si>
  <si>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</si>
  <si>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</si>
  <si>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</si>
  <si>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</si>
  <si>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</si>
  <si>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</si>
  <si>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</si>
  <si>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</si>
  <si>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</si>
  <si>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</si>
  <si>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</si>
  <si>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</si>
  <si>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</si>
  <si>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</si>
  <si>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</si>
  <si>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</si>
  <si>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</si>
  <si>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</si>
  <si>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</si>
  <si>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</si>
  <si>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</si>
  <si>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</si>
  <si>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</si>
  <si>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</si>
  <si>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</si>
  <si>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</si>
  <si>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3"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</si>
  <si>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</si>
  <si>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</si>
  <si>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</si>
  <si>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</si>
  <si>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</si>
  <si>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8"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</si>
  <si>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</si>
  <si>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</si>
  <si>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</si>
  <si>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</si>
  <si>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</si>
  <si>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7"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</si>
  <si>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</si>
  <si>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</si>
  <si>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</si>
  <si>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</si>
  <si>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</si>
  <si>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</si>
  <si>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</si>
  <si>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</si>
  <si>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</si>
  <si>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</si>
  <si>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</si>
  <si>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</si>
  <si>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</si>
  <si>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</si>
  <si>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</si>
  <si>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</si>
  <si>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</si>
  <si>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</si>
  <si>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8"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</si>
  <si>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</si>
  <si>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</si>
  <si>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</si>
  <si>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</si>
  <si>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</si>
  <si>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</si>
  <si>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</si>
  <si>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</si>
  <si>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</si>
  <si>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</si>
  <si>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</si>
  <si>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</si>
  <si>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</si>
  <si>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</si>
  <si>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</si>
  <si>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</si>
  <si>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</si>
  <si>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</si>
  <si>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</si>
  <si>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</si>
  <si>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</si>
  <si>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</si>
  <si>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</si>
  <si>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</si>
  <si>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</si>
  <si>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</si>
  <si>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</si>
  <si>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</si>
  <si>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</si>
  <si>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</si>
  <si>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</si>
  <si>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</si>
  <si>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</si>
  <si>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</si>
  <si>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</si>
  <si>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</si>
  <si>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</si>
  <si>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</si>
  <si>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</si>
  <si>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</si>
  <si>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</si>
  <si>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</si>
  <si>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</si>
  <si>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</si>
  <si>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</si>
  <si>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</si>
  <si>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</si>
  <si>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</si>
  <si>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</si>
  <si>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</si>
  <si>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</si>
  <si>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</si>
  <si>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</si>
  <si>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</si>
  <si>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</si>
  <si>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</si>
  <si>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</si>
  <si>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</si>
  <si>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</si>
  <si>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</si>
  <si>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</si>
  <si>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</si>
  <si>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</si>
  <si>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</si>
  <si>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</si>
  <si>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</si>
  <si>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</si>
  <si>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3"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</si>
  <si>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</si>
  <si>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</si>
  <si>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</si>
  <si>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</si>
  <si>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</si>
  <si>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</si>
  <si>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</si>
  <si>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</si>
  <si>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</si>
  <si>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</si>
  <si>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</si>
  <si>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</si>
  <si>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</si>
  <si>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</si>
  <si>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</si>
  <si>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</si>
  <si>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</si>
  <si>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</si>
  <si>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</si>
  <si>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</si>
  <si>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</si>
  <si>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</si>
  <si>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</si>
  <si>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</si>
  <si>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</si>
  <si>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</si>
  <si>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</si>
  <si>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</si>
  <si>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</si>
  <si>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</si>
  <si>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</si>
  <si>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</si>
  <si>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</si>
  <si>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</si>
  <si>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</si>
  <si>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</si>
  <si>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</si>
  <si>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</si>
  <si>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</si>
  <si>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</si>
  <si>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</si>
  <si>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</si>
  <si>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</si>
  <si>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</si>
  <si>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</si>
  <si>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</si>
  <si>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</si>
  <si>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</si>
  <si>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</si>
  <si>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</si>
  <si>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</si>
  <si>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</si>
  <si>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</si>
  <si>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</si>
  <si>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</si>
  <si>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</si>
  <si>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</si>
  <si>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</si>
  <si>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</si>
  <si>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</si>
  <si>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</si>
  <si>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</si>
  <si>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</si>
  <si>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</si>
  <si>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</si>
  <si>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</si>
  <si>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</si>
  <si>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</si>
  <si>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</si>
  <si>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</si>
  <si>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</si>
  <si>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</si>
  <si>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</si>
  <si>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</si>
  <si>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</si>
  <si>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</si>
  <si>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</si>
  <si>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</si>
  <si>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</si>
  <si>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</si>
  <si>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</si>
  <si>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</si>
  <si>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</si>
  <si>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</si>
  <si>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</si>
  <si>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</si>
  <si>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</si>
  <si>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</si>
  <si>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</si>
  <si>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</si>
  <si>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</si>
  <si>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</si>
  <si>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</si>
  <si>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</si>
  <si>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</si>
  <si>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</si>
  <si>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</si>
  <si>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</si>
  <si>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</si>
  <si>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</si>
  <si>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</si>
  <si>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</si>
  <si>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</si>
  <si>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</si>
  <si>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</si>
  <si>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</si>
  <si>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</si>
  <si>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</si>
  <si>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</si>
  <si>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</si>
  <si>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</si>
  <si>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</si>
  <si>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</si>
  <si>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</si>
  <si>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</si>
  <si>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</si>
  <si>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</si>
  <si>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</si>
  <si>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</si>
  <si>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</si>
  <si>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</si>
  <si>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</si>
  <si>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</si>
  <si>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</si>
  <si>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</si>
  <si>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</si>
  <si>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</si>
  <si>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</si>
  <si>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</si>
  <si>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</si>
  <si>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</si>
  <si>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</si>
  <si>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</si>
  <si>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</si>
  <si>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</si>
  <si>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</si>
  <si>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</si>
  <si>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</si>
  <si>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</si>
  <si>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</si>
  <si>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</si>
  <si>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</si>
  <si>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</si>
  <si>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</si>
  <si>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</si>
  <si>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</si>
  <si>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</si>
  <si>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</si>
  <si>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</si>
  <si>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</si>
  <si>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</si>
  <si>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</si>
  <si>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8"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</si>
  <si>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</si>
  <si>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</si>
  <si>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</si>
  <si>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</si>
  <si>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</si>
  <si>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</si>
  <si>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</si>
  <si>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</si>
  <si>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</si>
  <si>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</si>
  <si>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</si>
  <si>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</si>
  <si>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</si>
  <si>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</si>
  <si>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</si>
  <si>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</si>
  <si>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</si>
  <si>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</si>
  <si>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</si>
  <si>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</si>
  <si>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</si>
  <si>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</si>
  <si>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</si>
  <si>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</si>
  <si>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</si>
  <si>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</si>
  <si>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</si>
  <si>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</si>
  <si>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</si>
  <si>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</si>
  <si>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</si>
  <si>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</si>
  <si>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</si>
  <si>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</si>
  <si>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</si>
  <si>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</si>
  <si>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</si>
  <si>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</si>
  <si>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</si>
  <si>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</si>
  <si>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</si>
  <si>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</si>
  <si>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</si>
  <si>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</si>
  <si>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</si>
  <si>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</si>
  <si>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</si>
  <si>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</si>
  <si>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</si>
  <si>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</si>
  <si>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</si>
  <si>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</si>
  <si>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</si>
  <si>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</si>
  <si>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</si>
  <si>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</si>
  <si>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</si>
  <si>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</si>
  <si>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</si>
  <si>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</si>
  <si>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</si>
  <si>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</si>
  <si>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</si>
  <si>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</si>
  <si>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</si>
  <si>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</si>
  <si>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</si>
  <si>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</si>
  <si>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</si>
  <si>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</si>
  <si>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</si>
  <si>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</si>
  <si>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</si>
  <si>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</si>
  <si>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</si>
  <si>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</si>
  <si>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</si>
  <si>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</si>
  <si>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</si>
  <si>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</si>
  <si>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</si>
  <si>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</si>
  <si>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</si>
  <si>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</si>
  <si>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</si>
  <si>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</si>
  <si>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</si>
  <si>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</si>
  <si>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</si>
  <si>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</si>
  <si>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</si>
  <si>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</si>
  <si>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</si>
  <si>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</si>
  <si>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</si>
  <si>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</si>
  <si>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</si>
  <si>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</si>
  <si>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3"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</si>
  <si>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</si>
  <si>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</si>
  <si>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</si>
  <si>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</si>
  <si>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</si>
  <si>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</si>
  <si>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</si>
  <si>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</si>
  <si>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</si>
  <si>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</si>
  <si>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</si>
  <si>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</si>
  <si>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</si>
  <si>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</si>
  <si>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</si>
  <si>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</si>
  <si>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</si>
  <si>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</si>
  <si>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</si>
  <si>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</si>
  <si>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</si>
  <si>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</si>
  <si>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</si>
  <si>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</si>
  <si>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</si>
  <si>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</si>
  <si>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</si>
  <si>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</si>
  <si>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</si>
  <si>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</si>
  <si>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</si>
  <si>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</si>
  <si>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</si>
  <si>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</si>
  <si>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</si>
  <si>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</si>
  <si>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</si>
  <si>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</si>
  <si>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</si>
  <si>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</si>
  <si>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</si>
  <si>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</si>
  <si>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</si>
  <si>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</si>
  <si>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</si>
  <si>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</si>
  <si>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</si>
  <si>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</si>
  <si>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</si>
  <si>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</si>
  <si>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</si>
  <si>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</si>
  <si>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</si>
  <si>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</si>
  <si>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</si>
  <si>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</si>
  <si>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</si>
  <si>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</si>
  <si>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</si>
  <si>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</si>
  <si>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</si>
  <si>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</si>
  <si>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</si>
  <si>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</si>
  <si>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</si>
  <si>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</si>
  <si>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</si>
  <si>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</si>
  <si>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</si>
  <si>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</si>
  <si>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</si>
  <si>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</si>
  <si>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</si>
  <si>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</si>
  <si>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</si>
  <si>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</si>
  <si>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</si>
  <si>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</si>
  <si>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</si>
  <si>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</si>
  <si>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</si>
  <si>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</si>
  <si>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</si>
  <si>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</si>
  <si>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</si>
  <si>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</si>
  <si>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</si>
  <si>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</si>
  <si>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</si>
  <si>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</si>
  <si>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</si>
  <si>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</si>
  <si>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</si>
  <si>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</si>
  <si>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</si>
  <si>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</si>
  <si>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</si>
  <si>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</si>
  <si>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</si>
  <si>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3"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</si>
  <si>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</si>
  <si>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</si>
  <si>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</si>
  <si>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</si>
  <si>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</si>
  <si>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3"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</si>
  <si>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</si>
  <si>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</si>
  <si>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</si>
  <si>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</si>
  <si>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</si>
  <si>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3"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</si>
  <si>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</si>
  <si>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</si>
  <si>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</si>
  <si>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</si>
  <si>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</si>
  <si>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</si>
  <si>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</si>
  <si>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</si>
  <si>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</si>
  <si>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</si>
  <si>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</si>
  <si>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</si>
  <si>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</si>
  <si>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</si>
  <si>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</si>
  <si>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</si>
  <si>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</si>
  <si>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</si>
  <si>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</si>
  <si>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</si>
  <si>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</si>
  <si>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</si>
  <si>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</si>
  <si>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</si>
  <si>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</si>
  <si>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</si>
  <si>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</si>
  <si>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</si>
  <si>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</si>
  <si>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</si>
  <si>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3"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</si>
  <si>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</si>
  <si>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</si>
  <si>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</si>
  <si>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</si>
  <si>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</si>
  <si>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</si>
  <si>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</si>
  <si>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</si>
  <si>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</si>
  <si>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</si>
  <si>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</si>
  <si>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</si>
  <si>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</si>
  <si>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</si>
  <si>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</si>
  <si>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</si>
  <si>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</si>
  <si>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</si>
  <si>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</si>
  <si>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</si>
  <si>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</si>
  <si>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</si>
  <si>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</si>
  <si>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</si>
  <si>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</si>
  <si>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</si>
  <si>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</si>
  <si>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</si>
  <si>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</si>
  <si>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</si>
  <si>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</si>
  <si>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</si>
  <si>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3"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</si>
  <si>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</si>
  <si>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</si>
  <si>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</si>
  <si>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</si>
  <si>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</si>
  <si>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</si>
  <si>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</si>
  <si>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</si>
  <si>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</si>
  <si>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</si>
  <si>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</si>
  <si>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</si>
  <si>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</si>
  <si>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</si>
  <si>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3"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</si>
  <si>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</si>
  <si>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</si>
  <si>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</si>
  <si>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</si>
  <si>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</si>
  <si>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</si>
  <si>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</si>
  <si>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</si>
  <si>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</si>
  <si>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</si>
  <si>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</si>
  <si>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3"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</si>
  <si>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</si>
  <si>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</si>
  <si>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</si>
  <si>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</si>
  <si>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</si>
  <si>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</si>
  <si>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</si>
  <si>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</si>
  <si>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</si>
  <si>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</si>
  <si>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</si>
  <si>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</si>
  <si>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</si>
  <si>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</si>
  <si>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</si>
  <si>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</si>
  <si>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</si>
  <si>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</si>
  <si>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</si>
  <si>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</si>
  <si>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</si>
  <si>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</si>
  <si>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</si>
  <si>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</si>
  <si>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</si>
  <si>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</si>
  <si>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</si>
  <si>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</si>
  <si>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</si>
  <si>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</si>
  <si>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</si>
  <si>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</si>
  <si>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</si>
  <si>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</si>
  <si>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</si>
  <si>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</si>
  <si>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</si>
  <si>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</si>
  <si>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</si>
  <si>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</si>
  <si>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</si>
  <si>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</si>
  <si>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</si>
  <si>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</si>
  <si>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</si>
  <si>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</si>
  <si>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</si>
  <si>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3"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</si>
  <si>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</si>
  <si>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</si>
  <si>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</si>
  <si>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</si>
  <si>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</si>
  <si>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</si>
  <si>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</si>
  <si>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</si>
  <si>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</si>
  <si>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</si>
  <si>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</si>
  <si>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</si>
  <si>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</si>
  <si>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8"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</si>
  <si>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</si>
  <si>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</si>
  <si>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</si>
  <si>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</si>
  <si>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</si>
  <si>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</si>
  <si>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</si>
  <si>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</si>
  <si>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</si>
  <si>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</si>
  <si>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</si>
  <si>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8"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</si>
  <si>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</si>
  <si>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</si>
  <si>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</si>
  <si>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</si>
  <si>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</si>
  <si>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</si>
  <si>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</si>
  <si>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</si>
  <si>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</si>
  <si>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</si>
  <si>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</si>
  <si>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3"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</si>
  <si>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</si>
  <si>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</si>
  <si>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</si>
  <si>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</si>
  <si>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</si>
  <si>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</si>
  <si>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</si>
  <si>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</si>
  <si>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</si>
  <si>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</si>
  <si>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</si>
  <si>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</si>
  <si>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</si>
  <si>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</si>
  <si>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</si>
  <si>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</si>
  <si>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</si>
  <si>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</si>
  <si>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</si>
  <si>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</si>
  <si>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</si>
  <si>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</si>
  <si>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</si>
  <si>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</si>
  <si>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</si>
  <si>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</si>
  <si>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</si>
  <si>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</si>
  <si>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</si>
  <si>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</si>
  <si>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</si>
  <si>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</si>
  <si>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</si>
  <si>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</si>
  <si>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</si>
  <si>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</si>
  <si>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</si>
  <si>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</si>
  <si>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8"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</si>
  <si>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</si>
  <si>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</si>
  <si>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</si>
  <si>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</si>
  <si>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</si>
  <si>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</si>
  <si>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</si>
  <si>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</si>
  <si>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</si>
  <si>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</si>
  <si>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</si>
  <si>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</si>
  <si>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</si>
  <si>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</si>
  <si>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</si>
  <si>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</si>
  <si>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</si>
  <si>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</si>
  <si>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</si>
  <si>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</si>
  <si>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</si>
  <si>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</si>
  <si>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</si>
  <si>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8"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</si>
  <si>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</si>
  <si>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</si>
  <si>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</si>
  <si>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</si>
  <si>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</si>
  <si>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</si>
  <si>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</si>
  <si>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</si>
  <si>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</si>
  <si>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</si>
  <si>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</si>
  <si>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</si>
  <si>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</si>
  <si>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</si>
  <si>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</si>
  <si>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</si>
  <si>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</si>
  <si>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</si>
  <si>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</si>
  <si>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</si>
  <si>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</si>
  <si>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</si>
  <si>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</si>
  <si>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</si>
  <si>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</si>
  <si>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</si>
  <si>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</si>
  <si>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</si>
  <si>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</si>
  <si>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</si>
  <si>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</si>
  <si>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</si>
  <si>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</si>
  <si>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</si>
  <si>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</si>
  <si>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</si>
  <si>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</si>
  <si>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</si>
  <si>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</si>
  <si>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</si>
  <si>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</si>
  <si>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</si>
  <si>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</si>
  <si>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</si>
  <si>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</si>
  <si>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</si>
  <si>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</si>
  <si>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</si>
  <si>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</si>
  <si>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</si>
  <si>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</si>
  <si>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</si>
  <si>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</si>
  <si>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</si>
  <si>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</si>
  <si>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</si>
  <si>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</si>
  <si>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</si>
  <si>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</si>
  <si>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</si>
  <si>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</si>
  <si>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</si>
  <si>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</si>
  <si>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</si>
  <si>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</si>
  <si>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</si>
  <si>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</si>
  <si>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</si>
  <si>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</si>
  <si>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</si>
  <si>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</si>
  <si>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</si>
  <si>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</si>
  <si>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3"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</si>
  <si>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</si>
  <si>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</si>
  <si>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</si>
  <si>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</si>
  <si>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</si>
  <si>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</si>
  <si>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</si>
  <si>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</si>
  <si>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</si>
  <si>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</si>
  <si>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</si>
  <si>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</si>
  <si>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</si>
  <si>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</si>
  <si>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</si>
  <si>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</si>
  <si>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</si>
  <si>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</si>
  <si>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</si>
  <si>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</si>
  <si>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</si>
  <si>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</si>
  <si>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</si>
  <si>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</si>
  <si>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</si>
  <si>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</si>
  <si>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</si>
  <si>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</si>
  <si>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</si>
  <si>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</si>
  <si>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</si>
  <si>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</si>
  <si>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</si>
  <si>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</si>
  <si>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</si>
  <si>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</si>
  <si>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</si>
  <si>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</si>
  <si>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</si>
  <si>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</si>
  <si>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</si>
  <si>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</si>
  <si>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</si>
  <si>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</si>
  <si>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</si>
  <si>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</si>
  <si>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</si>
  <si>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</si>
  <si>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</si>
  <si>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</si>
  <si>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</si>
  <si>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</si>
  <si>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</si>
  <si>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</si>
  <si>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</si>
  <si>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</si>
  <si>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</si>
  <si>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</si>
  <si>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</si>
  <si>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</si>
  <si>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</si>
  <si>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</si>
  <si>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</si>
  <si>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</si>
  <si>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</si>
  <si>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</si>
  <si>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</si>
  <si>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</si>
  <si>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</si>
  <si>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</si>
  <si>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</si>
  <si>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</si>
  <si>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</si>
  <si>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</si>
  <si>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</si>
  <si>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</si>
  <si>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</si>
  <si>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</si>
  <si>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</si>
  <si>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</si>
  <si>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</si>
  <si>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</si>
  <si>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</si>
  <si>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</si>
  <si>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</si>
  <si>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</si>
  <si>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</si>
  <si>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</si>
  <si>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</si>
  <si>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</si>
  <si>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</si>
  <si>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</si>
  <si>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</si>
  <si>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</si>
  <si>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</si>
  <si>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</si>
  <si>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</si>
  <si>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</si>
  <si>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</si>
  <si>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</si>
  <si>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</si>
  <si>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</si>
  <si>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</si>
  <si>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</si>
  <si>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</si>
  <si>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</si>
  <si>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</si>
  <si>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</si>
  <si>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</si>
  <si>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</si>
  <si>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</si>
  <si>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</si>
  <si>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</si>
  <si>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</si>
  <si>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</si>
  <si>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</si>
  <si>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</si>
  <si>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</si>
  <si>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</si>
  <si>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</si>
  <si>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</si>
  <si>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</si>
  <si>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</si>
  <si>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</si>
  <si>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</si>
  <si>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</si>
  <si>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</si>
  <si>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</si>
  <si>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</si>
  <si>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</si>
  <si>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</si>
  <si>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</si>
  <si>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</si>
  <si>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</si>
  <si>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</si>
  <si>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</si>
  <si>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</si>
  <si>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</si>
  <si>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</si>
  <si>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</si>
  <si>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</si>
  <si>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</si>
  <si>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</si>
  <si>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</si>
  <si>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</si>
  <si>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</si>
  <si>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</si>
  <si>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</si>
  <si>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</si>
  <si>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</si>
  <si>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</si>
  <si>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</si>
  <si>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</si>
  <si>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</si>
  <si>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</si>
  <si>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</si>
  <si>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</si>
  <si>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</si>
  <si>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</si>
  <si>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</si>
  <si>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</si>
  <si>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</si>
  <si>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</si>
  <si>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</si>
  <si>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</si>
  <si>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</si>
  <si>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</si>
  <si>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</si>
  <si>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</si>
  <si>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</si>
  <si>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</si>
  <si>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</si>
  <si>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</si>
  <si>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</si>
  <si>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</si>
  <si>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</si>
  <si>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</si>
  <si>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</si>
  <si>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</si>
  <si>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</si>
  <si>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</si>
  <si>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</si>
  <si>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</si>
  <si>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</si>
  <si>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</si>
  <si>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</si>
  <si>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</si>
  <si>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</si>
  <si>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</si>
  <si>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</si>
  <si>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</si>
  <si>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</si>
  <si>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</si>
  <si>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</si>
  <si>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</si>
  <si>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</si>
  <si>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</si>
  <si>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</si>
  <si>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</si>
  <si>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</si>
  <si>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</si>
  <si>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</si>
  <si>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</si>
  <si>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</si>
  <si>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</si>
  <si>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</si>
  <si>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</si>
  <si>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</si>
  <si>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</si>
  <si>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</si>
  <si>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</si>
  <si>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</si>
  <si>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</si>
  <si>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</si>
  <si>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</si>
  <si>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</si>
  <si>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</si>
  <si>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</si>
  <si>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</si>
  <si>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</si>
  <si>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</si>
  <si>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</si>
  <si>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</si>
  <si>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</si>
  <si>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</si>
  <si>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</si>
  <si>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</si>
  <si>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</si>
  <si>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</si>
  <si>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</si>
  <si>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</si>
  <si>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</si>
  <si>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</si>
  <si>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</si>
  <si>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</si>
  <si>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</si>
  <si>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</si>
  <si>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</si>
  <si>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</si>
  <si>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</si>
  <si>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</si>
  <si>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</si>
  <si>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</si>
  <si>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</si>
  <si>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</si>
  <si>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</si>
  <si>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</si>
  <si>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</si>
  <si>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</si>
  <si>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</si>
  <si>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</si>
  <si>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</si>
  <si>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</si>
  <si>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</si>
  <si>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</si>
  <si>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</si>
  <si>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</si>
  <si>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</si>
  <si>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</si>
  <si>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</si>
  <si>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</si>
  <si>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</si>
  <si>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</si>
  <si>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</si>
  <si>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</si>
  <si>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</si>
  <si>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</si>
  <si>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</si>
  <si>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</si>
  <si>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</si>
  <si>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</si>
  <si>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</si>
  <si>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</si>
  <si>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</si>
  <si>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</si>
  <si>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</si>
  <si>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</si>
  <si>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</si>
  <si>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</si>
  <si>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</si>
  <si>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</si>
  <si>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</si>
  <si>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</si>
  <si>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</si>
  <si>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</si>
  <si>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</si>
  <si>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</si>
  <si>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</si>
  <si>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</si>
  <si>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</si>
  <si>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</si>
  <si>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</si>
  <si>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</si>
  <si>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</si>
  <si>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</si>
  <si>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</si>
  <si>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</si>
  <si>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</si>
  <si>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</si>
  <si>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</si>
  <si>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</si>
  <si>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</si>
  <si>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</si>
  <si>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</si>
  <si>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</si>
  <si>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</si>
  <si>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</si>
  <si>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</si>
  <si>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</si>
  <si>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</si>
  <si>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</si>
  <si>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</si>
  <si>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</si>
  <si>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</si>
  <si>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</si>
  <si>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</si>
  <si>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</si>
  <si>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</si>
  <si>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</si>
  <si>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</si>
  <si>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</si>
  <si>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</si>
  <si>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</si>
  <si>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</si>
  <si>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</si>
  <si>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</si>
  <si>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</si>
  <si>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</si>
  <si>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</si>
  <si>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</si>
  <si>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</si>
  <si>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</si>
  <si>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</si>
  <si>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</si>
  <si>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</si>
  <si>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</si>
  <si>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</si>
  <si>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</si>
  <si>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</si>
  <si>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</si>
  <si>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</si>
  <si>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</si>
  <si>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</si>
  <si>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</si>
  <si>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</si>
  <si>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</si>
  <si>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</si>
  <si>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</si>
  <si>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</si>
  <si>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</si>
  <si>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</si>
  <si>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</si>
  <si>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</si>
  <si>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</si>
  <si>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</si>
  <si>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</si>
  <si>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</si>
  <si>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</si>
  <si>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</si>
  <si>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</si>
  <si>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</si>
  <si>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</si>
  <si>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</si>
  <si>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</si>
  <si>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</si>
  <si>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</si>
  <si>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</si>
  <si>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</si>
  <si>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</si>
  <si>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</si>
  <si>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</si>
  <si>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</si>
  <si>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</si>
  <si>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</si>
  <si>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</si>
  <si>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</si>
  <si>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</si>
  <si>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</si>
  <si>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</si>
  <si>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</si>
  <si>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</si>
  <si>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</si>
  <si>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</si>
  <si>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</si>
  <si>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</si>
  <si>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</si>
  <si>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</si>
  <si>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</si>
  <si>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</si>
  <si>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</si>
  <si>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</si>
  <si>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</si>
  <si>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</si>
  <si>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</si>
  <si>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</si>
  <si>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</si>
  <si>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</si>
  <si>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</si>
  <si>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</si>
  <si>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</si>
  <si>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</si>
  <si>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</si>
  <si>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</si>
  <si>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</si>
  <si>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</si>
  <si>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</si>
  <si>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</si>
  <si>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</si>
  <si>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</si>
  <si>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</si>
  <si>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</si>
  <si>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</si>
  <si>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</si>
  <si>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</si>
  <si>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</si>
  <si>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</si>
  <si>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</si>
  <si>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</si>
  <si>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</si>
  <si>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</si>
  <si>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</si>
  <si>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</si>
  <si>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</si>
  <si>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</si>
  <si>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</si>
  <si>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</si>
  <si>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</si>
  <si>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</si>
  <si>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</si>
  <si>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</si>
  <si>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</si>
  <si>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</si>
  <si>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</si>
  <si>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</si>
  <si>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</si>
  <si>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</si>
  <si>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</si>
  <si>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</si>
  <si>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</si>
  <si>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</si>
  <si>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</si>
  <si>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</si>
  <si>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</si>
  <si>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</si>
  <si>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</si>
  <si>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</si>
  <si>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</si>
  <si>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</si>
  <si>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</si>
  <si>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</si>
  <si>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</si>
  <si>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</si>
  <si>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</si>
  <si>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</si>
  <si>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</si>
  <si>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</si>
  <si>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</si>
  <si>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</si>
  <si>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</si>
  <si>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</si>
  <si>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</si>
  <si>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</si>
  <si>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</si>
  <si>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</si>
  <si>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</si>
  <si>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</si>
  <si>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</si>
  <si>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</si>
  <si>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</si>
  <si>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</si>
  <si>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</si>
  <si>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</si>
  <si>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</si>
  <si>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</si>
  <si>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</si>
  <si>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</si>
  <si>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</si>
  <si>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</si>
  <si>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</si>
  <si>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</si>
  <si>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</si>
  <si>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</si>
  <si>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</si>
  <si>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</si>
  <si>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</si>
  <si>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</si>
  <si>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</si>
  <si>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</si>
  <si>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</si>
  <si>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</si>
  <si>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</si>
  <si>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</si>
  <si>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</si>
  <si>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</si>
  <si>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</si>
  <si>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</si>
  <si>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</si>
  <si>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</si>
  <si>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</si>
  <si>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</si>
  <si>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</si>
  <si>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</si>
  <si>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</si>
  <si>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</si>
  <si>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</si>
  <si>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</si>
  <si>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</si>
  <si>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</si>
  <si>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</si>
  <si>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</si>
  <si>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</si>
  <si>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</si>
  <si>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</si>
  <si>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</si>
  <si>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</si>
  <si>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</si>
  <si>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</si>
  <si>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</si>
  <si>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</si>
  <si>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</si>
  <si>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</si>
  <si>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</si>
  <si>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</si>
  <si>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</si>
  <si>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</si>
  <si>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</si>
  <si>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</si>
  <si>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</si>
  <si>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</si>
  <si>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</si>
  <si>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</si>
  <si>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</si>
  <si>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</si>
  <si>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</si>
  <si>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</si>
  <si>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</si>
  <si>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</si>
  <si>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</si>
  <si>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</si>
  <si>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</si>
  <si>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</si>
  <si>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</si>
  <si>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</si>
  <si>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</si>
  <si>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</si>
  <si>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</si>
  <si>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</si>
  <si>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</si>
  <si>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</si>
  <si>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</si>
  <si>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</si>
  <si>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</si>
  <si>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</si>
  <si>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</si>
  <si>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</si>
  <si>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</si>
  <si>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</si>
  <si>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</si>
  <si>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</si>
  <si>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</si>
  <si>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</si>
  <si>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</si>
  <si>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</si>
  <si>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</si>
  <si>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</si>
  <si>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</si>
  <si>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</si>
  <si>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</si>
  <si>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</si>
  <si>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</si>
  <si>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</si>
  <si>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</si>
  <si>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</si>
  <si>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</si>
  <si>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</si>
  <si>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</si>
  <si>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</si>
  <si>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</si>
  <si>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</si>
  <si>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</si>
  <si>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</si>
  <si>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</si>
  <si>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</si>
  <si>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</si>
  <si>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</si>
  <si>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</si>
  <si>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</si>
  <si>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</si>
  <si>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</si>
  <si>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</si>
  <si>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</si>
  <si>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</si>
  <si>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</si>
  <si>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</si>
  <si>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</si>
  <si>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</si>
  <si>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</si>
  <si>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</si>
  <si>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</si>
  <si>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</si>
  <si>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</si>
  <si>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</si>
  <si>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</si>
  <si>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</si>
  <si>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</si>
  <si>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</si>
  <si>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</si>
  <si>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</si>
  <si>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</si>
  <si>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</si>
  <si>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</si>
  <si>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</si>
  <si>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</si>
  <si>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</si>
  <si>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</si>
  <si>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</si>
  <si>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</si>
  <si>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</si>
  <si>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</si>
  <si>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</si>
  <si>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</si>
  <si>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</si>
  <si>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</si>
  <si>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</si>
  <si>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</si>
  <si>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</si>
  <si>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</si>
  <si>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</si>
  <si>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</si>
  <si>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</si>
  <si>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</si>
  <si>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</si>
  <si>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</si>
  <si>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</si>
  <si>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</si>
  <si>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</si>
  <si>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</si>
  <si>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</si>
  <si>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</si>
  <si>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</si>
  <si>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</si>
  <si>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</si>
  <si>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</si>
  <si>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</si>
  <si>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</si>
  <si>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</si>
  <si>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</si>
  <si>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</si>
  <si>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</si>
  <si>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</si>
  <si>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</si>
  <si>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</si>
  <si>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</si>
  <si>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</si>
  <si>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</si>
  <si>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</si>
  <si>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</si>
  <si>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</si>
  <si>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</si>
  <si>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</si>
  <si>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</si>
  <si>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</si>
  <si>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</si>
  <si>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</si>
  <si>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</si>
  <si>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</si>
  <si>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</si>
  <si>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</si>
  <si>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</si>
  <si>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</si>
  <si>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</si>
  <si>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</si>
  <si>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</si>
  <si>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</si>
  <si>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</si>
  <si>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</si>
  <si>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</si>
  <si>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</si>
  <si>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</si>
  <si>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</si>
  <si>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</si>
  <si>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</si>
  <si>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</si>
  <si>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</si>
  <si>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</si>
  <si>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</si>
  <si>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</si>
  <si>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</si>
  <si>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</si>
  <si>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</si>
  <si>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</si>
  <si>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</si>
  <si>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</si>
  <si>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</si>
  <si>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</si>
  <si>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</si>
  <si>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</si>
  <si>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</si>
  <si>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</si>
  <si>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</si>
  <si>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</si>
  <si>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</si>
  <si>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</si>
  <si>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</si>
  <si>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</si>
  <si>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</si>
  <si>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</si>
  <si>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</si>
  <si>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</si>
  <si>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</si>
  <si>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</si>
  <si>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</si>
  <si>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</si>
  <si>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</si>
  <si>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</si>
  <si>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</si>
  <si>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</si>
  <si>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</si>
  <si>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</si>
  <si>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</si>
  <si>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</si>
  <si>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</si>
  <si>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</si>
  <si>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</si>
  <si>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</si>
  <si>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</si>
  <si>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</si>
  <si>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</si>
  <si>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</si>
  <si>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</si>
  <si>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</si>
  <si>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</si>
  <si>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</si>
  <si>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</si>
  <si>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</si>
  <si>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</si>
  <si>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</si>
  <si>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</si>
  <si>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</si>
  <si>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</si>
  <si>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</si>
  <si>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</si>
  <si>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</si>
  <si>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</si>
  <si>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</si>
  <si>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</si>
  <si>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</si>
  <si>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</si>
  <si>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</si>
  <si>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</si>
  <si>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</si>
  <si>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</si>
  <si>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</si>
  <si>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</si>
  <si>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</si>
  <si>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</si>
  <si>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</si>
  <si>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</si>
  <si>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</si>
  <si>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</si>
  <si>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</si>
  <si>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</si>
  <si>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</si>
  <si>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</si>
  <si>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</si>
  <si>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</si>
  <si>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</si>
  <si>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</si>
  <si>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</si>
  <si>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</si>
  <si>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</si>
  <si>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</si>
  <si>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</si>
  <si>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</si>
  <si>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</si>
  <si>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</si>
  <si>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</si>
  <si>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</si>
  <si>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</si>
  <si>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</si>
  <si>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</si>
  <si>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</si>
  <si>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</si>
  <si>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</si>
  <si>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</si>
  <si>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</si>
  <si>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</si>
  <si>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</si>
  <si>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</si>
  <si>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</si>
  <si>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</si>
  <si>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</si>
  <si>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</si>
  <si>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</si>
  <si>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</si>
  <si>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</si>
  <si>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</si>
  <si>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</si>
  <si>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</si>
  <si>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</si>
  <si>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</si>
  <si>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</si>
  <si>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</si>
  <si>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</si>
  <si>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</si>
  <si>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</si>
  <si>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</si>
  <si>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</si>
  <si>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</si>
  <si>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</si>
  <si>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</si>
  <si>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</si>
  <si>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</si>
  <si>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</si>
  <si>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</si>
  <si>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</si>
  <si>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</si>
  <si>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</si>
  <si>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</si>
  <si>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</si>
  <si>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</si>
  <si>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</si>
  <si>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</si>
  <si>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</si>
  <si>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</si>
  <si>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</si>
  <si>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</si>
  <si>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</si>
  <si>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</si>
  <si>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</si>
  <si>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</si>
  <si>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</si>
  <si>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</si>
  <si>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</si>
  <si>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</si>
  <si>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</si>
  <si>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</si>
  <si>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</si>
  <si>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</si>
  <si>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</si>
  <si>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</si>
  <si>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</si>
  <si>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</si>
  <si>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</si>
  <si>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</si>
  <si>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</si>
  <si>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</si>
  <si>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</si>
  <si>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</si>
  <si>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</si>
  <si>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</si>
  <si>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</si>
  <si>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</si>
  <si>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</si>
  <si>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</si>
  <si>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</si>
  <si>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</si>
  <si>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</si>
  <si>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</si>
  <si>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</si>
  <si>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</si>
  <si>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</si>
  <si>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</si>
  <si>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</si>
  <si>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</si>
  <si>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</si>
  <si>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</si>
  <si>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</si>
  <si>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</si>
  <si>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</si>
  <si>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</si>
  <si>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</si>
  <si>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</si>
  <si>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</si>
  <si>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</si>
  <si>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</si>
  <si>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</si>
  <si>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</si>
  <si>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</si>
  <si>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</si>
  <si>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</si>
  <si>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</si>
  <si>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</si>
  <si>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</si>
  <si>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</si>
  <si>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</si>
  <si>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</si>
  <si>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</si>
  <si>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</si>
  <si>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</si>
  <si>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</si>
  <si>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</si>
  <si>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</si>
  <si>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</si>
  <si>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</si>
  <si>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</si>
  <si>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</si>
  <si>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</si>
  <si>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</si>
  <si>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</si>
  <si>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</si>
  <si>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</si>
  <si>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</si>
  <si>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</si>
  <si>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</si>
  <si>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</si>
  <si>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</si>
  <si>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</si>
  <si>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</si>
  <si>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</si>
  <si>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</si>
  <si>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</si>
  <si>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</si>
  <si>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</si>
  <si>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</si>
  <si>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</si>
  <si>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</si>
  <si>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</si>
  <si>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</si>
  <si>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</si>
  <si>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</si>
  <si>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</si>
  <si>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</si>
  <si>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</si>
  <si>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</si>
  <si>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</si>
  <si>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</si>
  <si>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</si>
  <si>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</si>
  <si>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</si>
  <si>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</si>
  <si>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</si>
  <si>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</si>
  <si>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</si>
  <si>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</si>
  <si>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</si>
  <si>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</si>
  <si>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</si>
  <si>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</si>
  <si>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</si>
  <si>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</si>
  <si>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</si>
  <si>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</si>
  <si>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</si>
  <si>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</si>
  <si>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</si>
  <si>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</si>
  <si>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</si>
  <si>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</si>
  <si>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</si>
  <si>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</si>
  <si>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</si>
  <si>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</si>
  <si>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</si>
  <si>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</si>
  <si>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</si>
  <si>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</si>
  <si>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</si>
  <si>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</si>
  <si>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</si>
  <si>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</si>
  <si>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</si>
  <si>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</si>
  <si>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</si>
  <si>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</si>
  <si>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</si>
  <si>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</si>
  <si>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</si>
  <si>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</si>
  <si>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</si>
  <si>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</si>
  <si>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</si>
  <si>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</si>
  <si>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</si>
  <si>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</si>
  <si>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</si>
  <si>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</si>
  <si>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</si>
  <si>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</si>
  <si>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</si>
  <si>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</si>
  <si>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</si>
  <si>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</si>
  <si>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</si>
  <si>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</si>
  <si>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</si>
  <si>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</si>
  <si>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</si>
  <si>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</si>
  <si>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</si>
  <si>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</si>
  <si>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</si>
  <si>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</si>
  <si>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</si>
  <si>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</si>
  <si>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</si>
  <si>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</si>
  <si>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</si>
  <si>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</si>
  <si>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</si>
  <si>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</si>
  <si>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</si>
  <si>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</si>
  <si>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</si>
  <si>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</si>
  <si>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</si>
  <si>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</si>
  <si>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</si>
  <si>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</si>
  <si>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</si>
  <si>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</si>
  <si>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</si>
  <si>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</si>
  <si>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</si>
  <si>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</si>
  <si>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</si>
  <si>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</si>
  <si>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</si>
  <si>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</si>
  <si>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</si>
  <si>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</si>
  <si>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</si>
  <si>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</si>
  <si>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</si>
  <si>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</si>
  <si>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</si>
  <si>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</si>
  <si>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</si>
  <si>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</si>
  <si>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</si>
  <si>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</si>
  <si>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</si>
  <si>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</si>
  <si>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</si>
  <si>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</si>
  <si>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</si>
  <si>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</si>
  <si>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</si>
  <si>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</si>
  <si>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</si>
  <si>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</si>
  <si>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</si>
  <si>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</si>
  <si>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</si>
  <si>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</si>
  <si>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</si>
  <si>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</si>
  <si>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</si>
  <si>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</si>
  <si>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</si>
  <si>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</si>
  <si>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</si>
  <si>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</si>
  <si>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</si>
  <si>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</si>
  <si>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</si>
  <si>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</si>
  <si>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</si>
  <si>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</si>
  <si>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</si>
  <si>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</si>
  <si>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</si>
  <si>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</si>
  <si>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</si>
  <si>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</si>
  <si>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</si>
  <si>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</si>
  <si>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</si>
  <si>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</si>
  <si>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</si>
  <si>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</si>
  <si>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</si>
  <si>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</si>
  <si>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</si>
  <si>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</si>
  <si>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</si>
  <si>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</si>
  <si>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</si>
  <si>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</si>
  <si>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</si>
  <si>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</si>
  <si>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</si>
  <si>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</si>
  <si>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</si>
  <si>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</si>
  <si>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</si>
  <si>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</si>
  <si>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</si>
  <si>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</si>
  <si>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</si>
  <si>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</si>
  <si>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</si>
  <si>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</si>
  <si>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</si>
  <si>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</si>
  <si>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</si>
  <si>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</si>
  <si>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</si>
  <si>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</si>
  <si>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</si>
  <si>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</si>
  <si>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</si>
  <si>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</si>
  <si>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</si>
  <si>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</si>
  <si>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</si>
  <si>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</si>
  <si>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</si>
  <si>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</si>
  <si>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</si>
  <si>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</si>
  <si>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</si>
  <si>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</si>
  <si>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</si>
  <si>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</si>
  <si>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</si>
  <si>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</si>
  <si>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</si>
  <si>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</si>
  <si>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</si>
  <si>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</si>
  <si>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</si>
  <si>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</si>
  <si>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</si>
  <si>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</si>
  <si>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</si>
  <si>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</si>
  <si>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</si>
  <si>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</si>
  <si>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</si>
  <si>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</si>
  <si>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</si>
  <si>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</si>
  <si>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</si>
  <si>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</si>
  <si>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</si>
  <si>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</si>
  <si>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</si>
  <si>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</si>
  <si>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</si>
  <si>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</si>
  <si>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</si>
  <si>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</si>
  <si>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</si>
  <si>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</si>
  <si>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</si>
  <si>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</si>
  <si>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</si>
  <si>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</si>
  <si>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</si>
  <si>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</si>
  <si>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</si>
  <si>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</si>
  <si>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</si>
  <si>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</si>
  <si>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</si>
  <si>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</si>
  <si>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</si>
  <si>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</si>
  <si>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</si>
  <si>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</si>
  <si>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</si>
  <si>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</si>
  <si>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</si>
  <si>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</si>
  <si>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</si>
  <si>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</si>
  <si>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</si>
  <si>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</si>
  <si>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</si>
  <si>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</si>
  <si>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</si>
  <si>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</si>
  <si>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</si>
  <si>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</si>
  <si>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</si>
  <si>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</si>
  <si>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</si>
  <si>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</si>
  <si>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</si>
  <si>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</si>
  <si>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</si>
  <si>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</si>
  <si>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</si>
  <si>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</si>
  <si>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</si>
  <si>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</si>
  <si>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</si>
  <si>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</si>
  <si>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</si>
  <si>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</si>
  <si>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</si>
  <si>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</si>
  <si>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</si>
  <si>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</si>
  <si>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</si>
  <si>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</si>
  <si>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</si>
  <si>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</si>
  <si>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</si>
  <si>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</si>
  <si>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</si>
  <si>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</si>
  <si>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</si>
  <si>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</si>
  <si>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</si>
  <si>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</si>
  <si>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</si>
  <si>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</si>
  <si>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</si>
  <si>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</si>
  <si>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</si>
  <si>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</si>
  <si>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</si>
  <si>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</si>
  <si>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</si>
  <si>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</si>
  <si>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</si>
  <si>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</si>
  <si>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</si>
  <si>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</si>
  <si>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</si>
  <si>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</si>
  <si>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</si>
  <si>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</si>
  <si>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</si>
  <si>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</si>
  <si>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</si>
  <si>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</si>
  <si>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</si>
  <si>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</si>
  <si>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</si>
  <si>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</si>
  <si>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</si>
  <si>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</si>
  <si>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</si>
  <si>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</si>
  <si>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</si>
  <si>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</si>
  <si>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</si>
  <si>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</si>
  <si>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</si>
  <si>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</si>
  <si>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</si>
  <si>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</si>
  <si>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</si>
  <si>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</si>
  <si>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</si>
  <si>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</si>
  <si>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</si>
  <si>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</si>
  <si>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</si>
  <si>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</si>
  <si>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</si>
  <si>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</si>
  <si>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</si>
  <si>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</si>
  <si>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</si>
  <si>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</si>
  <si>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</si>
  <si>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</si>
  <si>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</si>
  <si>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</si>
  <si>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</si>
  <si>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</si>
  <si>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</si>
  <si>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</si>
  <si>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</si>
  <si>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</si>
  <si>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</si>
  <si>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</si>
  <si>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</si>
  <si>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</si>
  <si>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</si>
  <si>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</si>
  <si>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</si>
  <si>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</si>
  <si>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</si>
  <si>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</si>
  <si>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</si>
  <si>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</si>
  <si>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</si>
  <si>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</si>
  <si>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</si>
  <si>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</si>
  <si>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</si>
  <si>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</si>
  <si>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</si>
  <si>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</si>
  <si>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</si>
  <si>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</si>
  <si>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</si>
  <si>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</si>
  <si>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</si>
  <si>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</si>
  <si>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</si>
  <si>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</si>
  <si>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</si>
  <si>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</si>
  <si>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</si>
  <si>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</si>
  <si>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</si>
  <si>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</si>
  <si>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</si>
  <si>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</si>
  <si>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</si>
  <si>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</si>
  <si>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</si>
  <si>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</si>
  <si>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</si>
  <si>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</si>
  <si>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</si>
  <si>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</si>
  <si>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</si>
  <si>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</si>
  <si>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</si>
  <si>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</si>
  <si>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</si>
  <si>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</si>
  <si>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</si>
  <si>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</si>
  <si>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</si>
  <si>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</si>
  <si>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</si>
  <si>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</si>
  <si>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</si>
  <si>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</si>
  <si>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</si>
  <si>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</si>
  <si>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</si>
  <si>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</si>
  <si>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</si>
  <si>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</si>
  <si>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</si>
  <si>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</si>
  <si>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</si>
  <si>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</si>
  <si>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</si>
  <si>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</si>
  <si>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</si>
  <si>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</si>
  <si>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</si>
  <si>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</si>
  <si>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</si>
  <si>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</si>
  <si>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</si>
  <si>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</si>
  <si>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</si>
  <si>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</si>
  <si>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</si>
  <si>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</si>
  <si>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</si>
  <si>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</si>
  <si>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</si>
  <si>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</si>
  <si>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</si>
  <si>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</si>
  <si>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</si>
  <si>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</si>
  <si>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</si>
  <si>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</si>
  <si>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</si>
  <si>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</si>
  <si>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</si>
  <si>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</si>
  <si>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</si>
  <si>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</si>
  <si>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</si>
  <si>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</si>
  <si>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</si>
  <si>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</si>
  <si>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</si>
  <si>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</si>
  <si>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</si>
  <si>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</si>
  <si>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</si>
  <si>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</si>
  <si>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</si>
  <si>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</si>
  <si>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</si>
  <si>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</si>
  <si>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</si>
  <si>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</si>
  <si>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</si>
  <si>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</si>
  <si>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</si>
  <si>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</si>
  <si>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</si>
  <si>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</si>
  <si>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</si>
  <si>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</si>
  <si>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</si>
  <si>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</si>
  <si>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</si>
  <si>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</si>
  <si>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</si>
  <si>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</si>
  <si>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</si>
  <si>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</si>
  <si>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</si>
  <si>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</si>
  <si>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</si>
  <si>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</si>
  <si>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</si>
  <si>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</si>
  <si>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</si>
  <si>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</si>
  <si>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</si>
  <si>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</si>
  <si>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</si>
  <si>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</si>
  <si>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</si>
  <si>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</si>
  <si>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</si>
  <si>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</si>
  <si>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</si>
  <si>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</si>
  <si>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</si>
  <si>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</si>
  <si>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</si>
  <si>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</si>
  <si>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</si>
  <si>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</si>
  <si>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</si>
  <si>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</si>
  <si>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</si>
  <si>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</si>
  <si>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</si>
  <si>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</si>
  <si>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</si>
  <si>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</si>
  <si>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</si>
  <si>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</si>
  <si>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</si>
  <si>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</si>
  <si>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</si>
  <si>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</si>
  <si>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</si>
  <si>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</si>
  <si>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</si>
  <si>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</si>
  <si>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</si>
  <si>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</si>
  <si>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</si>
  <si>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</si>
  <si>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</si>
  <si>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</si>
  <si>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</si>
  <si>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</si>
  <si>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</si>
  <si>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</si>
  <si>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</si>
  <si>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</si>
  <si>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</si>
  <si>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</si>
  <si>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</si>
  <si>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</si>
  <si>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</si>
  <si>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</si>
  <si>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</si>
  <si>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</si>
  <si>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</si>
  <si>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</si>
  <si>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</si>
  <si>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</si>
  <si>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</si>
  <si>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</si>
  <si>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</si>
  <si>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</si>
  <si>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</si>
  <si>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</si>
  <si>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</si>
  <si>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</si>
  <si>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</si>
  <si>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</si>
  <si>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</si>
  <si>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</si>
  <si>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</si>
  <si>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</si>
  <si>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</si>
  <si>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</si>
  <si>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</si>
  <si>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</si>
  <si>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</si>
  <si>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</si>
  <si>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</si>
  <si>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</si>
  <si>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</si>
  <si>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</si>
  <si>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</si>
  <si>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</si>
  <si>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</si>
  <si>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</si>
  <si>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</si>
  <si>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</si>
  <si>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</si>
  <si>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</si>
  <si>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</si>
  <si>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</si>
  <si>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</si>
  <si>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</si>
  <si>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</si>
  <si>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</si>
  <si>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</si>
  <si>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</si>
  <si>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</si>
  <si>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</si>
  <si>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</si>
  <si>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</si>
  <si>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</si>
  <si>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</si>
  <si>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</si>
  <si>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</si>
  <si>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</si>
  <si>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</si>
  <si>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</si>
  <si>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</si>
  <si>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</si>
  <si>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</si>
  <si>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</si>
  <si>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</si>
  <si>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</si>
  <si>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</si>
  <si>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</si>
  <si>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</si>
  <si>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</si>
  <si>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</si>
  <si>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</si>
  <si>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</si>
  <si>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</si>
  <si>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</si>
  <si>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</si>
  <si>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</si>
  <si>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</si>
  <si>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</si>
  <si>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</si>
  <si>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</si>
  <si>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</si>
  <si>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</si>
  <si>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</si>
  <si>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</si>
  <si>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</si>
  <si>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</si>
  <si>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</si>
  <si>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</si>
  <si>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</si>
  <si>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</si>
  <si>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</si>
  <si>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</si>
  <si>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</si>
  <si>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</si>
  <si>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</si>
  <si>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</si>
  <si>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</si>
  <si>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</si>
  <si>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</si>
  <si>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</si>
  <si>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</si>
  <si>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</si>
  <si>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</si>
  <si>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</si>
  <si>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</si>
  <si>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</si>
  <si>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</si>
  <si>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</si>
  <si>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</si>
  <si>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</si>
  <si>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</si>
  <si>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</si>
  <si>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</si>
  <si>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</si>
  <si>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</si>
  <si>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</si>
  <si>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</si>
  <si>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</si>
  <si>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</si>
  <si>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</si>
  <si>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</si>
  <si>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</si>
  <si>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</si>
  <si>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</si>
  <si>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</si>
  <si>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</si>
  <si>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</si>
  <si>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</si>
  <si>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</si>
  <si>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</si>
  <si>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</si>
  <si>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</si>
  <si>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</si>
  <si>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</si>
  <si>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</si>
  <si>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</si>
  <si>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</si>
  <si>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</si>
  <si>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</si>
  <si>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</si>
  <si>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</si>
  <si>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</si>
  <si>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</si>
  <si>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</si>
  <si>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</si>
  <si>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</si>
  <si>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</si>
  <si>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</si>
  <si>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</si>
  <si>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</si>
  <si>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</si>
  <si>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</si>
  <si>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</si>
  <si>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</si>
  <si>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</si>
  <si>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</si>
  <si>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</si>
  <si>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</si>
  <si>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</si>
  <si>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</si>
  <si>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</si>
  <si>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</si>
  <si>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</si>
  <si>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</si>
  <si>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</si>
  <si>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</si>
  <si>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</si>
  <si>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</si>
  <si>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</si>
  <si>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</si>
  <si>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</si>
  <si>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</si>
  <si>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</si>
  <si>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</si>
  <si>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</si>
  <si>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</si>
  <si>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</si>
  <si>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</si>
  <si>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</si>
  <si>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</si>
  <si>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</si>
  <si>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</si>
  <si>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</si>
  <si>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</si>
  <si>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</si>
  <si>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</si>
  <si>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</si>
  <si>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</si>
  <si>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</si>
  <si>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</si>
  <si>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</si>
  <si>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</si>
  <si>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</si>
  <si>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</si>
  <si>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</si>
  <si>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</si>
  <si>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</si>
  <si>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</si>
  <si>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</si>
  <si>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</si>
  <si>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</si>
  <si>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</si>
  <si>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</si>
  <si>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</si>
  <si>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</si>
  <si>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</si>
  <si>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</si>
  <si>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</si>
  <si>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</si>
  <si>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</si>
  <si>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</si>
  <si>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</si>
  <si>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</si>
  <si>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</si>
  <si>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</si>
  <si>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</si>
  <si>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</si>
  <si>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</si>
  <si>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</si>
  <si>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</si>
  <si>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</si>
  <si>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</si>
  <si>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</si>
  <si>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</si>
  <si>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</si>
  <si>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</si>
  <si>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</si>
  <si>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</si>
  <si>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</si>
  <si>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</si>
  <si>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</si>
  <si>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</si>
  <si>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</si>
  <si>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</si>
  <si>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</si>
  <si>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</si>
  <si>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</si>
  <si>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</si>
  <si>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</si>
  <si>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</si>
  <si>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</si>
  <si>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</si>
  <si>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</si>
  <si>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</si>
  <si>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</si>
  <si>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</si>
  <si>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</si>
  <si>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</si>
  <si>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</si>
  <si>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</si>
  <si>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</si>
  <si>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</si>
  <si>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</si>
  <si>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</si>
  <si>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</si>
  <si>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</si>
  <si>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</si>
  <si>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</si>
  <si>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</si>
  <si>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</si>
  <si>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</si>
  <si>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</si>
  <si>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</si>
  <si>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</si>
  <si>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</si>
  <si>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</si>
  <si>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</si>
  <si>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</si>
  <si>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</si>
  <si>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</si>
  <si>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</si>
  <si>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</si>
  <si>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</si>
  <si>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</si>
  <si>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</si>
  <si>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</si>
  <si>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</si>
  <si>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</si>
  <si>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</si>
  <si>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</si>
  <si>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</si>
  <si>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</si>
  <si>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</si>
  <si>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</si>
  <si>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</si>
  <si>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</si>
  <si>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</si>
  <si>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</si>
  <si>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</si>
  <si>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</si>
  <si>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</si>
  <si>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</si>
  <si>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</si>
  <si>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</si>
  <si>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</si>
  <si>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</si>
  <si>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</si>
  <si>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</si>
  <si>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</si>
  <si>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</si>
  <si>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</si>
  <si>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</si>
  <si>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</si>
  <si>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</si>
  <si>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</si>
  <si>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</si>
  <si>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</si>
  <si>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</si>
  <si>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</si>
  <si>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</si>
  <si>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</si>
  <si>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</si>
  <si>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</si>
  <si>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</si>
  <si>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</si>
  <si>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</si>
  <si>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</si>
  <si>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</si>
  <si>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</si>
  <si>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</si>
  <si>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</si>
  <si>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</si>
  <si>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</si>
  <si>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</si>
  <si>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</si>
  <si>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</si>
  <si>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</si>
  <si>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</si>
  <si>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</si>
  <si>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</si>
  <si>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</si>
  <si>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</si>
  <si>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</si>
  <si>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</si>
  <si>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</si>
  <si>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</si>
  <si>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</si>
  <si>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</si>
  <si>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</si>
  <si>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</si>
  <si>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</si>
  <si>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</si>
  <si>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</si>
  <si>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</si>
  <si>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</si>
  <si>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</si>
  <si>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</si>
  <si>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</si>
  <si>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</si>
  <si>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</si>
  <si>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</si>
  <si>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</si>
  <si>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</si>
  <si>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</si>
  <si>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</si>
  <si>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</si>
  <si>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</si>
  <si>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</si>
  <si>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</si>
  <si>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</si>
  <si>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</si>
  <si>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</si>
  <si>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</si>
  <si>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</si>
  <si>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</si>
  <si>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</si>
  <si>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</si>
  <si>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</si>
  <si>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</si>
  <si>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</si>
  <si>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</si>
  <si>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</si>
  <si>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</si>
  <si>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</si>
  <si>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</si>
  <si>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</si>
  <si>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</si>
  <si>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</si>
  <si>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</si>
  <si>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</si>
  <si>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</si>
  <si>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</si>
  <si>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</si>
  <si>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</si>
  <si>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</si>
  <si>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</si>
  <si>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</si>
  <si>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</si>
  <si>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</si>
  <si>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</si>
  <si>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</si>
  <si>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</si>
  <si>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</si>
  <si>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</si>
  <si>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</si>
  <si>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</si>
  <si>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</si>
  <si>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</si>
  <si>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</si>
  <si>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</si>
  <si>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</si>
  <si>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</si>
  <si>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</si>
  <si>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</si>
  <si>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</si>
  <si>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</si>
  <si>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</si>
  <si>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</si>
  <si>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</si>
  <si>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</si>
  <si>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</si>
  <si>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</si>
  <si>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</si>
  <si>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</si>
  <si>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</si>
  <si>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</si>
  <si>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</si>
  <si>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</si>
  <si>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</si>
  <si>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</si>
  <si>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</si>
  <si>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</si>
  <si>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</si>
  <si>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</si>
  <si>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</si>
  <si>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</si>
  <si>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</si>
  <si>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</si>
  <si>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</si>
  <si>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</si>
  <si>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</si>
  <si>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</si>
  <si>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</si>
  <si>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</si>
  <si>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</si>
  <si>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</si>
  <si>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</si>
  <si>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</si>
  <si>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</si>
  <si>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</si>
  <si>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</si>
  <si>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</si>
  <si>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</si>
  <si>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</si>
  <si>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</si>
  <si>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</si>
  <si>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</si>
  <si>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</si>
  <si>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</si>
  <si>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</si>
  <si>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</si>
  <si>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</si>
  <si>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</si>
  <si>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</si>
  <si>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</si>
  <si>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</si>
  <si>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</si>
  <si>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</si>
  <si>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</si>
  <si>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</si>
  <si>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</si>
  <si>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</si>
  <si>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</si>
  <si>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</si>
  <si>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</si>
  <si>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</si>
  <si>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</si>
  <si>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</si>
  <si>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</si>
  <si>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</si>
  <si>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</si>
  <si>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</si>
  <si>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</si>
  <si>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</si>
  <si>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</si>
  <si>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</si>
  <si>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</si>
  <si>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</si>
  <si>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</si>
  <si>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</si>
  <si>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</si>
  <si>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</si>
  <si>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</si>
  <si>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</si>
  <si>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</si>
  <si>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</si>
  <si>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</si>
  <si>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</si>
  <si>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</si>
  <si>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</si>
  <si>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</si>
  <si>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</si>
  <si>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</si>
  <si>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</si>
  <si>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</si>
  <si>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</si>
  <si>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</si>
  <si>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</si>
  <si>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</si>
  <si>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</si>
  <si>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</si>
  <si>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</si>
  <si>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</si>
  <si>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</si>
  <si>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</si>
  <si>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</si>
  <si>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</si>
  <si>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</si>
  <si>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</si>
  <si>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</si>
  <si>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</si>
  <si>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</si>
  <si>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</si>
  <si>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</si>
  <si>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</si>
  <si>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</si>
  <si>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</si>
  <si>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</si>
  <si>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</si>
  <si>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</si>
  <si>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</si>
  <si>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</si>
  <si>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</si>
  <si>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</si>
  <si>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</si>
  <si>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</si>
  <si>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</si>
  <si>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</si>
  <si>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</si>
  <si>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</si>
  <si>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</si>
  <si>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</si>
  <si>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</si>
  <si>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</si>
  <si>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</si>
  <si>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</si>
  <si>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</si>
  <si>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</si>
  <si>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</si>
  <si>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</si>
  <si>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</si>
  <si>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</si>
  <si>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</si>
  <si>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</si>
  <si>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</si>
  <si>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</si>
  <si>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</si>
  <si>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</si>
  <si>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</si>
  <si>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</si>
  <si>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</si>
  <si>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</si>
  <si>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</si>
  <si>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</si>
  <si>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</si>
  <si>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</si>
  <si>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</si>
  <si>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</si>
  <si>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</si>
  <si>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</si>
  <si>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</si>
  <si>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</si>
  <si>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</si>
  <si>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</si>
  <si>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</si>
  <si>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</si>
  <si>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</si>
  <si>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</si>
  <si>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</si>
  <si>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</si>
  <si>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</si>
  <si>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</si>
  <si>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</si>
  <si>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</si>
  <si>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</si>
  <si>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</si>
  <si>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</si>
  <si>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</si>
  <si>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</si>
  <si>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</si>
  <si>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</si>
  <si>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</si>
  <si>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</si>
  <si>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</si>
  <si>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</si>
  <si>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</si>
  <si>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</si>
  <si>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</si>
  <si>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</si>
  <si>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</si>
  <si>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</si>
  <si>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</si>
  <si>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</si>
  <si>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</si>
  <si>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</si>
  <si>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</si>
  <si>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</si>
  <si>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</si>
  <si>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</si>
  <si>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</si>
  <si>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</si>
  <si>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</si>
  <si>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</si>
  <si>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</si>
  <si>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</si>
  <si>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</si>
  <si>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</si>
  <si>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</si>
  <si>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</si>
  <si>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</si>
  <si>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</si>
  <si>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</si>
  <si>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</si>
  <si>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</si>
  <si>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</si>
  <si>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</si>
  <si>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</si>
  <si>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</si>
  <si>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</si>
  <si>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</si>
  <si>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</si>
  <si>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</si>
  <si>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</si>
  <si>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</si>
  <si>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</si>
  <si>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</si>
  <si>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</si>
  <si>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</si>
  <si>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</si>
  <si>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</si>
  <si>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</si>
  <si>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</si>
  <si>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</si>
  <si>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</si>
  <si>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</si>
  <si>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</si>
  <si>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</si>
  <si>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</si>
  <si>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</si>
  <si>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</si>
  <si>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</si>
  <si>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</si>
  <si>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</si>
  <si>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</si>
  <si>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</si>
  <si>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</si>
  <si>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</si>
  <si>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</si>
  <si>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</si>
  <si>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</si>
  <si>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</si>
  <si>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</si>
  <si>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</si>
  <si>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</si>
  <si>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</si>
  <si>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</si>
  <si>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</si>
  <si>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</si>
  <si>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</si>
  <si>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</si>
  <si>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</si>
  <si>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</si>
  <si>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</si>
  <si>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</si>
  <si>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</si>
  <si>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</si>
  <si>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</si>
  <si>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</si>
  <si>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</si>
  <si>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</si>
  <si>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</si>
  <si>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</si>
  <si>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</si>
  <si>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</si>
  <si>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</si>
  <si>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</si>
  <si>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</si>
  <si>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</si>
  <si>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</si>
  <si>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</si>
  <si>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</si>
  <si>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</si>
  <si>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</si>
  <si>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</si>
  <si>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</si>
  <si>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</si>
  <si>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</si>
  <si>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</si>
  <si>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</si>
  <si>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</si>
  <si>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</si>
  <si>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</si>
  <si>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</si>
  <si>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</si>
  <si>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</si>
  <si>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</si>
  <si>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</si>
  <si>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</si>
  <si>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</si>
  <si>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</si>
  <si>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</si>
  <si>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</si>
  <si>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</si>
  <si>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</si>
  <si>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</si>
  <si>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</si>
  <si>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</si>
  <si>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</si>
  <si>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</si>
  <si>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</si>
  <si>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</si>
  <si>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</si>
  <si>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</si>
  <si>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</si>
  <si>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</si>
  <si>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</si>
  <si>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</si>
  <si>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</si>
  <si>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</si>
  <si>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</si>
  <si>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</si>
  <si>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</si>
  <si>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</si>
  <si>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</si>
  <si>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</si>
  <si>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</si>
  <si>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</si>
  <si>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</si>
  <si>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</si>
  <si>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</si>
  <si>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</si>
  <si>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</si>
  <si>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</si>
  <si>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</si>
  <si>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</si>
  <si>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</si>
  <si>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</si>
  <si>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</si>
  <si>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</si>
  <si>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</si>
  <si>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</si>
  <si>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</si>
  <si>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</si>
  <si>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</si>
  <si>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</si>
  <si>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</si>
  <si>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</si>
  <si>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</si>
  <si>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</si>
  <si>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</si>
  <si>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</si>
  <si>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</si>
  <si>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</si>
  <si>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</si>
  <si>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</si>
  <si>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</si>
  <si>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</si>
  <si>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</si>
  <si>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</si>
  <si>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</si>
  <si>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</si>
  <si>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</si>
  <si>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</si>
  <si>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</si>
  <si>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</si>
  <si>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</si>
  <si>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</si>
  <si>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</si>
  <si>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</si>
  <si>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</si>
  <si>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</si>
  <si>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</si>
  <si>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</si>
  <si>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</si>
  <si>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</si>
  <si>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</si>
  <si>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</si>
  <si>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</si>
  <si>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</si>
  <si>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</si>
  <si>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</si>
  <si>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</si>
  <si>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</si>
  <si>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</si>
  <si>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</si>
  <si>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</si>
  <si>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</si>
  <si>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</si>
  <si>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</si>
  <si>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</si>
  <si>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</si>
  <si>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</si>
  <si>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</si>
  <si>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</si>
  <si>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</si>
  <si>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</si>
  <si>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</si>
  <si>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</si>
  <si>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</si>
  <si>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</si>
  <si>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</si>
  <si>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</si>
  <si>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</si>
  <si>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</si>
  <si>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</si>
  <si>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</si>
  <si>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</si>
  <si>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</si>
  <si>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</si>
  <si>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</si>
  <si>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</si>
  <si>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</si>
  <si>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</si>
  <si>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</si>
  <si>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</si>
  <si>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</si>
  <si>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</si>
  <si>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</si>
  <si>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</si>
  <si>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</si>
  <si>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</si>
  <si>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</si>
  <si>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</si>
  <si>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</si>
  <si>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</si>
  <si>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</si>
  <si>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</si>
  <si>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</si>
  <si>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</si>
  <si>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</si>
  <si>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</si>
  <si>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</si>
  <si>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</si>
  <si>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</si>
  <si>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</si>
  <si>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</si>
  <si>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</si>
  <si>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</si>
  <si>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</si>
  <si>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</si>
  <si>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</si>
  <si>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</si>
  <si>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</si>
  <si>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</si>
  <si>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</si>
  <si>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</si>
  <si>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</si>
  <si>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</si>
  <si>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</si>
  <si>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</si>
  <si>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</si>
  <si>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</si>
  <si>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</si>
  <si>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</si>
  <si>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</si>
  <si>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</si>
  <si>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</si>
  <si>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</si>
  <si>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</si>
  <si>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</si>
  <si>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</si>
  <si>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</si>
  <si>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</si>
  <si>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</si>
  <si>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</si>
  <si>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</si>
  <si>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</si>
  <si>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</si>
  <si>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</si>
  <si>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</si>
  <si>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</si>
  <si>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</si>
  <si>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</si>
  <si>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</si>
  <si>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</si>
  <si>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</si>
  <si>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</si>
  <si>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</si>
  <si>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</si>
  <si>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</si>
  <si>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</si>
  <si>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</si>
  <si>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</si>
  <si>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</si>
  <si>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</si>
  <si>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</si>
  <si>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</si>
  <si>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</si>
  <si>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</si>
  <si>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</si>
  <si>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</si>
  <si>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</si>
  <si>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</si>
  <si>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</si>
  <si>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</si>
  <si>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</si>
  <si>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</si>
  <si>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</si>
  <si>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</si>
  <si>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</si>
  <si>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</si>
  <si>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</si>
  <si>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</si>
  <si>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</si>
  <si>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</si>
  <si>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</si>
  <si>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</si>
  <si>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</si>
  <si>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</si>
  <si>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</si>
  <si>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</si>
  <si>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</si>
  <si>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</si>
  <si>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</si>
  <si>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</si>
  <si>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</si>
  <si>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</si>
  <si>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</si>
  <si>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</si>
  <si>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</si>
  <si>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</si>
  <si>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</si>
  <si>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</si>
  <si>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</si>
  <si>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</si>
  <si>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</si>
  <si>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</si>
  <si>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</si>
  <si>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</si>
  <si>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</si>
  <si>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</si>
  <si>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</si>
  <si>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</si>
  <si>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</si>
  <si>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</si>
  <si>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</si>
  <si>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</si>
  <si>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</si>
  <si>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</si>
  <si>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</si>
  <si>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</si>
  <si>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</si>
  <si>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</si>
  <si>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</si>
  <si>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</si>
  <si>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</si>
  <si>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</si>
  <si>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</si>
  <si>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</si>
  <si>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</si>
  <si>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</si>
  <si>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</si>
  <si>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</si>
  <si>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</si>
  <si>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</si>
  <si>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</si>
  <si>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</si>
  <si>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</si>
  <si>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</si>
  <si>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</si>
  <si>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</si>
  <si>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</si>
  <si>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</si>
  <si>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</si>
  <si>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</si>
  <si>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</si>
  <si>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</si>
  <si>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</si>
  <si>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</si>
  <si>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</si>
  <si>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</si>
  <si>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</si>
  <si>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</si>
  <si>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</si>
  <si>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</si>
  <si>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</si>
  <si>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</si>
  <si>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</si>
  <si>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</si>
  <si>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</si>
  <si>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</si>
  <si>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</si>
  <si>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</si>
  <si>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</si>
  <si>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</si>
  <si>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</si>
  <si>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</si>
  <si>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</si>
  <si>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</si>
  <si>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</si>
  <si>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</si>
  <si>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</si>
  <si>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</si>
  <si>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</si>
  <si>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</si>
  <si>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</si>
  <si>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</si>
  <si>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</si>
  <si>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</si>
  <si>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</si>
  <si>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</si>
  <si>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</si>
  <si>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</si>
  <si>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</si>
  <si>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</si>
  <si>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</si>
  <si>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</si>
  <si>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</si>
  <si>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</si>
  <si>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</si>
  <si>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</si>
  <si>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</si>
  <si>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</si>
  <si>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</si>
  <si>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</si>
  <si>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</si>
  <si>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</si>
  <si>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</si>
  <si>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</si>
  <si>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</si>
  <si>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</si>
  <si>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</si>
  <si>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</si>
  <si>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</si>
  <si>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</si>
  <si>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</si>
  <si>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</si>
  <si>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</si>
  <si>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</si>
  <si>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</si>
  <si>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</si>
  <si>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</si>
  <si>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</si>
  <si>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</si>
  <si>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</si>
  <si>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</si>
  <si>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</si>
  <si>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</si>
  <si>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</si>
  <si>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</si>
  <si>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</si>
  <si>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</si>
  <si>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</si>
  <si>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</si>
  <si>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</si>
  <si>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</si>
  <si>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</si>
  <si>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</si>
  <si>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</si>
  <si>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</si>
  <si>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</si>
  <si>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</si>
  <si>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</si>
  <si>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</si>
  <si>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</si>
  <si>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</si>
  <si>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</si>
  <si>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</si>
  <si>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</si>
  <si>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</si>
  <si>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</si>
  <si>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</si>
  <si>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</si>
  <si>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</si>
  <si>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</si>
  <si>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</si>
  <si>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</si>
  <si>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</si>
  <si>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</si>
  <si>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</si>
  <si>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</si>
  <si>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</si>
  <si>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</si>
  <si>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</si>
  <si>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</si>
  <si>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</si>
  <si>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</si>
  <si>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</si>
  <si>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</si>
  <si>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</si>
  <si>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</si>
  <si>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</si>
  <si>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</si>
  <si>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</si>
  <si>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</si>
  <si>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</si>
  <si>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</si>
  <si>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</si>
  <si>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</si>
  <si>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</si>
  <si>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</si>
  <si>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</si>
  <si>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</si>
  <si>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</si>
  <si>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</si>
  <si>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</si>
  <si>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</si>
  <si>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</si>
  <si>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</si>
  <si>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</si>
  <si>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</si>
  <si>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</si>
  <si>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</si>
  <si>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</si>
  <si>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</si>
  <si>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</si>
  <si>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</si>
  <si>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</si>
  <si>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</si>
  <si>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</si>
  <si>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</si>
  <si>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</si>
  <si>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</si>
  <si>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</si>
  <si>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</si>
  <si>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</si>
  <si>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</si>
  <si>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</si>
  <si>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</si>
  <si>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</si>
  <si>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</si>
  <si>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</si>
  <si>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</si>
  <si>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</si>
  <si>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</si>
  <si>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</si>
  <si>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</si>
  <si>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</si>
  <si>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</si>
  <si>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</si>
  <si>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</si>
  <si>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</si>
  <si>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</si>
  <si>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</si>
  <si>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</si>
  <si>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</si>
  <si>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</si>
  <si>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</si>
  <si>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</si>
  <si>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</si>
  <si>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</si>
  <si>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</si>
  <si>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</si>
  <si>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</si>
  <si>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</si>
  <si>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</si>
  <si>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</si>
  <si>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</si>
  <si>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</si>
  <si>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</si>
  <si>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</si>
  <si>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</si>
  <si>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</si>
  <si>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</si>
  <si>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</si>
  <si>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</si>
  <si>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</si>
  <si>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</si>
  <si>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</si>
  <si>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</si>
  <si>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</si>
  <si>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</si>
  <si>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</si>
  <si>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</si>
  <si>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</si>
  <si>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</si>
  <si>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</si>
  <si>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</si>
  <si>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</si>
  <si>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</si>
  <si>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</si>
  <si>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</si>
  <si>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</si>
  <si>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</si>
  <si>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</si>
  <si>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</si>
  <si>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</si>
  <si>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</si>
  <si>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</si>
  <si>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</si>
  <si>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</si>
  <si>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</si>
  <si>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</si>
  <si>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</si>
  <si>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</si>
  <si>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</si>
  <si>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</si>
  <si>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</si>
  <si>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</si>
  <si>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</si>
  <si>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</si>
  <si>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</si>
  <si>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</si>
  <si>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</si>
  <si>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</si>
  <si>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</si>
  <si>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</si>
  <si>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</si>
  <si>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</si>
  <si>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</si>
  <si>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</si>
  <si>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</si>
  <si>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</si>
  <si>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</si>
  <si>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</si>
  <si>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</si>
  <si>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</si>
  <si>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</si>
  <si>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</si>
  <si>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</si>
  <si>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</si>
  <si>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</si>
  <si>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</si>
  <si>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</si>
  <si>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</si>
  <si>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</si>
  <si>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</si>
  <si>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</si>
  <si>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</si>
  <si>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</si>
  <si>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</si>
  <si>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</si>
  <si>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</si>
  <si>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</si>
  <si>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</si>
  <si>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</si>
  <si>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</si>
  <si>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</si>
  <si>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</si>
  <si>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</si>
  <si>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</si>
  <si>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</si>
  <si>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</si>
  <si>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</si>
  <si>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</si>
  <si>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</si>
  <si>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</si>
  <si>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</si>
  <si>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</si>
  <si>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</si>
  <si>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</si>
  <si>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</si>
  <si>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</si>
  <si>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</si>
  <si>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</si>
  <si>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</si>
  <si>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</si>
  <si>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</si>
  <si>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</si>
  <si>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</si>
  <si>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</si>
  <si>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</si>
  <si>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</si>
  <si>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</si>
  <si>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</si>
  <si>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</si>
  <si>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</si>
  <si>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</si>
  <si>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</si>
  <si>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</si>
  <si>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</si>
  <si>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</si>
  <si>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</si>
  <si>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</si>
  <si>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</si>
  <si>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</si>
  <si>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</si>
  <si>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</si>
  <si>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</si>
  <si>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</si>
  <si>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</si>
  <si>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</si>
  <si>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</si>
  <si>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</si>
  <si>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</si>
  <si>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</si>
  <si>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</si>
  <si>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</si>
  <si>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</si>
  <si>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</si>
  <si>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</si>
  <si>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</si>
  <si>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</si>
  <si>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</si>
  <si>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</si>
  <si>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</si>
  <si>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</si>
  <si>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</si>
  <si>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</si>
  <si>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</si>
  <si>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</si>
  <si>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</si>
  <si>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</si>
  <si>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</si>
  <si>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</si>
  <si>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</si>
  <si>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</si>
  <si>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</si>
  <si>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</si>
  <si>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</si>
  <si>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</si>
  <si>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</si>
  <si>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</si>
  <si>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</si>
  <si>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</si>
  <si>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</si>
  <si>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</si>
  <si>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</si>
  <si>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</si>
  <si>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</si>
  <si>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</si>
  <si>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</si>
  <si>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</si>
  <si>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</si>
  <si>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</si>
  <si>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</si>
  <si>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</si>
  <si>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</si>
  <si>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</si>
  <si>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</si>
  <si>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</si>
  <si>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</si>
  <si>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</si>
  <si>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</si>
  <si>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</si>
  <si>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</si>
  <si>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</si>
  <si>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</si>
  <si>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</si>
  <si>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</si>
  <si>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</si>
  <si>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</si>
  <si>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</si>
  <si>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</si>
  <si>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</si>
  <si>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</si>
  <si>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</si>
  <si>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</si>
  <si>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</si>
  <si>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</si>
  <si>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</si>
  <si>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</si>
  <si>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</si>
  <si>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</si>
  <si>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</si>
  <si>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</si>
  <si>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</si>
  <si>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</si>
  <si>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</si>
  <si>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</si>
  <si>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</si>
  <si>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</si>
  <si>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</si>
  <si>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</si>
  <si>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</si>
  <si>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</si>
  <si>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</si>
  <si>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</si>
  <si>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</si>
  <si>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</si>
  <si>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</si>
  <si>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</si>
  <si>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</si>
  <si>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</si>
  <si>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</si>
  <si>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</si>
  <si>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</si>
  <si>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</si>
  <si>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</si>
  <si>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</si>
  <si>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</si>
  <si>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</si>
  <si>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</si>
  <si>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</si>
  <si>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</si>
  <si>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</si>
  <si>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</si>
  <si>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</si>
  <si>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</si>
  <si>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</si>
  <si>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</si>
  <si>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</si>
  <si>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</si>
  <si>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</si>
  <si>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</si>
  <si>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</si>
  <si>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</si>
  <si>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</si>
  <si>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</si>
  <si>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</si>
  <si>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</si>
  <si>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</si>
  <si>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</si>
  <si>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</si>
  <si>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</si>
  <si>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</si>
  <si>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</si>
  <si>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</si>
  <si>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</si>
  <si>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</si>
  <si>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</si>
  <si>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</si>
  <si>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</si>
  <si>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</si>
  <si>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</si>
  <si>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</si>
  <si>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</si>
  <si>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</si>
  <si>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</si>
  <si>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</si>
  <si>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</si>
  <si>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</si>
  <si>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</si>
  <si>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</si>
  <si>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</si>
  <si>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</si>
  <si>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</si>
  <si>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</si>
  <si>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</si>
  <si>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</si>
  <si>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</si>
  <si>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</si>
  <si>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</si>
  <si>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</si>
  <si>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</si>
  <si>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</si>
  <si>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</si>
  <si>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</si>
  <si>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</si>
  <si>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</si>
  <si>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</si>
  <si>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</si>
  <si>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</si>
  <si>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</si>
  <si>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</si>
  <si>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</si>
  <si>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</si>
  <si>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</si>
  <si>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</si>
  <si>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</si>
  <si>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</si>
  <si>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</si>
  <si>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</si>
  <si>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</si>
  <si>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</si>
  <si>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</si>
  <si>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</si>
  <si>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</si>
  <si>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</si>
  <si>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</si>
  <si>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</si>
  <si>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</si>
  <si>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</si>
  <si>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</si>
  <si>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</si>
  <si>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</si>
  <si>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</si>
  <si>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</si>
  <si>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</si>
  <si>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</si>
  <si>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</si>
  <si>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</si>
  <si>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</si>
  <si>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</si>
  <si>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</si>
  <si>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</si>
  <si>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</si>
  <si>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</si>
  <si>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</si>
  <si>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</si>
  <si>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</si>
  <si>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</si>
  <si>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</si>
  <si>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</si>
  <si>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</si>
  <si>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</si>
  <si>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</si>
  <si>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</si>
  <si>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</si>
  <si>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</si>
  <si>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</si>
  <si>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</si>
  <si>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</si>
  <si>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</si>
  <si>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</si>
  <si>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</si>
  <si>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</si>
  <si>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</si>
  <si>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</si>
  <si>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</si>
  <si>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</si>
  <si>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</si>
  <si>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</si>
  <si>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</si>
  <si>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</si>
  <si>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</si>
  <si>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</si>
  <si>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</si>
  <si>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</si>
  <si>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</si>
  <si>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</si>
  <si>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</si>
  <si>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</si>
  <si>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</si>
  <si>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</si>
  <si>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</si>
  <si>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</si>
  <si>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</si>
  <si>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</si>
  <si>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</si>
  <si>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</si>
  <si>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</si>
  <si>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</si>
  <si>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</si>
  <si>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</si>
  <si>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</si>
  <si>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</si>
  <si>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</si>
  <si>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</si>
  <si>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</si>
  <si>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</si>
  <si>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</si>
  <si>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</si>
  <si>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</si>
  <si>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</si>
  <si>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</si>
  <si>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</si>
  <si>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</si>
  <si>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</si>
  <si>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</si>
  <si>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</si>
  <si>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</si>
  <si>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</si>
  <si>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</si>
  <si>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</si>
  <si>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</si>
  <si>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</si>
  <si>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</si>
  <si>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</si>
  <si>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</si>
  <si>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</si>
  <si>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</si>
  <si>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</si>
  <si>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</si>
  <si>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</si>
  <si>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</si>
  <si>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</si>
  <si>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</si>
  <si>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</si>
  <si>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</si>
  <si>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</si>
  <si>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</si>
  <si>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</si>
  <si>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</si>
  <si>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</si>
  <si>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</si>
  <si>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</si>
  <si>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</si>
  <si>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</si>
  <si>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</si>
  <si>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</si>
  <si>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</si>
  <si>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</si>
  <si>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</si>
  <si>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</si>
  <si>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</si>
  <si>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</si>
  <si>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</si>
  <si>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</si>
  <si>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</si>
  <si>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</si>
  <si>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</si>
  <si>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</si>
  <si>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</si>
  <si>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</si>
  <si>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</si>
  <si>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</si>
  <si>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</si>
  <si>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</si>
  <si>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</si>
  <si>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</si>
  <si>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</si>
  <si>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</si>
  <si>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</si>
  <si>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</si>
  <si>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</si>
  <si>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</si>
  <si>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</si>
  <si>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</si>
  <si>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</si>
  <si>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</si>
  <si>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</si>
  <si>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</si>
  <si>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</si>
  <si>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</si>
  <si>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</si>
  <si>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</si>
  <si>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</si>
  <si>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</si>
  <si>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</si>
  <si>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</si>
  <si>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</si>
  <si>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</si>
  <si>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</si>
  <si>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</si>
  <si>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</si>
  <si>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</si>
  <si>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</si>
  <si>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</si>
  <si>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</si>
  <si>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</si>
  <si>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</si>
  <si>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</si>
  <si>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</si>
  <si>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</si>
  <si>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</si>
  <si>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</si>
  <si>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</si>
  <si>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</si>
  <si>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</si>
  <si>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</si>
  <si>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</si>
  <si>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</si>
  <si>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</si>
  <si>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</si>
  <si>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</si>
  <si>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</si>
  <si>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</si>
  <si>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</si>
  <si>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</si>
  <si>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</si>
  <si>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</si>
  <si>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</si>
  <si>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</si>
  <si>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</si>
  <si>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</si>
  <si>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</si>
  <si>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</si>
  <si>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</si>
  <si>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</si>
  <si>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</si>
  <si>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</si>
  <si>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</si>
  <si>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</si>
  <si>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</si>
  <si>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</si>
  <si>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</si>
  <si>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</si>
  <si>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</si>
  <si>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</si>
  <si>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</si>
  <si>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</si>
  <si>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</si>
  <si>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</si>
  <si>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</si>
  <si>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</si>
  <si>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</si>
  <si>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</si>
  <si>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</si>
  <si>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</si>
  <si>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</si>
  <si>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</si>
  <si>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</si>
  <si>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</si>
  <si>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</si>
  <si>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</si>
  <si>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</si>
  <si>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</si>
  <si>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</si>
  <si>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</si>
  <si>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</si>
  <si>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</si>
  <si>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</si>
  <si>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</si>
  <si>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</si>
  <si>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</si>
  <si>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</si>
  <si>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</si>
  <si>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</si>
  <si>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</si>
  <si>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</si>
  <si>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</si>
  <si>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</si>
  <si>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</si>
  <si>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</si>
  <si>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</si>
  <si>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</si>
  <si>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</si>
  <si>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</si>
  <si>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</si>
  <si>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</si>
  <si>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</si>
  <si>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</si>
  <si>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</si>
  <si>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</si>
  <si>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</si>
  <si>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</si>
  <si>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</si>
  <si>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</si>
  <si>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</si>
  <si>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</si>
  <si>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</si>
  <si>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</si>
  <si>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</si>
  <si>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</si>
  <si>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</si>
  <si>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</si>
  <si>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</si>
  <si>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</si>
  <si>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</si>
  <si>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</si>
  <si>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</si>
  <si>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</si>
  <si>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</si>
  <si>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</si>
  <si>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</si>
  <si>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</si>
  <si>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</si>
  <si>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</si>
  <si>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</si>
  <si>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</si>
  <si>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</si>
  <si>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</si>
  <si>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</si>
  <si>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</si>
  <si>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</si>
  <si>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</si>
  <si>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</si>
  <si>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</si>
  <si>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</si>
  <si>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</si>
  <si>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</si>
  <si>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</si>
  <si>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</si>
  <si>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</si>
  <si>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</si>
  <si>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</si>
  <si>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</si>
  <si>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</si>
  <si>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</si>
  <si>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</si>
  <si>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</si>
  <si>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</si>
  <si>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</si>
  <si>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</si>
  <si>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</si>
  <si>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</si>
  <si>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</si>
  <si>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</si>
  <si>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</si>
  <si>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</si>
  <si>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</si>
  <si>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</si>
  <si>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</si>
  <si>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</si>
  <si>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</si>
  <si>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</si>
  <si>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</si>
  <si>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</si>
  <si>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</si>
  <si>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</si>
  <si>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</si>
  <si>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</si>
  <si>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</si>
  <si>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</si>
  <si>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</si>
  <si>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</si>
  <si>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</si>
  <si>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</si>
  <si>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</si>
  <si>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</si>
  <si>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</si>
  <si>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</si>
  <si>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</si>
  <si>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</si>
  <si>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</si>
  <si>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</si>
  <si>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</si>
  <si>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</si>
  <si>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</si>
  <si>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</si>
  <si>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</si>
  <si>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</si>
  <si>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</si>
  <si>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</si>
  <si>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</si>
  <si>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</si>
  <si>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</si>
  <si>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</si>
  <si>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</si>
  <si>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</si>
  <si>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</si>
  <si>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</si>
  <si>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</si>
  <si>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</si>
  <si>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</si>
  <si>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</si>
  <si>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</si>
  <si>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</si>
  <si>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</si>
  <si>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</si>
  <si>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</si>
  <si>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</si>
  <si>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</si>
  <si>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</si>
  <si>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</si>
  <si>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</si>
  <si>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</si>
  <si>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</si>
  <si>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</si>
  <si>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</si>
  <si>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</si>
  <si>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</si>
  <si>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</si>
  <si>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</si>
  <si>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</si>
  <si>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</si>
  <si>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</si>
  <si>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</si>
  <si>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</si>
  <si>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</si>
  <si>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</si>
  <si>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</si>
  <si>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</si>
  <si>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</si>
  <si>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</si>
  <si>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</si>
  <si>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</si>
  <si>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</si>
  <si>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</si>
  <si>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</si>
  <si>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</si>
  <si>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</si>
  <si>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</si>
  <si>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</si>
  <si>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</si>
  <si>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</si>
  <si>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</si>
  <si>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</si>
  <si>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</si>
  <si>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</si>
  <si>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</si>
  <si>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</si>
  <si>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</si>
  <si>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</si>
  <si>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</si>
  <si>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</si>
  <si>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</si>
  <si>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</si>
  <si>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</si>
  <si>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</si>
  <si>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</si>
  <si>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</si>
  <si>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</si>
  <si>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</si>
  <si>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</si>
  <si>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</si>
  <si>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</si>
  <si>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</si>
  <si>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</si>
  <si>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</si>
  <si>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</si>
  <si>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</si>
  <si>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</si>
  <si>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</si>
  <si>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</si>
  <si>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</si>
  <si>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</si>
  <si>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</si>
  <si>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</si>
  <si>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</si>
  <si>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</si>
  <si>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</si>
  <si>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</si>
  <si>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</si>
  <si>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</si>
  <si>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</si>
  <si>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</si>
  <si>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</si>
  <si>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</si>
  <si>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</si>
  <si>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</si>
  <si>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</si>
  <si>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</si>
  <si>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</si>
  <si>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</si>
  <si>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</si>
  <si>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</si>
  <si>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</si>
  <si>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</si>
  <si>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</si>
  <si>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</si>
  <si>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</si>
  <si>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</si>
  <si>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</si>
  <si>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</si>
  <si>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</si>
  <si>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</si>
  <si>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</si>
  <si>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</si>
  <si>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</si>
  <si>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</si>
  <si>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</si>
  <si>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</si>
  <si>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</si>
  <si>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</si>
  <si>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</si>
  <si>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</si>
  <si>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</si>
  <si>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</si>
  <si>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</si>
  <si>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</si>
  <si>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</si>
  <si>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</si>
  <si>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</si>
  <si>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</si>
  <si>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</si>
  <si>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</si>
  <si>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</si>
  <si>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</si>
  <si>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</si>
  <si>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</si>
  <si>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</si>
  <si>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</si>
  <si>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</si>
  <si>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</si>
  <si>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</si>
  <si>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</si>
  <si>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</si>
  <si>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</si>
  <si>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</si>
  <si>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</si>
  <si>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</si>
  <si>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</si>
  <si>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</si>
  <si>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</si>
  <si>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</si>
  <si>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</si>
  <si>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</si>
  <si>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</si>
  <si>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</si>
  <si>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</si>
  <si>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</si>
  <si>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</si>
  <si>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</si>
  <si>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</si>
  <si>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</si>
  <si>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</si>
  <si>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</si>
  <si>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</si>
  <si>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</si>
  <si>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</si>
  <si>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</si>
  <si>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</si>
  <si>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</si>
  <si>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</si>
  <si>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</si>
  <si>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</si>
  <si>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</si>
  <si>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</si>
  <si>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</si>
  <si>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</si>
  <si>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</si>
  <si>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</si>
  <si>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</si>
  <si>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</si>
  <si>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</si>
  <si>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</si>
  <si>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</si>
  <si>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</si>
  <si>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</si>
  <si>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</si>
  <si>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</si>
  <si>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</si>
  <si>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</si>
  <si>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</si>
  <si>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</si>
  <si>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</si>
  <si>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</si>
  <si>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</si>
  <si>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</si>
  <si>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</si>
  <si>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</si>
  <si>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</si>
  <si>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</si>
  <si>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</si>
  <si>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</si>
  <si>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</si>
  <si>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</si>
  <si>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</si>
  <si>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</si>
  <si>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</si>
  <si>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</si>
  <si>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</si>
  <si>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</si>
  <si>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</si>
  <si>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</si>
  <si>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</si>
  <si>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</si>
  <si>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</si>
  <si>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</si>
  <si>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</si>
  <si>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</si>
  <si>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</si>
  <si>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</si>
  <si>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</si>
  <si>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</si>
  <si>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</si>
  <si>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</si>
  <si>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</si>
  <si>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</si>
  <si>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</si>
  <si>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</si>
  <si>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</si>
  <si>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</si>
  <si>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</si>
  <si>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</si>
  <si>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</si>
  <si>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</si>
  <si>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</si>
  <si>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</si>
  <si>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</si>
  <si>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</si>
  <si>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</si>
  <si>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</si>
  <si>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</si>
  <si>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</si>
  <si>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</si>
  <si>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</si>
  <si>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</si>
  <si>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</si>
  <si>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</si>
  <si>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</si>
  <si>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</si>
  <si>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</si>
  <si>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</si>
  <si>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</si>
  <si>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</si>
  <si>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</si>
  <si>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</si>
  <si>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</si>
  <si>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</si>
  <si>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</si>
  <si>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</si>
  <si>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</si>
  <si>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</si>
  <si>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</si>
  <si>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</si>
  <si>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</si>
  <si>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</si>
  <si>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</si>
  <si>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</si>
  <si>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</si>
  <si>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</si>
  <si>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</si>
  <si>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</si>
  <si>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</si>
  <si>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</si>
  <si>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</si>
  <si>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</si>
  <si>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</si>
  <si>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</si>
  <si>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</si>
  <si>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</si>
  <si>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</si>
  <si>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</si>
  <si>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</si>
  <si>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</si>
  <si>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</si>
  <si>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</si>
  <si>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</si>
  <si>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</si>
  <si>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</si>
  <si>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</si>
  <si>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</si>
  <si>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</si>
  <si>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</si>
  <si>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</si>
  <si>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</si>
  <si>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</si>
  <si>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</si>
  <si>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</si>
  <si>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</si>
  <si>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</si>
  <si>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</si>
  <si>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</si>
  <si>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</si>
  <si>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</si>
  <si>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</si>
  <si>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</si>
  <si>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</si>
  <si>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</si>
  <si>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</si>
  <si>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</si>
  <si>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</si>
  <si>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</si>
  <si>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</si>
  <si>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</si>
  <si>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</si>
  <si>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</si>
  <si>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</si>
  <si>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</si>
  <si>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</si>
  <si>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</si>
  <si>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</si>
  <si>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</si>
  <si>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</si>
  <si>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</si>
  <si>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</si>
  <si>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</si>
  <si>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</si>
  <si>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</si>
  <si>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</si>
  <si>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</si>
  <si>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</si>
  <si>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</si>
  <si>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</si>
  <si>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</si>
  <si>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</si>
  <si>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</si>
  <si>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</si>
  <si>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</si>
  <si>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</si>
  <si>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</si>
  <si>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</si>
  <si>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</si>
  <si>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</si>
  <si>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</si>
  <si>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</si>
  <si>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</si>
  <si>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</si>
  <si>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</si>
  <si>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</si>
  <si>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</si>
  <si>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</si>
  <si>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</si>
  <si>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</si>
  <si>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</si>
  <si>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</si>
  <si>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</si>
  <si>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</si>
  <si>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</si>
  <si>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</si>
  <si>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</si>
  <si>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</si>
  <si>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</si>
  <si>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</si>
  <si>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</si>
  <si>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</si>
  <si>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</si>
  <si>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</si>
  <si>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</si>
  <si>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</si>
  <si>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</si>
  <si>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</si>
  <si>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</si>
  <si>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</si>
  <si>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</si>
  <si>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</si>
  <si>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</si>
  <si>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</si>
  <si>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</si>
  <si>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</si>
  <si>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</si>
  <si>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</si>
  <si>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</si>
  <si>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</si>
  <si>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</si>
  <si>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</si>
  <si>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</si>
  <si>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</si>
  <si>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</si>
  <si>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</si>
  <si>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</si>
  <si>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</si>
  <si>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</si>
  <si>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</si>
  <si>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</si>
  <si>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</si>
  <si>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</si>
  <si>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</si>
  <si>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</si>
  <si>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</si>
  <si>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</si>
  <si>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</si>
  <si>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</si>
  <si>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</si>
  <si>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</si>
  <si>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</si>
  <si>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</si>
  <si>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</si>
  <si>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</si>
  <si>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</si>
  <si>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</si>
  <si>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</si>
  <si>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</si>
  <si>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</si>
  <si>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</si>
  <si>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</si>
  <si>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</si>
  <si>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</si>
  <si>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</si>
  <si>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</si>
  <si>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</si>
  <si>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</si>
  <si>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</si>
  <si>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</si>
  <si>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</si>
  <si>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</si>
  <si>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</si>
  <si>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</si>
  <si>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</si>
  <si>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</si>
  <si>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</si>
  <si>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</si>
  <si>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</si>
  <si>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</si>
  <si>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</si>
  <si>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</si>
  <si>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</si>
  <si>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</si>
  <si>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</si>
  <si>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</si>
  <si>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</si>
  <si>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</si>
  <si>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</si>
  <si>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</si>
  <si>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</si>
  <si>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</si>
  <si>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</si>
  <si>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</si>
  <si>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</si>
  <si>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</si>
  <si>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</si>
  <si>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</si>
  <si>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</si>
  <si>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</si>
  <si>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</si>
  <si>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</si>
  <si>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</si>
  <si>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</si>
  <si>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</si>
  <si>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</si>
  <si>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</si>
  <si>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</si>
  <si>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</si>
  <si>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</si>
  <si>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</si>
  <si>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</si>
  <si>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</si>
  <si>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</si>
  <si>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</si>
  <si>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</si>
  <si>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</si>
  <si>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</si>
  <si>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</si>
  <si>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</si>
  <si>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</si>
  <si>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</si>
  <si>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</si>
  <si>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</si>
  <si>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</si>
  <si>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</si>
  <si>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</si>
  <si>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</si>
  <si>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</si>
  <si>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</si>
  <si>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</si>
  <si>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</si>
  <si>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</si>
  <si>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</si>
  <si>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</si>
  <si>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</si>
  <si>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</si>
  <si>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</si>
  <si>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</si>
  <si>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</si>
  <si>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</si>
  <si>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</si>
  <si>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</si>
  <si>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</si>
  <si>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</si>
  <si>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</si>
  <si>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</si>
  <si>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</si>
  <si>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</si>
  <si>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</si>
  <si>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</si>
  <si>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</si>
  <si>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</si>
  <si>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</si>
  <si>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</si>
  <si>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</si>
  <si>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</si>
  <si>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</si>
  <si>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</si>
  <si>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</si>
  <si>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</si>
  <si>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</si>
  <si>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</si>
  <si>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</si>
  <si>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</si>
  <si>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</si>
  <si>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</si>
  <si>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</si>
  <si>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</si>
  <si>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</si>
  <si>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</si>
  <si>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</si>
  <si>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</si>
  <si>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</si>
  <si>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</si>
  <si>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</si>
  <si>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</si>
  <si>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</si>
  <si>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</si>
  <si>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</si>
  <si>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</si>
  <si>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</si>
  <si>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</si>
  <si>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</si>
  <si>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</si>
  <si>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</si>
  <si>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</si>
  <si>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</si>
  <si>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</si>
  <si>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</si>
  <si>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</si>
  <si>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</si>
  <si>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</si>
  <si>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</si>
  <si>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</si>
  <si>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</si>
  <si>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</si>
  <si>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</si>
  <si>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</si>
  <si>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</si>
  <si>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</si>
  <si>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</si>
  <si>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</si>
  <si>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</si>
  <si>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</si>
  <si>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</si>
  <si>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</si>
  <si>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</si>
  <si>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</si>
  <si>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</si>
  <si>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</si>
  <si>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</si>
  <si>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</si>
  <si>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</si>
  <si>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</si>
  <si>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</si>
  <si>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</si>
  <si>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</si>
  <si>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</si>
  <si>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</si>
  <si>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</si>
  <si>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</si>
  <si>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</si>
  <si>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</si>
  <si>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</si>
  <si>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</si>
  <si>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</si>
  <si>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</si>
  <si>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</si>
  <si>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</si>
  <si>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</si>
  <si>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</si>
  <si>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</si>
  <si>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</si>
  <si>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</si>
  <si>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</si>
  <si>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</si>
  <si>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</si>
  <si>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</si>
  <si>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</si>
  <si>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</si>
  <si>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</si>
  <si>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</si>
  <si>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</si>
  <si>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</si>
  <si>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</si>
  <si>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</si>
  <si>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</si>
  <si>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</si>
  <si>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</si>
  <si>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</si>
  <si>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</si>
  <si>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</si>
  <si>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</si>
  <si>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</si>
  <si>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</si>
  <si>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</si>
  <si>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</si>
  <si>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</si>
  <si>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</si>
  <si>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</si>
  <si>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</si>
  <si>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</si>
  <si>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</si>
  <si>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</si>
  <si>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</si>
  <si>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</si>
  <si>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</si>
  <si>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</si>
  <si>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</si>
  <si>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</si>
  <si>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</si>
  <si>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</si>
  <si>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</si>
  <si>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</si>
  <si>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</si>
  <si>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</si>
  <si>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</si>
  <si>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</si>
  <si>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</si>
  <si>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</si>
  <si>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</si>
  <si>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</si>
  <si>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</si>
  <si>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</si>
  <si>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</si>
  <si>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</si>
  <si>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</si>
  <si>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</si>
  <si>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</si>
  <si>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</si>
  <si>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</si>
  <si>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</si>
  <si>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</si>
  <si>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</si>
  <si>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</si>
  <si>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</si>
  <si>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</si>
  <si>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</si>
  <si>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</si>
  <si>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</si>
  <si>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</si>
  <si>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</si>
  <si>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</si>
  <si>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</si>
  <si>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</si>
  <si>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</si>
  <si>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</si>
  <si>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</si>
  <si>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</si>
  <si>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</si>
  <si>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</si>
  <si>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</si>
  <si>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</si>
  <si>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</si>
  <si>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</si>
  <si>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</si>
  <si>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</si>
  <si>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</si>
  <si>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</si>
  <si>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</si>
  <si>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</si>
  <si>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</si>
  <si>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</si>
  <si>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</si>
  <si>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</si>
  <si>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</si>
  <si>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</si>
  <si>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</si>
  <si>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</si>
  <si>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</si>
  <si>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</si>
  <si>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</si>
  <si>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</si>
  <si>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</si>
  <si>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</si>
  <si>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</si>
  <si>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</si>
  <si>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</si>
  <si>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</si>
  <si>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</si>
  <si>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</si>
  <si>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</si>
  <si>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</si>
  <si>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</si>
  <si>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</si>
  <si>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</si>
  <si>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</si>
  <si>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</si>
  <si>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</si>
  <si>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</si>
  <si>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</si>
  <si>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</si>
  <si>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</si>
  <si>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</si>
  <si>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</si>
  <si>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</si>
  <si>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</si>
  <si>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</si>
  <si>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</si>
  <si>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</si>
  <si>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</si>
  <si>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</si>
  <si>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</si>
  <si>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</si>
  <si>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</si>
  <si>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</si>
  <si>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</si>
  <si>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</si>
  <si>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</si>
  <si>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</si>
  <si>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</si>
  <si>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</si>
  <si>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</si>
  <si>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</si>
  <si>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</si>
  <si>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</si>
  <si>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</si>
  <si>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</si>
  <si>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</si>
  <si>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</si>
  <si>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</si>
  <si>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</si>
  <si>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</si>
  <si>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</si>
  <si>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</si>
  <si>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</si>
  <si>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</si>
  <si>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</si>
  <si>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</si>
  <si>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</si>
  <si>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</si>
  <si>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</si>
  <si>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</si>
  <si>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</si>
  <si>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</si>
  <si>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</si>
  <si>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</si>
  <si>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</si>
  <si>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</si>
  <si>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</si>
  <si>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</si>
  <si>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</si>
  <si>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</si>
  <si>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</si>
  <si>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</si>
  <si>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</si>
  <si>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</si>
  <si>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</si>
  <si>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</si>
  <si>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</si>
  <si>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</si>
  <si>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</si>
  <si>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</si>
  <si>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</si>
  <si>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</si>
  <si>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</si>
  <si>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</si>
  <si>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</si>
  <si>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</si>
  <si>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</si>
  <si>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</si>
  <si>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</si>
  <si>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</si>
  <si>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</si>
  <si>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</si>
  <si>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</si>
  <si>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</si>
  <si>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</si>
  <si>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</si>
  <si>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</si>
  <si>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</si>
  <si>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</si>
  <si>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</si>
  <si>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</si>
  <si>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</si>
  <si>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</si>
  <si>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</si>
  <si>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</si>
  <si>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</si>
  <si>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</si>
  <si>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</si>
  <si>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</si>
  <si>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</si>
  <si>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</si>
  <si>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</si>
  <si>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</si>
  <si>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</si>
  <si>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</si>
  <si>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</si>
  <si>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</si>
  <si>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</si>
  <si>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</si>
  <si>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</si>
  <si>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</si>
  <si>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</si>
  <si>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</si>
  <si>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</si>
  <si>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</si>
  <si>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</si>
  <si>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</si>
  <si>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</si>
  <si>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</si>
  <si>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</si>
  <si>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</si>
  <si>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</si>
  <si>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</si>
  <si>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</si>
  <si>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</si>
  <si>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</si>
  <si>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</si>
  <si>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</si>
  <si>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</si>
  <si>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</si>
  <si>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</si>
  <si>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</si>
  <si>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</si>
  <si>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</si>
  <si>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</si>
  <si>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</si>
  <si>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</si>
  <si>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</si>
  <si>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</si>
  <si>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</si>
  <si>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</si>
  <si>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</si>
  <si>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</si>
  <si>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</si>
  <si>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</si>
  <si>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</si>
  <si>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</si>
  <si>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</si>
  <si>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</si>
  <si>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</si>
  <si>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</si>
  <si>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</si>
  <si>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</si>
  <si>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</si>
  <si>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</si>
  <si>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</si>
  <si>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</si>
  <si>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</si>
  <si>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</si>
  <si>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</si>
  <si>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</si>
  <si>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</si>
  <si>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</si>
  <si>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</si>
  <si>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</si>
  <si>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</si>
  <si>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</si>
  <si>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</si>
  <si>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</si>
  <si>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</si>
  <si>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</si>
  <si>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</si>
  <si>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</si>
  <si>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</si>
  <si>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</si>
  <si>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</si>
  <si>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</si>
  <si>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</si>
  <si>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</si>
  <si>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</si>
  <si>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</si>
  <si>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</si>
  <si>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</si>
  <si>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</si>
  <si>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</si>
  <si>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</si>
  <si>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</si>
  <si>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</si>
  <si>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</si>
  <si>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</si>
  <si>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</si>
  <si>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</si>
  <si>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</si>
  <si>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</si>
  <si>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</si>
  <si>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</si>
  <si>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</si>
  <si>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</si>
  <si>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</si>
  <si>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</si>
  <si>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</si>
  <si>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</si>
  <si>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</si>
  <si>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</si>
  <si>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</si>
  <si>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</si>
  <si>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</si>
  <si>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</si>
  <si>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</si>
  <si>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</si>
  <si>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</si>
  <si>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</si>
  <si>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</si>
  <si>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</si>
  <si>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</si>
  <si>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</si>
  <si>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</si>
  <si>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</si>
  <si>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</si>
  <si>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</si>
  <si>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</si>
  <si>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</si>
  <si>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</si>
  <si>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</si>
  <si>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</si>
  <si>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</si>
  <si>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</si>
  <si>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</si>
  <si>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</si>
  <si>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</si>
  <si>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</si>
  <si>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</si>
  <si>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</si>
  <si>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</si>
  <si>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</si>
  <si>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</si>
  <si>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</si>
  <si>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</si>
  <si>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</si>
  <si>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</si>
  <si>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</si>
  <si>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</si>
  <si>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</si>
  <si>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</si>
  <si>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</si>
  <si>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</si>
  <si>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</si>
  <si>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</si>
  <si>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</si>
  <si>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</si>
  <si>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</si>
  <si>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</si>
  <si>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</si>
  <si>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</si>
  <si>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</si>
  <si>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</si>
  <si>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</si>
  <si>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</si>
  <si>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</si>
  <si>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</si>
  <si>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</si>
  <si>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</si>
  <si>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</si>
  <si>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</si>
  <si>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</si>
  <si>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</si>
  <si>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</si>
  <si>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</si>
  <si>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</si>
  <si>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</si>
  <si>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</si>
  <si>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</si>
  <si>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</si>
  <si>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</si>
  <si>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</si>
  <si>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</si>
  <si>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</si>
  <si>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</si>
  <si>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</si>
  <si>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</si>
  <si>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</si>
  <si>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</si>
  <si>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</si>
  <si>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</si>
  <si>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</si>
  <si>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</si>
  <si>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</si>
  <si>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</si>
  <si>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</si>
  <si>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</si>
  <si>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</si>
  <si>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</si>
  <si>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</si>
  <si>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</si>
  <si>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</si>
  <si>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</si>
  <si>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</si>
  <si>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</si>
  <si>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</si>
  <si>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</si>
  <si>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</si>
  <si>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</si>
  <si>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</si>
  <si>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</si>
  <si>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</si>
  <si>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</si>
  <si>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</si>
  <si>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</si>
  <si>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</si>
  <si>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</si>
  <si>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</si>
  <si>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</si>
  <si>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</si>
  <si>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</si>
  <si>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</si>
  <si>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</si>
  <si>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</si>
  <si>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</si>
  <si>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</si>
  <si>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</si>
  <si>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</si>
  <si>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</si>
  <si>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</si>
  <si>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</si>
  <si>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</si>
  <si>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</si>
  <si>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</si>
  <si>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</si>
  <si>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</si>
  <si>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</si>
  <si>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</si>
  <si>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</si>
  <si>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</si>
  <si>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</si>
  <si>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</si>
  <si>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</si>
  <si>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</si>
  <si>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</si>
  <si>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</si>
  <si>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</si>
  <si>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</si>
  <si>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</si>
  <si>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</si>
  <si>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</si>
  <si>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</si>
  <si>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</si>
  <si>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</si>
  <si>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</si>
  <si>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</si>
  <si>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</si>
  <si>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</si>
  <si>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</si>
  <si>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</si>
  <si>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</si>
  <si>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</si>
  <si>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</si>
  <si>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</si>
  <si>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</si>
  <si>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</si>
  <si>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</si>
  <si>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</si>
  <si>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</si>
  <si>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</si>
  <si>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</si>
  <si>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</si>
  <si>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</si>
  <si>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</si>
  <si>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</si>
  <si>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</si>
  <si>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</si>
  <si>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</si>
  <si>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</si>
  <si>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</si>
  <si>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</si>
  <si>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</si>
  <si>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</si>
  <si>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</si>
  <si>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</si>
  <si>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</si>
  <si>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</si>
  <si>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</si>
  <si>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</si>
  <si>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</si>
  <si>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</si>
  <si>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</si>
  <si>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</si>
  <si>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</si>
  <si>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</si>
  <si>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</si>
  <si>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</si>
  <si>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</si>
  <si>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</si>
  <si>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</si>
  <si>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</si>
  <si>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</si>
  <si>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</si>
  <si>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</si>
  <si>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</si>
  <si>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</si>
  <si>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</si>
  <si>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</si>
  <si>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</si>
  <si>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</si>
  <si>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</si>
  <si>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</si>
  <si>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</si>
  <si>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</si>
  <si>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</si>
  <si>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</si>
  <si>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</si>
  <si>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</si>
  <si>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</si>
  <si>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</si>
  <si>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</si>
  <si>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</si>
  <si>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</si>
  <si>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</si>
  <si>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</si>
  <si>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</si>
  <si>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</si>
  <si>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</si>
  <si>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</si>
  <si>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</si>
  <si>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</si>
  <si>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</si>
  <si>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</si>
  <si>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</si>
  <si>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</si>
  <si>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</si>
  <si>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</si>
  <si>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</si>
  <si>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</si>
  <si>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</si>
  <si>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</si>
  <si>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</si>
  <si>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</si>
  <si>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</si>
  <si>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</si>
  <si>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</si>
  <si>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</si>
  <si>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</si>
  <si>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</si>
  <si>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</si>
  <si>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</si>
  <si>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</si>
  <si>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</si>
  <si>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</si>
  <si>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</si>
  <si>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</si>
  <si>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</si>
  <si>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</si>
  <si>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</si>
  <si>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</si>
  <si>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</si>
  <si>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</si>
  <si>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</si>
  <si>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</si>
  <si>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</si>
  <si>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</si>
  <si>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</si>
  <si>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</si>
  <si>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</si>
  <si>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</si>
  <si>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</si>
  <si>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</si>
  <si>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</si>
  <si>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</si>
  <si>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</si>
  <si>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</si>
  <si>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</si>
  <si>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</si>
  <si>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</si>
  <si>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</si>
  <si>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</si>
  <si>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</si>
  <si>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</si>
  <si>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</si>
  <si>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</si>
  <si>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</si>
  <si>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</si>
  <si>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</si>
  <si>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</si>
  <si>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</si>
  <si>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</si>
  <si>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</si>
  <si>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</si>
  <si>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</si>
  <si>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</si>
  <si>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</si>
  <si>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</si>
  <si>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</si>
  <si>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</si>
  <si>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</si>
  <si>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</si>
  <si>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</si>
  <si>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</si>
  <si>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</si>
  <si>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</si>
  <si>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</si>
  <si>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</si>
  <si>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</si>
  <si>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</si>
  <si>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</si>
  <si>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</si>
  <si>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</si>
  <si>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</si>
  <si>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</si>
  <si>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</si>
  <si>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</si>
  <si>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</si>
  <si>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</si>
  <si>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</si>
  <si>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</si>
  <si>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</si>
  <si>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</si>
  <si>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</si>
  <si>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</si>
  <si>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</si>
  <si>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</si>
  <si>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</si>
  <si>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</si>
  <si>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</si>
  <si>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</si>
  <si>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</si>
  <si>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</si>
  <si>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</si>
  <si>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</si>
  <si>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</si>
  <si>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</si>
  <si>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</si>
  <si>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</si>
  <si>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</si>
  <si>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</si>
  <si>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</si>
  <si>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</si>
  <si>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</si>
  <si>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</si>
  <si>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</si>
  <si>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</si>
  <si>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</si>
  <si>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</si>
  <si>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</si>
  <si>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</si>
  <si>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</si>
  <si>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</si>
  <si>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</si>
  <si>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</si>
  <si>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</si>
  <si>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</si>
  <si>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</si>
  <si>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</si>
  <si>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</si>
  <si>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</si>
  <si>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</si>
  <si>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</si>
  <si>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</si>
  <si>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</si>
  <si>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</si>
  <si>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</si>
  <si>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</si>
  <si>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</si>
  <si>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</si>
  <si>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</si>
  <si>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</si>
  <si>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</si>
  <si>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</si>
  <si>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</si>
  <si>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</si>
  <si>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</si>
  <si>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</si>
  <si>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</si>
  <si>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</si>
  <si>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</si>
  <si>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</si>
  <si>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</si>
  <si>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</si>
  <si>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</si>
  <si>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</si>
  <si>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</si>
  <si>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</si>
  <si>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</si>
  <si>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</si>
  <si>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</si>
  <si>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</si>
  <si>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</si>
  <si>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</si>
  <si>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</si>
  <si>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</si>
  <si>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</si>
  <si>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</si>
  <si>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</si>
  <si>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</si>
  <si>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</si>
  <si>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</si>
  <si>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</si>
  <si>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</si>
  <si>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</si>
  <si>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</si>
  <si>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</si>
  <si>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</si>
  <si>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</si>
  <si>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</si>
  <si>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</si>
  <si>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</si>
  <si>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</si>
  <si>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</si>
  <si>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</si>
  <si>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</si>
  <si>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</si>
  <si>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</si>
  <si>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</si>
  <si>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</si>
  <si>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</si>
  <si>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</si>
  <si>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</si>
  <si>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</si>
  <si>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</si>
  <si>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</si>
  <si>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</si>
  <si>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</si>
  <si>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</si>
  <si>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</si>
  <si>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</si>
  <si>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</si>
  <si>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</si>
  <si>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</si>
  <si>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</si>
  <si>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</si>
  <si>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</si>
  <si>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</si>
  <si>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</si>
  <si>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</si>
  <si>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</si>
  <si>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</si>
  <si>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</si>
  <si>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</si>
  <si>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</si>
  <si>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</si>
  <si>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</si>
  <si>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</si>
  <si>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</si>
  <si>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</si>
  <si>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</si>
  <si>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</si>
  <si>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</si>
  <si>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</si>
  <si>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</si>
  <si>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</si>
  <si>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</si>
  <si>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</si>
  <si>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</si>
  <si>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</si>
  <si>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</si>
  <si>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</si>
  <si>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</si>
  <si>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</si>
  <si>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</si>
  <si>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</si>
  <si>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</si>
  <si>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</si>
  <si>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</si>
  <si>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</si>
  <si>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</si>
  <si>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</si>
  <si>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</si>
  <si>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</si>
  <si>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</si>
  <si>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</si>
  <si>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</si>
  <si>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</si>
  <si>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</si>
  <si>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</si>
  <si>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</si>
  <si>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</si>
  <si>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</si>
  <si>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</si>
  <si>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</si>
  <si>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</si>
  <si>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</si>
  <si>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</si>
  <si>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</si>
  <si>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</si>
  <si>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</si>
  <si>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</si>
  <si>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</si>
  <si>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</si>
  <si>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</si>
  <si>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</si>
  <si>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</si>
  <si>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</si>
  <si>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</si>
  <si>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</si>
  <si>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</si>
  <si>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</si>
  <si>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</si>
  <si>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</si>
  <si>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</si>
  <si>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</si>
  <si>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</si>
  <si>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</si>
  <si>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</si>
  <si>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</si>
  <si>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</si>
  <si>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</si>
  <si>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</si>
  <si>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</si>
  <si>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</si>
  <si>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</si>
  <si>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</si>
  <si>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</si>
  <si>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</si>
  <si>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</si>
  <si>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</si>
  <si>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</si>
  <si>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</si>
  <si>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</si>
  <si>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</si>
  <si>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</si>
  <si>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</si>
  <si>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</si>
  <si>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</si>
  <si>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</si>
  <si>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</si>
  <si>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</si>
  <si>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</si>
  <si>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</si>
  <si>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</si>
  <si>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</si>
  <si>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</si>
  <si>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</si>
  <si>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</si>
  <si>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</si>
  <si>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</si>
  <si>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</si>
  <si>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</si>
  <si>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</si>
  <si>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</si>
  <si>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</si>
  <si>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</si>
  <si>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</si>
  <si>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</si>
  <si>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</si>
  <si>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</si>
  <si>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</si>
  <si>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</si>
  <si>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</si>
  <si>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</si>
  <si>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</si>
  <si>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</si>
  <si>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</si>
  <si>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</si>
  <si>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</si>
  <si>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</si>
  <si>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</si>
  <si>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</si>
  <si>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</si>
  <si>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</si>
  <si>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</si>
  <si>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</si>
  <si>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</si>
  <si>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</si>
  <si>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</si>
  <si>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</si>
  <si>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</si>
  <si>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</si>
  <si>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</si>
  <si>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</si>
  <si>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</si>
  <si>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</si>
  <si>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</si>
  <si>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</si>
  <si>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</si>
  <si>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</si>
  <si>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</si>
  <si>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</si>
  <si>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</si>
  <si>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</si>
  <si>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</si>
  <si>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</si>
  <si>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</si>
  <si>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</si>
  <si>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</si>
  <si>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</si>
  <si>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</si>
  <si>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</si>
  <si>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</si>
  <si>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</si>
  <si>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</si>
  <si>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</si>
  <si>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</si>
  <si>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</si>
  <si>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</si>
  <si>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</si>
  <si>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</si>
  <si>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</si>
  <si>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</si>
  <si>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</si>
  <si>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</si>
  <si>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</si>
  <si>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</si>
  <si>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</si>
  <si>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</si>
  <si>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</si>
  <si>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</si>
  <si>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</si>
  <si>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</si>
  <si>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</si>
  <si>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</si>
  <si>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</si>
  <si>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</si>
  <si>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</si>
  <si>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</si>
  <si>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</si>
  <si>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</si>
  <si>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</si>
  <si>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</si>
  <si>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</si>
  <si>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</si>
  <si>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</si>
  <si>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</si>
  <si>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</si>
  <si>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</si>
  <si>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</si>
  <si>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</si>
  <si>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</si>
  <si>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</si>
  <si>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</si>
  <si>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</si>
  <si>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</si>
  <si>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</si>
  <si>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</si>
  <si>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</si>
  <si>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</si>
  <si>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</si>
  <si>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</si>
  <si>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</si>
  <si>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</si>
  <si>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</si>
  <si>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</si>
  <si>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</si>
  <si>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</si>
  <si>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</si>
  <si>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</si>
  <si>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</si>
  <si>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</si>
  <si>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</si>
  <si>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</si>
  <si>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</si>
  <si>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</si>
  <si>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</si>
  <si>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</si>
  <si>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</si>
  <si>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</si>
  <si>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</si>
  <si>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</si>
  <si>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</si>
  <si>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</si>
  <si>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</si>
  <si>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</si>
  <si>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</si>
  <si>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</si>
  <si>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</si>
  <si>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</si>
  <si>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</si>
  <si>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</si>
  <si>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</si>
  <si>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</si>
  <si>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</si>
  <si>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</si>
  <si>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</si>
  <si>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</si>
  <si>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</si>
  <si>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</si>
  <si>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</si>
  <si>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</si>
  <si>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</si>
  <si>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</si>
  <si>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</si>
  <si>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</si>
  <si>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</si>
  <si>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</si>
  <si>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</si>
  <si>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</si>
  <si>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</si>
  <si>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</si>
  <si>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</si>
  <si>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</si>
  <si>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</si>
  <si>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</si>
  <si>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</si>
  <si>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</si>
  <si>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</si>
  <si>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</si>
  <si>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</si>
  <si>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</si>
  <si>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</si>
  <si>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</si>
  <si>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</si>
  <si>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</si>
  <si>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</si>
  <si>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</si>
  <si>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</si>
  <si>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</si>
  <si>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</si>
  <si>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</si>
  <si>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</si>
  <si>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</si>
  <si>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</si>
  <si>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</si>
  <si>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</si>
  <si>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</si>
  <si>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</si>
  <si>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</si>
  <si>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</si>
  <si>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</si>
  <si>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</si>
  <si>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</si>
  <si>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</si>
  <si>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</si>
  <si>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</si>
  <si>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</si>
  <si>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</si>
  <si>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</si>
  <si>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</si>
  <si>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</si>
  <si>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</si>
  <si>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</si>
  <si>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</si>
  <si>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</si>
  <si>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</si>
  <si>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</si>
  <si>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</si>
  <si>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</si>
  <si>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</si>
  <si>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</si>
  <si>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</si>
  <si>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</si>
  <si>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</si>
  <si>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</si>
  <si>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</si>
  <si>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</si>
  <si>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</si>
  <si>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</si>
  <si>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</si>
  <si>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</si>
  <si>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</si>
  <si>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</si>
  <si>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</si>
  <si>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</si>
  <si>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</si>
  <si>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</si>
  <si>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</si>
  <si>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</si>
  <si>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</si>
  <si>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</si>
  <si>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</si>
  <si>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</si>
  <si>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</si>
  <si>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</si>
  <si>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</si>
  <si>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</si>
  <si>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</si>
  <si>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</si>
  <si>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</si>
  <si>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</si>
  <si>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</si>
  <si>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</si>
  <si>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</si>
  <si>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</si>
  <si>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</si>
  <si>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</si>
  <si>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</si>
  <si>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</si>
  <si>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</si>
  <si>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</si>
  <si>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</si>
  <si>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</si>
  <si>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</si>
  <si>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</si>
  <si>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</si>
  <si>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</si>
  <si>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</si>
  <si>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</si>
  <si>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</si>
  <si>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</si>
  <si>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</si>
  <si>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</si>
  <si>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</si>
  <si>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</si>
  <si>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</si>
  <si>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</si>
  <si>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</si>
  <si>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</si>
  <si>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</si>
  <si>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</si>
  <si>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</si>
  <si>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</si>
  <si>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</si>
  <si>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</si>
  <si>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</si>
  <si>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</si>
  <si>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</si>
  <si>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</si>
  <si>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</si>
  <si>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</si>
  <si>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</si>
  <si>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</si>
  <si>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</si>
  <si>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</si>
  <si>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</si>
  <si>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</si>
  <si>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</si>
  <si>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</si>
  <si>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</si>
  <si>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</si>
  <si>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</si>
  <si>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</si>
  <si>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</si>
  <si>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</si>
  <si>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</si>
  <si>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</si>
  <si>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</si>
  <si>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</si>
  <si>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</si>
  <si>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</si>
  <si>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</si>
  <si>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</si>
  <si>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</si>
  <si>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</si>
  <si>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</si>
  <si>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</si>
  <si>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</si>
  <si>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</si>
  <si>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</si>
  <si>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</si>
  <si>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</si>
  <si>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</si>
  <si>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</si>
  <si>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</si>
  <si>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</si>
  <si>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</si>
  <si>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</si>
  <si>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</si>
  <si>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</si>
  <si>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</si>
  <si>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</si>
  <si>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</si>
  <si>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</si>
  <si>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</si>
  <si>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</si>
  <si>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</si>
  <si>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</si>
  <si>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</si>
  <si>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</si>
  <si>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</si>
  <si>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</si>
  <si>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</si>
  <si>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</si>
  <si>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</si>
  <si>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</si>
  <si>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</si>
  <si>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</si>
  <si>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</si>
  <si>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</si>
  <si>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</si>
  <si>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</si>
  <si>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</si>
  <si>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</si>
  <si>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</si>
  <si>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</si>
  <si>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</si>
  <si>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</si>
  <si>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</si>
  <si>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</si>
  <si>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</si>
  <si>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</si>
  <si>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</si>
  <si>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</si>
  <si>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</si>
  <si>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</si>
  <si>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</si>
  <si>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</si>
  <si>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</si>
  <si>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</si>
  <si>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</si>
  <si>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</si>
  <si>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</si>
  <si>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</si>
  <si>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</si>
  <si>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</si>
  <si>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</si>
  <si>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</si>
  <si>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</si>
  <si>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</si>
  <si>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</si>
  <si>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</si>
  <si>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</si>
  <si>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</si>
  <si>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</si>
  <si>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</si>
  <si>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</si>
  <si>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</si>
  <si>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</si>
  <si>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</si>
  <si>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</si>
  <si>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</si>
  <si>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</si>
  <si>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</si>
  <si>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</si>
  <si>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</si>
  <si>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</si>
  <si>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</si>
  <si>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</si>
  <si>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</si>
  <si>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</si>
  <si>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</si>
  <si>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</si>
  <si>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</si>
  <si>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</si>
  <si>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</si>
  <si>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</si>
  <si>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</si>
  <si>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</si>
  <si>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</si>
  <si>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</si>
  <si>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</si>
  <si>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</si>
  <si>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</si>
  <si>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</si>
  <si>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</si>
  <si>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</si>
  <si>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</si>
  <si>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</si>
  <si>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</si>
  <si>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</si>
  <si>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</si>
  <si>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</si>
  <si>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</si>
  <si>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</si>
  <si>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</si>
  <si>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</si>
  <si>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</si>
  <si>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</si>
  <si>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</si>
  <si>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</si>
  <si>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</si>
  <si>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</si>
  <si>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</si>
  <si>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</si>
  <si>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</si>
  <si>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</si>
  <si>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</si>
  <si>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</si>
  <si>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</si>
  <si>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</si>
  <si>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</si>
  <si>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</si>
  <si>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</si>
  <si>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</si>
  <si>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</si>
  <si>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</si>
  <si>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</si>
  <si>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</si>
  <si>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</si>
  <si>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</si>
  <si>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</si>
  <si>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</si>
  <si>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</si>
  <si>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</si>
  <si>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</si>
  <si>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</si>
  <si>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</si>
  <si>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</si>
  <si>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</si>
  <si>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</si>
  <si>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</si>
  <si>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</si>
  <si>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</si>
  <si>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</si>
  <si>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</si>
  <si>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</si>
  <si>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</si>
  <si>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</si>
  <si>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</si>
  <si>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</si>
  <si>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</si>
  <si>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</si>
  <si>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</si>
  <si>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</si>
  <si>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</si>
  <si>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</si>
  <si>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</si>
  <si>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</si>
  <si>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</si>
  <si>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</si>
  <si>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</si>
  <si>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</si>
  <si>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</si>
  <si>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</si>
  <si>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</si>
  <si>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</si>
  <si>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</si>
  <si>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</si>
  <si>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</si>
  <si>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</si>
  <si>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</si>
  <si>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</si>
  <si>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</si>
  <si>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</si>
  <si>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</si>
  <si>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</si>
  <si>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</si>
  <si>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</si>
  <si>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</si>
  <si>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</si>
  <si>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</si>
  <si>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</si>
  <si>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</si>
  <si>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</si>
  <si>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</si>
  <si>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</si>
  <si>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</si>
  <si>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</si>
  <si>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</si>
  <si>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</si>
  <si>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</si>
  <si>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</si>
  <si>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</si>
  <si>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</si>
  <si>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</si>
  <si>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</si>
  <si>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</si>
  <si>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</si>
  <si>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</si>
  <si>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</si>
  <si>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</si>
  <si>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</si>
  <si>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</si>
  <si>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</si>
  <si>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</si>
  <si>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</si>
  <si>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</si>
  <si>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</si>
  <si>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</si>
  <si>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</si>
  <si>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</si>
  <si>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</si>
  <si>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</si>
  <si>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</si>
  <si>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</si>
  <si>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</si>
  <si>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</si>
  <si>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</si>
  <si>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</si>
  <si>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</si>
  <si>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</si>
  <si>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</si>
  <si>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</si>
  <si>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</si>
  <si>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</si>
  <si>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</si>
  <si>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</si>
  <si>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</si>
  <si>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</si>
  <si>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</si>
  <si>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</si>
  <si>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</si>
  <si>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</si>
  <si>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</si>
  <si>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</si>
  <si>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</si>
  <si>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</si>
  <si>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</si>
  <si>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</si>
  <si>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</si>
  <si>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</si>
  <si>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</si>
  <si>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</si>
  <si>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</si>
  <si>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</si>
  <si>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</si>
  <si>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</si>
  <si>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</si>
  <si>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</si>
  <si>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</si>
  <si>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</si>
  <si>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</si>
  <si>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</si>
  <si>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</si>
  <si>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</si>
  <si>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</si>
  <si>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</si>
  <si>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</si>
  <si>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</si>
  <si>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</si>
  <si>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</si>
  <si>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</si>
  <si>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</si>
  <si>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</si>
  <si>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</si>
  <si>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</si>
  <si>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</si>
  <si>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</si>
  <si>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</si>
  <si>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</si>
  <si>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</si>
  <si>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</si>
  <si>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</si>
  <si>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</si>
  <si>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</si>
  <si>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</si>
  <si>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</si>
  <si>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</si>
  <si>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</si>
  <si>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</si>
  <si>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</si>
  <si>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</si>
  <si>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</si>
  <si>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</si>
  <si>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</si>
  <si>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</si>
  <si>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</si>
  <si>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</si>
  <si>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</si>
  <si>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</si>
  <si>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</si>
  <si>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</si>
  <si>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</si>
  <si>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</si>
  <si>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</si>
  <si>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</si>
  <si>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</si>
  <si>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</si>
  <si>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</si>
  <si>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</si>
  <si>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</si>
  <si>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</si>
  <si>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</si>
  <si>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</si>
  <si>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</si>
  <si>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</si>
  <si>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</si>
  <si>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</si>
  <si>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</si>
  <si>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</si>
  <si>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</si>
  <si>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</si>
  <si>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</si>
  <si>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</si>
  <si>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</si>
  <si>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</si>
  <si>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</si>
  <si>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</si>
  <si>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</si>
  <si>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</si>
  <si>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</si>
  <si>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</si>
  <si>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</si>
  <si>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</si>
  <si>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</si>
  <si>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</si>
  <si>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</si>
  <si>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</si>
  <si>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</si>
  <si>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</si>
  <si>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</si>
  <si>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</si>
  <si>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</si>
  <si>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</si>
  <si>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</si>
  <si>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</si>
  <si>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</si>
  <si>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</si>
  <si>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</si>
  <si>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</si>
  <si>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</si>
  <si>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</si>
  <si>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</si>
  <si>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</si>
  <si>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</si>
  <si>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</si>
  <si>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</si>
  <si>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</si>
  <si>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</si>
  <si>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</si>
  <si>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</si>
  <si>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</si>
  <si>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</si>
  <si>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</si>
  <si>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</si>
  <si>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</si>
  <si>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</si>
  <si>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</si>
  <si>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</si>
  <si>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</si>
  <si>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</si>
  <si>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</si>
  <si>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</si>
  <si>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</si>
  <si>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</si>
  <si>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</si>
  <si>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</si>
  <si>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</si>
  <si>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</si>
  <si>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</si>
  <si>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</si>
  <si>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</si>
  <si>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</si>
  <si>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</si>
  <si>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</si>
  <si>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</si>
  <si>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</si>
  <si>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</si>
  <si>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</si>
  <si>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</si>
  <si>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</si>
  <si>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</si>
  <si>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</si>
  <si>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</si>
  <si>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</si>
  <si>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</si>
  <si>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</si>
  <si>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</si>
  <si>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</si>
  <si>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</si>
  <si>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</si>
  <si>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</si>
  <si>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</si>
  <si>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</si>
  <si>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</si>
  <si>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</si>
  <si>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</si>
  <si>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</si>
  <si>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</si>
  <si>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</si>
  <si>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</si>
  <si>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</si>
  <si>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</si>
  <si>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</si>
  <si>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</si>
  <si>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</si>
  <si>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</si>
  <si>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</si>
  <si>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</si>
  <si>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</si>
  <si>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</si>
  <si>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</si>
  <si>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</si>
  <si>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</si>
  <si>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</si>
  <si>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</si>
  <si>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</si>
  <si>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</si>
  <si>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</si>
  <si>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</si>
  <si>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</si>
  <si>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</si>
  <si>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</si>
  <si>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</si>
  <si>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</si>
  <si>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</si>
  <si>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</si>
  <si>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</si>
  <si>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</si>
  <si>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</si>
  <si>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</si>
  <si>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</si>
  <si>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</si>
  <si>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</si>
  <si>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</si>
  <si>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</si>
  <si>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</si>
  <si>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</si>
  <si>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</si>
  <si>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</si>
  <si>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</si>
  <si>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</si>
  <si>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</si>
  <si>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</si>
  <si>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</si>
  <si>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</si>
  <si>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</si>
  <si>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</si>
  <si>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</si>
  <si>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</si>
  <si>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</si>
  <si>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</si>
  <si>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</si>
  <si>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</si>
  <si>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</si>
  <si>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</si>
  <si>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</si>
  <si>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</si>
  <si>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</si>
  <si>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</si>
  <si>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</si>
  <si>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</si>
  <si>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</si>
  <si>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</si>
  <si>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</si>
  <si>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</si>
  <si>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</si>
  <si>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</si>
  <si>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</si>
  <si>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</si>
  <si>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</si>
  <si>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</si>
  <si>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</si>
  <si>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</si>
  <si>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</si>
  <si>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</si>
  <si>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</si>
  <si>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</si>
  <si>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</si>
  <si>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</si>
  <si>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</si>
  <si>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</si>
  <si>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</si>
  <si>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</si>
  <si>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</si>
  <si>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</si>
  <si>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</si>
  <si>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</si>
  <si>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</si>
  <si>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</si>
  <si>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</si>
  <si>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</si>
  <si>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</si>
  <si>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</si>
  <si>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</si>
  <si>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</si>
  <si>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</si>
  <si>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</si>
  <si>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</si>
  <si>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</si>
  <si>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</si>
  <si>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</si>
  <si>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</si>
  <si>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</si>
  <si>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</si>
  <si>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</si>
  <si>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</si>
  <si>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</si>
  <si>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</si>
  <si>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</si>
  <si>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</si>
  <si>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</si>
  <si>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</si>
  <si>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</si>
  <si>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</si>
  <si>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</si>
  <si>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</si>
  <si>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</si>
  <si>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</si>
  <si>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</si>
  <si>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</si>
  <si>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</si>
  <si>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</si>
  <si>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</si>
  <si>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</si>
  <si>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</si>
  <si>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</si>
  <si>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</si>
  <si>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</si>
  <si>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</si>
  <si>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</si>
  <si>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</si>
  <si>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</si>
  <si>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</si>
  <si>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</si>
  <si>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</si>
  <si>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</si>
  <si>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</si>
  <si>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</si>
  <si>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</si>
  <si>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</si>
  <si>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</si>
  <si>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</si>
  <si>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</si>
  <si>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</si>
  <si>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</si>
  <si>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</si>
  <si>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</si>
  <si>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</si>
  <si>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</si>
  <si>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</si>
  <si>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</si>
  <si>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</si>
  <si>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</si>
  <si>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</si>
  <si>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</si>
  <si>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</si>
  <si>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</si>
  <si>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</si>
  <si>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</si>
  <si>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</si>
  <si>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</si>
  <si>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</si>
  <si>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</si>
  <si>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</si>
  <si>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</si>
  <si>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</si>
  <si>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</si>
  <si>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</si>
  <si>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</si>
  <si>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</si>
  <si>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</si>
  <si>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</si>
  <si>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</si>
  <si>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</si>
  <si>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</si>
  <si>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</si>
  <si>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</si>
  <si>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</si>
  <si>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</si>
  <si>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</si>
  <si>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</si>
  <si>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</si>
  <si>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</si>
  <si>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</si>
  <si>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</si>
  <si>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</si>
  <si>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</si>
  <si>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</si>
  <si>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</si>
  <si>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</si>
  <si>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</si>
  <si>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</si>
  <si>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</si>
  <si>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</si>
  <si>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</si>
  <si>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</si>
  <si>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</si>
  <si>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</si>
  <si>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</si>
  <si>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</si>
  <si>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</si>
  <si>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</si>
  <si>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</si>
  <si>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</si>
  <si>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</si>
  <si>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</si>
  <si>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</si>
  <si>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</si>
  <si>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</si>
  <si>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</si>
  <si>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</si>
  <si>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</si>
  <si>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</si>
  <si>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</si>
  <si>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</si>
  <si>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</si>
  <si>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</si>
  <si>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</si>
  <si>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</si>
  <si>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</si>
  <si>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</si>
  <si>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</si>
  <si>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</si>
  <si>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</si>
  <si>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</si>
  <si>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</si>
  <si>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</si>
  <si>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</si>
  <si>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</si>
  <si>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</si>
  <si>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</si>
  <si>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</si>
  <si>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</si>
  <si>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</si>
  <si>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</si>
  <si>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</si>
  <si>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</si>
  <si>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</si>
  <si>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</si>
  <si>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</si>
  <si>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</si>
  <si>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</si>
  <si>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</si>
  <si>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</si>
  <si>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</si>
  <si>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</si>
  <si>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</si>
  <si>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</si>
  <si>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</si>
  <si>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</si>
  <si>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</si>
  <si>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</si>
  <si>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</si>
  <si>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</si>
  <si>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</si>
  <si>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</si>
  <si>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</si>
  <si>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</si>
  <si>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</si>
  <si>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</si>
  <si>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</si>
  <si>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</si>
  <si>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</si>
  <si>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</si>
  <si>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</si>
  <si>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</si>
  <si>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</si>
  <si>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</si>
  <si>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</si>
  <si>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</si>
  <si>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</si>
  <si>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</si>
  <si>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</si>
  <si>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</si>
  <si>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</si>
  <si>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</si>
  <si>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</si>
  <si>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</si>
  <si>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</si>
  <si>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</si>
  <si>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</si>
  <si>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</si>
  <si>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</si>
  <si>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</si>
  <si>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</si>
  <si>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</si>
  <si>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</si>
  <si>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</si>
  <si>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</si>
  <si>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</si>
  <si>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</si>
  <si>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</si>
  <si>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</si>
  <si>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</si>
  <si>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</si>
  <si>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</si>
  <si>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</si>
  <si>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</si>
  <si>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</si>
  <si>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</si>
  <si>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</si>
  <si>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</si>
  <si>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</si>
  <si>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</si>
  <si>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</si>
  <si>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</si>
  <si>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</si>
  <si>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</si>
  <si>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</si>
  <si>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</si>
  <si>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</si>
  <si>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</si>
  <si>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</si>
  <si>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</si>
  <si>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</si>
  <si>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</si>
  <si>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</si>
  <si>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</si>
  <si>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</si>
  <si>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</si>
  <si>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</si>
  <si>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</si>
  <si>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</si>
  <si>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</si>
  <si>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</si>
  <si>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</si>
  <si>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</si>
  <si>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</si>
  <si>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</si>
  <si>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</si>
  <si>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</si>
  <si>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</si>
  <si>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</si>
  <si>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</si>
  <si>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</si>
  <si>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</si>
  <si>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</si>
  <si>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</si>
  <si>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</si>
  <si>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</si>
  <si>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</si>
  <si>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</si>
  <si>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</si>
  <si>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</si>
  <si>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</si>
  <si>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</si>
  <si>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</si>
  <si>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</si>
  <si>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</si>
  <si>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</si>
  <si>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</si>
  <si>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</si>
  <si>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</si>
  <si>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</si>
  <si>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</si>
  <si>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</si>
  <si>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</si>
  <si>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</si>
  <si>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</si>
  <si>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</si>
  <si>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</si>
  <si>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</si>
  <si>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</si>
  <si>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</si>
  <si>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</si>
  <si>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</si>
  <si>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</si>
  <si>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</si>
  <si>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</si>
  <si>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</si>
  <si>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</si>
  <si>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</si>
  <si>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</si>
  <si>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</si>
  <si>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</si>
  <si>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</si>
  <si>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</si>
  <si>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</si>
  <si>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</si>
  <si>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</si>
  <si>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</si>
  <si>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</si>
  <si>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</si>
  <si>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</si>
  <si>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</si>
  <si>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</si>
  <si>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</si>
  <si>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</si>
  <si>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</si>
  <si>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</si>
  <si>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</si>
  <si>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</si>
  <si>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</si>
  <si>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</si>
  <si>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</si>
  <si>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</si>
  <si>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</si>
  <si>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</si>
  <si>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</si>
  <si>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</si>
  <si>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</si>
  <si>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</si>
  <si>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</si>
  <si>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</si>
  <si>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</si>
  <si>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</si>
  <si>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</si>
  <si>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</si>
  <si>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</si>
  <si>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</si>
  <si>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</si>
  <si>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</si>
  <si>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</si>
  <si>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</si>
  <si>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</si>
  <si>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</si>
  <si>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</si>
  <si>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</si>
  <si>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</si>
  <si>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</si>
  <si>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</si>
  <si>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</si>
  <si>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</si>
  <si>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</si>
  <si>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</si>
  <si>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</si>
  <si>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</si>
  <si>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</si>
  <si>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</si>
  <si>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</si>
  <si>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</si>
  <si>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</si>
  <si>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</si>
  <si>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</si>
  <si>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</si>
  <si>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</si>
  <si>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</si>
  <si>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</si>
  <si>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</si>
  <si>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</si>
  <si>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</si>
  <si>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</si>
  <si>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</si>
  <si>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</si>
  <si>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</si>
  <si>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</si>
  <si>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</si>
  <si>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</si>
  <si>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</si>
  <si>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</si>
  <si>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</si>
  <si>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</si>
  <si>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</si>
  <si>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</si>
  <si>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</si>
  <si>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</si>
  <si>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</si>
  <si>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</si>
  <si>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</si>
  <si>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</si>
  <si>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</si>
  <si>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</si>
  <si>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</si>
  <si>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</si>
  <si>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</si>
  <si>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</si>
  <si>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</si>
  <si>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</si>
  <si>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</si>
  <si>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</si>
  <si>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</si>
  <si>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</si>
  <si>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</si>
  <si>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</si>
  <si>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</si>
  <si>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</si>
  <si>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</si>
  <si>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</si>
  <si>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</si>
  <si>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</si>
  <si>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</si>
  <si>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</si>
  <si>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</si>
  <si>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</si>
  <si>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</si>
  <si>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</si>
  <si>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</si>
  <si>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</si>
  <si>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</si>
  <si>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</si>
  <si>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</si>
  <si>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</si>
  <si>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</si>
  <si>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</si>
  <si>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</si>
  <si>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</si>
  <si>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</si>
  <si>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</si>
  <si>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</si>
  <si>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</si>
  <si>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</si>
  <si>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</si>
  <si>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</si>
  <si>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</si>
  <si>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</si>
  <si>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</si>
  <si>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</si>
  <si>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</si>
  <si>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</si>
  <si>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</si>
  <si>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</si>
  <si>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</si>
  <si>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</si>
  <si>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</si>
  <si>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</si>
  <si>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</si>
  <si>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</si>
  <si>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</si>
  <si>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</si>
  <si>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</si>
  <si>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</si>
  <si>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</si>
  <si>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</si>
  <si>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</si>
  <si>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</si>
  <si>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</si>
  <si>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</si>
  <si>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</si>
  <si>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</si>
  <si>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</si>
  <si>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</si>
  <si>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</si>
  <si>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</si>
  <si>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</si>
  <si>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</si>
  <si>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</si>
  <si>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</si>
  <si>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</si>
  <si>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</si>
  <si>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</si>
  <si>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</si>
  <si>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</si>
  <si>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</si>
  <si>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</si>
  <si>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</si>
  <si>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</si>
  <si>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</si>
  <si>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</si>
  <si>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</si>
  <si>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</si>
  <si>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</si>
  <si>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</si>
  <si>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</si>
  <si>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</si>
  <si>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</si>
  <si>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</si>
  <si>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</si>
  <si>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</si>
  <si>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</si>
  <si>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</si>
  <si>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</si>
  <si>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</si>
  <si>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</si>
  <si>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</si>
  <si>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</si>
  <si>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</si>
  <si>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</si>
  <si>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</si>
  <si>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</si>
  <si>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</si>
  <si>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</si>
  <si>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</si>
  <si>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</si>
  <si>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</si>
  <si>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</si>
  <si>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</si>
  <si>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</si>
  <si>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</si>
  <si>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</si>
  <si>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</si>
  <si>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</si>
  <si>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</si>
  <si>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</si>
  <si>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</si>
  <si>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</si>
  <si>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</si>
  <si>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</si>
  <si>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</si>
  <si>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</si>
  <si>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</si>
  <si>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</si>
  <si>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</si>
  <si>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</si>
  <si>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</si>
  <si>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</si>
  <si>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</si>
  <si>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</si>
  <si>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</si>
  <si>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</si>
  <si>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</si>
  <si>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</si>
  <si>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</si>
  <si>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</si>
  <si>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</si>
  <si>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</si>
  <si>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</si>
  <si>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</si>
  <si>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</si>
  <si>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</si>
  <si>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</si>
  <si>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</si>
  <si>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</si>
  <si>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</si>
  <si>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</si>
  <si>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</si>
  <si>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</si>
  <si>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</si>
  <si>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</si>
  <si>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</si>
  <si>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</si>
  <si>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</si>
  <si>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</si>
  <si>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</si>
  <si>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</si>
  <si>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</si>
  <si>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</si>
  <si>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</si>
  <si>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</si>
  <si>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</si>
  <si>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</si>
  <si>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</si>
  <si>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</si>
  <si>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</si>
  <si>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</si>
  <si>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</si>
  <si>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</si>
  <si>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</si>
  <si>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</si>
  <si>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</si>
  <si>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</si>
  <si>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</si>
  <si>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</si>
  <si>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</si>
  <si>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</si>
  <si>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</si>
  <si>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</si>
  <si>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</si>
  <si>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</si>
  <si>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</si>
  <si>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</si>
  <si>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</si>
  <si>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</si>
  <si>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</si>
  <si>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</si>
  <si>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</si>
  <si>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</si>
  <si>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</si>
  <si>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</si>
  <si>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</si>
  <si>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</si>
  <si>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</si>
  <si>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</si>
  <si>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</si>
  <si>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</si>
  <si>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</si>
  <si>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</si>
  <si>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</si>
  <si>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</si>
  <si>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</si>
  <si>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</si>
  <si>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</si>
  <si>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</si>
  <si>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</si>
  <si>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</si>
  <si>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</si>
  <si>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</si>
  <si>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</si>
  <si>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</si>
  <si>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</si>
  <si>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</si>
  <si>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</si>
  <si>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</si>
  <si>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</si>
  <si>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</si>
  <si>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</si>
  <si>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</si>
  <si>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</si>
  <si>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</si>
  <si>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</si>
  <si>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</si>
  <si>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</si>
  <si>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</si>
  <si>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</si>
  <si>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</si>
  <si>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</si>
  <si>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</si>
  <si>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</si>
  <si>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</si>
  <si>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</si>
  <si>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</si>
  <si>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</si>
  <si>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</si>
  <si>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</si>
  <si>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</si>
  <si>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</si>
  <si>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</si>
  <si>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</si>
  <si>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</si>
  <si>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</si>
  <si>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</si>
  <si>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</si>
  <si>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</si>
  <si>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</si>
  <si>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</si>
  <si>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</si>
  <si>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</si>
  <si>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</si>
  <si>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</si>
  <si>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</si>
  <si>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</si>
  <si>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</si>
  <si>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</si>
  <si>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</si>
  <si>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</si>
  <si>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</si>
  <si>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</si>
  <si>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</si>
  <si>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</si>
  <si>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</si>
  <si>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</si>
  <si>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</si>
  <si>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</si>
  <si>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</si>
  <si>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</si>
  <si>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</si>
  <si>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</si>
  <si>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</si>
  <si>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</si>
  <si>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</si>
  <si>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</si>
  <si>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</si>
  <si>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</si>
  <si>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</si>
  <si>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</si>
  <si>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</si>
  <si>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</si>
  <si>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</si>
  <si>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</si>
  <si>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</si>
  <si>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</si>
  <si>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</si>
  <si>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</si>
  <si>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</si>
  <si>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</si>
  <si>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</si>
  <si>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</si>
  <si>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</si>
  <si>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</si>
  <si>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</si>
  <si>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</si>
  <si>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</si>
  <si>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</si>
  <si>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</si>
  <si>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</si>
  <si>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</si>
  <si>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</si>
  <si>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</si>
  <si>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</si>
  <si>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</si>
  <si>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</si>
  <si>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</si>
  <si>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</si>
  <si>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</si>
  <si>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</si>
  <si>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</si>
  <si>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</si>
  <si>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</si>
  <si>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</si>
  <si>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</si>
  <si>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</si>
  <si>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</si>
  <si>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</si>
  <si>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</si>
  <si>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</si>
  <si>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</si>
  <si>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</si>
  <si>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</si>
  <si>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</si>
  <si>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</si>
  <si>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</si>
  <si>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</si>
  <si>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</si>
  <si>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</si>
  <si>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</si>
  <si>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</si>
  <si>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</si>
  <si>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</si>
  <si>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</si>
  <si>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</si>
  <si>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</si>
  <si>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</si>
  <si>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</si>
  <si>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</si>
  <si>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</si>
  <si>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</si>
  <si>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</si>
  <si>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</si>
  <si>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</si>
  <si>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</si>
  <si>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</si>
  <si>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</si>
  <si>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</si>
  <si>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</si>
  <si>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</si>
  <si>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</si>
  <si>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</si>
  <si>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</si>
  <si>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</si>
  <si>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</si>
  <si>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</si>
  <si>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</si>
  <si>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</si>
  <si>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</si>
  <si>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</si>
  <si>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</si>
  <si>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</si>
  <si>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</si>
  <si>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</si>
  <si>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</si>
  <si>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</si>
  <si>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</si>
  <si>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</si>
  <si>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</si>
  <si>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</si>
  <si>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</si>
  <si>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</si>
  <si>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</si>
  <si>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</si>
  <si>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</si>
  <si>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</si>
  <si>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</si>
  <si>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</si>
  <si>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</si>
  <si>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</si>
  <si>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</si>
  <si>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</si>
  <si>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</si>
  <si>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</si>
  <si>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</si>
  <si>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</si>
  <si>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</si>
  <si>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</si>
  <si>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</si>
  <si>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</si>
  <si>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</si>
  <si>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</si>
  <si>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</si>
  <si>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</si>
  <si>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</si>
  <si>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</si>
  <si>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</si>
  <si>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</si>
  <si>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</si>
  <si>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</si>
  <si>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</si>
  <si>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</si>
  <si>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</si>
  <si>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</si>
  <si>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</si>
  <si>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</si>
  <si>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</si>
  <si>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</si>
  <si>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</si>
  <si>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</si>
  <si>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</si>
  <si>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</si>
  <si>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</si>
  <si>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</si>
  <si>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</si>
  <si>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</si>
  <si>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</si>
  <si>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</si>
  <si>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</si>
  <si>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</si>
  <si>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</si>
  <si>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</si>
  <si>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</si>
  <si>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</si>
  <si>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</si>
  <si>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</si>
  <si>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</si>
  <si>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</si>
  <si>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</si>
  <si>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</si>
  <si>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</si>
  <si>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</si>
  <si>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</si>
  <si>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</si>
  <si>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</si>
  <si>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</si>
  <si>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</si>
  <si>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</si>
  <si>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</si>
  <si>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</si>
  <si>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</si>
  <si>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</si>
  <si>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</si>
  <si>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</si>
  <si>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</si>
  <si>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</si>
  <si>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</si>
  <si>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</si>
  <si>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</si>
  <si>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</si>
  <si>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</si>
  <si>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</si>
  <si>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</si>
  <si>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</si>
  <si>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</si>
  <si>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</si>
  <si>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</si>
  <si>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</si>
  <si>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</si>
  <si>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</si>
  <si>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</si>
  <si>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</si>
  <si>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</si>
  <si>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</si>
  <si>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</si>
  <si>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</si>
  <si>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</si>
  <si>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</si>
  <si>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</si>
  <si>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</si>
  <si>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</si>
  <si>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</si>
  <si>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</si>
  <si>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</si>
  <si>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</si>
  <si>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</si>
  <si>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</si>
  <si>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</si>
  <si>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</si>
  <si>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</si>
  <si>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</si>
  <si>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</si>
  <si>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</si>
  <si>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</si>
  <si>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</si>
  <si>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</si>
  <si>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</si>
  <si>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</si>
  <si>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</si>
  <si>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</si>
  <si>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</si>
  <si>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</si>
  <si>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</si>
  <si>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</si>
  <si>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</si>
  <si>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</si>
  <si>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</si>
  <si>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</si>
  <si>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</si>
  <si>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</si>
  <si>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</si>
  <si>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</si>
  <si>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</si>
  <si>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</si>
  <si>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</si>
  <si>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</si>
  <si>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</si>
  <si>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</si>
  <si>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</si>
  <si>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</si>
  <si>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</si>
  <si>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</si>
  <si>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</si>
  <si>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</si>
  <si>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</si>
  <si>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</si>
  <si>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</si>
  <si>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</si>
  <si>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</si>
  <si>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</si>
  <si>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</si>
  <si>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</si>
  <si>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</si>
  <si>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</si>
  <si>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</si>
  <si>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</si>
  <si>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</si>
  <si>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</si>
  <si>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</si>
  <si>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</si>
  <si>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</si>
  <si>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</si>
  <si>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</si>
  <si>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</si>
  <si>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</si>
  <si>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</si>
  <si>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</si>
  <si>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</si>
  <si>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</si>
  <si>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</si>
  <si>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</si>
  <si>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</si>
  <si>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</si>
  <si>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</si>
  <si>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</si>
  <si>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</si>
  <si>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</si>
  <si>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</si>
  <si>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</si>
  <si>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</si>
  <si>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</si>
  <si>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</si>
  <si>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</si>
  <si>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</si>
  <si>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</si>
  <si>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</si>
  <si>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</si>
  <si>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</si>
  <si>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</si>
  <si>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</si>
  <si>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</si>
  <si>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</si>
  <si>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</si>
  <si>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</si>
  <si>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</si>
  <si>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</si>
  <si>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</si>
  <si>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</si>
  <si>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</si>
  <si>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</si>
  <si>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</si>
  <si>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</si>
  <si>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</si>
  <si>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</si>
  <si>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</si>
  <si>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</si>
  <si>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</si>
  <si>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</si>
  <si>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</si>
  <si>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</si>
  <si>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</si>
  <si>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</si>
  <si>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</si>
  <si>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</si>
  <si>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</si>
  <si>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</si>
  <si>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</si>
  <si>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</si>
  <si>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</si>
  <si>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</si>
  <si>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</si>
  <si>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</si>
  <si>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</si>
  <si>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</si>
  <si>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</si>
  <si>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</si>
  <si>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</si>
  <si>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</si>
  <si>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</si>
  <si>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</si>
  <si>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</si>
  <si>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</si>
  <si>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</si>
  <si>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</si>
  <si>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</si>
  <si>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</si>
  <si>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</si>
  <si>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</si>
  <si>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</si>
  <si>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</si>
  <si>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</si>
  <si>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</si>
  <si>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</si>
  <si>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</si>
  <si>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</si>
  <si>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</si>
  <si>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</si>
  <si>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</si>
  <si>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</si>
  <si>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</si>
  <si>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</si>
  <si>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</si>
  <si>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</si>
  <si>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</si>
  <si>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</si>
  <si>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</si>
  <si>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</si>
  <si>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</si>
  <si>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</si>
  <si>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</si>
  <si>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</si>
  <si>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</si>
  <si>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</si>
  <si>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</si>
  <si>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</si>
  <si>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</si>
  <si>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</si>
  <si>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</si>
  <si>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</si>
  <si>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</si>
  <si>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</si>
  <si>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</si>
  <si>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</si>
  <si>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</si>
  <si>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</si>
  <si>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</si>
  <si>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</si>
  <si>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</si>
  <si>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</si>
  <si>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</si>
  <si>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</si>
  <si>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</si>
  <si>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</si>
  <si>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</si>
  <si>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</si>
  <si>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</si>
  <si>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</si>
  <si>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</si>
  <si>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</si>
  <si>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</si>
  <si>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</si>
  <si>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</si>
  <si>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</si>
  <si>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</si>
  <si>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</si>
  <si>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</si>
  <si>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</si>
  <si>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</si>
  <si>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</si>
  <si>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</si>
  <si>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</si>
  <si>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</si>
  <si>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</si>
  <si>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</si>
  <si>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</si>
  <si>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</si>
  <si>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</si>
  <si>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</si>
  <si>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</si>
  <si>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</si>
  <si>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</si>
  <si>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</si>
  <si>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</si>
  <si>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</si>
  <si>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</si>
  <si>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</si>
  <si>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</si>
  <si>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</si>
  <si>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</si>
  <si>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</si>
  <si>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</si>
  <si>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</si>
  <si>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</si>
  <si>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</si>
  <si>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</si>
  <si>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</si>
  <si>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</si>
  <si>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</si>
  <si>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</si>
  <si>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</si>
  <si>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</si>
  <si>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</si>
  <si>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</si>
  <si>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</si>
  <si>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</si>
  <si>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</si>
  <si>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</si>
  <si>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</si>
  <si>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</si>
  <si>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</si>
  <si>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</si>
  <si>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</si>
  <si>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</si>
  <si>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</si>
  <si>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</si>
  <si>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</si>
  <si>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</si>
  <si>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</si>
  <si>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</si>
  <si>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</si>
  <si>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</si>
  <si>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</si>
  <si>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</si>
  <si>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</si>
  <si>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</si>
  <si>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</si>
  <si>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</si>
  <si>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</si>
  <si>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</si>
  <si>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</si>
  <si>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</si>
  <si>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</si>
  <si>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</si>
  <si>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</si>
  <si>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</si>
  <si>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</si>
  <si>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</si>
  <si>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</si>
  <si>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</si>
  <si>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</si>
  <si>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</si>
  <si>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</si>
  <si>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</si>
  <si>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</si>
  <si>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</si>
  <si>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</si>
  <si>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</si>
  <si>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</si>
  <si>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</si>
  <si>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</si>
  <si>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</si>
  <si>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</si>
  <si>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</si>
  <si>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</si>
  <si>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</si>
  <si>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</si>
  <si>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</si>
  <si>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</si>
  <si>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</si>
  <si>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</si>
  <si>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</si>
  <si>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</si>
  <si>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</si>
  <si>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</si>
  <si>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</si>
  <si>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</si>
  <si>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</si>
  <si>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</si>
  <si>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</si>
  <si>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</si>
  <si>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</si>
  <si>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</si>
  <si>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</si>
  <si>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</si>
  <si>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</si>
  <si>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</si>
  <si>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</si>
  <si>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</si>
  <si>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</si>
  <si>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</si>
  <si>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</si>
  <si>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</si>
  <si>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</si>
  <si>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</si>
  <si>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</si>
  <si>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</si>
  <si>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</si>
  <si>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</si>
  <si>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</si>
  <si>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</si>
  <si>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</si>
  <si>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</si>
  <si>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</si>
  <si>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</si>
  <si>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</si>
  <si>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</si>
  <si>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</si>
  <si>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</si>
  <si>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</si>
  <si>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</si>
  <si>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</si>
  <si>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</si>
  <si>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</si>
  <si>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</si>
  <si>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</si>
  <si>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</si>
  <si>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</si>
  <si>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</si>
  <si>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</si>
  <si>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</si>
  <si>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</si>
  <si>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</si>
  <si>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</si>
  <si>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</si>
  <si>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</si>
  <si>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</si>
  <si>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</si>
  <si>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</si>
  <si>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</si>
  <si>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</si>
  <si>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</si>
  <si>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</si>
  <si>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</si>
  <si>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</si>
  <si>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</si>
  <si>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</si>
  <si>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</si>
  <si>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</si>
  <si>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</si>
  <si>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</si>
  <si>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</si>
  <si>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</si>
  <si>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</si>
  <si>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</si>
  <si>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</si>
  <si>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</si>
  <si>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</si>
  <si>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</si>
  <si>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</si>
  <si>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</si>
  <si>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</si>
  <si>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</si>
  <si>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</si>
  <si>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</si>
  <si>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</si>
  <si>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</si>
  <si>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</si>
  <si>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</si>
  <si>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</si>
  <si>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</si>
  <si>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</si>
  <si>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</si>
  <si>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</si>
  <si>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</si>
  <si>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</si>
  <si>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</si>
  <si>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</si>
  <si>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</si>
  <si>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</si>
  <si>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</si>
  <si>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</si>
  <si>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</si>
  <si>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</si>
  <si>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</si>
  <si>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</si>
  <si>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</si>
  <si>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</si>
  <si>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</si>
  <si>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</si>
  <si>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</si>
  <si>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</si>
  <si>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</si>
  <si>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</si>
  <si>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</si>
  <si>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</si>
  <si>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</si>
  <si>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</si>
  <si>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</si>
  <si>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</si>
  <si>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</si>
  <si>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</si>
  <si>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</si>
  <si>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</si>
  <si>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</si>
  <si>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</si>
  <si>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</si>
  <si>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</si>
  <si>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</si>
  <si>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</si>
  <si>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</si>
  <si>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</si>
  <si>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</si>
  <si>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</si>
  <si>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</si>
  <si>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</si>
  <si>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</si>
  <si>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</si>
  <si>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</si>
  <si>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</si>
  <si>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</si>
  <si>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</si>
  <si>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</si>
  <si>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</si>
  <si>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</si>
  <si>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</si>
  <si>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</si>
  <si>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</si>
  <si>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</si>
  <si>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</si>
  <si>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</si>
  <si>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</si>
  <si>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</si>
  <si>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</si>
  <si>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</si>
  <si>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</si>
  <si>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</si>
  <si>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</si>
  <si>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</si>
  <si>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</si>
  <si>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</si>
  <si>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</si>
  <si>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</si>
  <si>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</si>
  <si>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</si>
  <si>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</si>
  <si>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</si>
  <si>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</si>
  <si>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</si>
  <si>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</si>
  <si>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</si>
  <si>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</si>
  <si>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</si>
  <si>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</si>
  <si>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</si>
  <si>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</si>
  <si>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</si>
  <si>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</si>
  <si>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</si>
  <si>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</si>
  <si>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</si>
  <si>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</si>
  <si>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</si>
  <si>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</si>
  <si>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</si>
  <si>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</si>
  <si>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</si>
  <si>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</si>
  <si>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</si>
  <si>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</si>
  <si>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</si>
  <si>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</si>
  <si>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</si>
  <si>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</si>
  <si>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</si>
  <si>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</si>
  <si>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</si>
  <si>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</si>
  <si>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</si>
  <si>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</si>
  <si>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</si>
  <si>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</si>
  <si>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</si>
  <si>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</si>
  <si>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</si>
  <si>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</si>
  <si>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</si>
  <si>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</si>
  <si>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</si>
  <si>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</si>
  <si>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</si>
  <si>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</si>
  <si>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</si>
  <si>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</si>
  <si>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</si>
  <si>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</si>
  <si>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</si>
  <si>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</si>
  <si>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</si>
  <si>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</si>
  <si>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</si>
  <si>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</si>
  <si>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</si>
  <si>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</si>
  <si>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</si>
  <si>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</si>
  <si>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</si>
  <si>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</si>
  <si>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</si>
  <si>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</si>
  <si>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</si>
  <si>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</si>
  <si>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</si>
  <si>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</si>
  <si>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</si>
  <si>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</si>
  <si>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</si>
  <si>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</si>
  <si>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</si>
  <si>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</si>
  <si>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</si>
  <si>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</si>
  <si>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</si>
  <si>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</si>
  <si>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</si>
  <si>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</si>
  <si>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</si>
  <si>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</si>
  <si>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</si>
  <si>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</si>
  <si>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</si>
  <si>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</si>
  <si>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</si>
  <si>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</si>
  <si>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</si>
  <si>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</si>
  <si>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</si>
  <si>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</si>
  <si>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</si>
  <si>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</si>
  <si>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</si>
  <si>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</si>
  <si>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</si>
  <si>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</si>
  <si>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</si>
  <si>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</si>
  <si>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</si>
  <si>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</si>
  <si>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</si>
  <si>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</si>
  <si>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</si>
  <si>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</si>
  <si>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</si>
  <si>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</si>
  <si>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</si>
  <si>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</si>
  <si>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</si>
  <si>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</si>
  <si>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</si>
  <si>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</si>
  <si>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</si>
  <si>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</si>
  <si>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</si>
  <si>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</si>
  <si>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</si>
  <si>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</si>
  <si>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</si>
  <si>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</si>
  <si>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</si>
  <si>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</si>
  <si>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</si>
  <si>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</si>
  <si>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</si>
  <si>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</si>
  <si>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</si>
  <si>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</si>
  <si>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</si>
  <si>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</si>
  <si>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</si>
  <si>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</si>
  <si>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</si>
  <si>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</si>
  <si>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</si>
  <si>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</si>
  <si>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</si>
  <si>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</si>
  <si>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</si>
  <si>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</si>
  <si>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</si>
  <si>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</si>
  <si>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</si>
  <si>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</si>
  <si>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</si>
  <si>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</si>
  <si>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</si>
  <si>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</si>
  <si>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</si>
  <si>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</si>
  <si>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</si>
  <si>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</si>
  <si>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</si>
  <si>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</si>
  <si>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</si>
  <si>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</si>
  <si>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</si>
  <si>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</si>
  <si>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</si>
  <si>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</si>
  <si>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</si>
  <si>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</si>
  <si>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</si>
  <si>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</si>
  <si>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</si>
  <si>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</si>
  <si>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</si>
  <si>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</si>
  <si>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</si>
  <si>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</si>
  <si>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</si>
  <si>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</si>
  <si>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</si>
  <si>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</si>
  <si>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</si>
  <si>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</si>
  <si>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</si>
  <si>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</si>
  <si>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</si>
  <si>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</si>
  <si>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</si>
  <si>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</si>
  <si>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</si>
  <si>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</si>
  <si>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</si>
  <si>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</si>
  <si>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</si>
  <si>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</si>
  <si>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</si>
  <si>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</si>
  <si>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</si>
  <si>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</si>
  <si>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</si>
  <si>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</si>
  <si>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</si>
  <si>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</si>
  <si>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</si>
  <si>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</si>
  <si>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</si>
  <si>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</si>
  <si>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</si>
  <si>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</si>
  <si>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</si>
  <si>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</si>
  <si>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</si>
  <si>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</si>
  <si>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</si>
  <si>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</si>
  <si>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</si>
  <si>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</si>
  <si>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</si>
  <si>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</si>
  <si>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</si>
  <si>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</si>
  <si>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</si>
  <si>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</si>
  <si>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</si>
  <si>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</si>
  <si>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</si>
  <si>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</si>
  <si>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</si>
  <si>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</si>
  <si>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</si>
  <si>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</si>
  <si>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</si>
  <si>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</si>
  <si>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</si>
  <si>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</si>
  <si>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</si>
  <si>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</si>
  <si>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</si>
  <si>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</si>
  <si>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</si>
  <si>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</si>
  <si>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</si>
  <si>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</si>
  <si>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</si>
  <si>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</si>
  <si>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</si>
  <si>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</si>
  <si>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</si>
  <si>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</si>
  <si>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</si>
  <si>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</si>
  <si>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</si>
  <si>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</si>
  <si>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</si>
  <si>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</si>
  <si>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</si>
  <si>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</si>
  <si>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</si>
  <si>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</si>
  <si>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</si>
  <si>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</si>
  <si>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</si>
  <si>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</si>
  <si>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</si>
  <si>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</si>
  <si>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</si>
  <si>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</si>
  <si>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</si>
  <si>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</si>
  <si>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</si>
  <si>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</si>
  <si>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</si>
  <si>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</si>
  <si>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</si>
  <si>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</si>
  <si>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</si>
  <si>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</si>
  <si>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</si>
  <si>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</si>
  <si>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</si>
  <si>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</si>
  <si>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</si>
  <si>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</si>
  <si>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</si>
  <si>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</si>
  <si>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</si>
  <si>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</si>
  <si>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</si>
  <si>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</si>
  <si>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</si>
  <si>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</si>
  <si>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</si>
  <si>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</si>
  <si>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</si>
  <si>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</si>
  <si>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</si>
  <si>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</si>
  <si>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</si>
  <si>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</si>
  <si>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</si>
  <si>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</si>
  <si>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</si>
  <si>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</si>
  <si>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</si>
  <si>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</si>
  <si>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</si>
  <si>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</si>
  <si>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</si>
  <si>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</si>
  <si>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</si>
  <si>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</si>
  <si>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</si>
  <si>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</si>
  <si>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</si>
  <si>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</si>
  <si>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</si>
  <si>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</si>
  <si>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</si>
  <si>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</si>
  <si>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</si>
  <si>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</si>
  <si>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</si>
  <si>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</si>
  <si>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</si>
  <si>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</si>
  <si>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</si>
  <si>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</si>
  <si>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</si>
  <si>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</si>
  <si>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</si>
  <si>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</si>
  <si>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</si>
  <si>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</si>
  <si>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</si>
  <si>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</si>
  <si>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</si>
  <si>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</si>
  <si>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</si>
  <si>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</si>
  <si>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</si>
  <si>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</si>
  <si>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</si>
  <si>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</si>
  <si>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</si>
  <si>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</si>
  <si>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</si>
  <si>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</si>
  <si>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</si>
  <si>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</si>
  <si>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</si>
  <si>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</si>
  <si>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</si>
  <si>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</si>
  <si>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</si>
  <si>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</si>
  <si>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</si>
  <si>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</si>
  <si>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</si>
  <si>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</si>
  <si>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</si>
  <si>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</si>
  <si>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</si>
  <si>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</si>
  <si>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</si>
  <si>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</si>
  <si>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</si>
  <si>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</si>
  <si>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</si>
  <si>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</si>
  <si>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</si>
  <si>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</si>
  <si>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</si>
  <si>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</si>
  <si>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</si>
  <si>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</si>
  <si>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</si>
  <si>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</si>
  <si>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</si>
  <si>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</si>
  <si>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</si>
  <si>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</si>
  <si>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</si>
  <si>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</si>
  <si>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</si>
  <si>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</si>
  <si>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</si>
  <si>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</si>
  <si>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</si>
  <si>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</si>
  <si>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</si>
  <si>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</si>
  <si>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</si>
  <si>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</si>
  <si>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</si>
  <si>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</si>
  <si>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</si>
  <si>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</si>
  <si>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</si>
  <si>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</si>
  <si>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</si>
  <si>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</si>
  <si>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</si>
  <si>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</si>
  <si>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</si>
  <si>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</si>
  <si>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</si>
  <si>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</si>
  <si>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</si>
  <si>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</si>
  <si>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</si>
  <si>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</si>
  <si>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</si>
  <si>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</si>
  <si>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</si>
  <si>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</si>
  <si>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</si>
  <si>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</si>
  <si>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</si>
  <si>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</si>
  <si>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</si>
  <si>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</si>
  <si>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</si>
  <si>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</si>
  <si>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</si>
  <si>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</si>
  <si>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</si>
  <si>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</si>
  <si>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</si>
  <si>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</si>
  <si>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</si>
  <si>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</si>
  <si>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</si>
  <si>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</si>
  <si>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</si>
  <si>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</si>
  <si>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</si>
  <si>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</si>
  <si>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</si>
  <si>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</si>
  <si>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</si>
  <si>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</si>
  <si>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</si>
  <si>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</si>
  <si>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</si>
  <si>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</si>
  <si>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</si>
  <si>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</si>
  <si>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</si>
  <si>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</si>
  <si>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</si>
  <si>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</si>
  <si>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</si>
  <si>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</si>
  <si>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</si>
  <si>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</si>
  <si>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</si>
  <si>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</si>
  <si>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</si>
  <si>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</si>
  <si>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</si>
  <si>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</si>
  <si>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</si>
  <si>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</si>
  <si>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</si>
  <si>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</si>
  <si>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</si>
  <si>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</si>
  <si>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</si>
  <si>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</si>
  <si>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</si>
  <si>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</si>
  <si>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</si>
  <si>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</si>
  <si>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</si>
  <si>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</si>
  <si>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</si>
  <si>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</si>
  <si>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</si>
  <si>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</si>
  <si>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</si>
  <si>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</si>
  <si>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</si>
  <si>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</si>
  <si>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</si>
  <si>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</si>
  <si>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</si>
  <si>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</si>
  <si>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</si>
  <si>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</si>
  <si>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</si>
  <si>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</si>
  <si>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</si>
  <si>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</si>
  <si>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</si>
  <si>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</si>
  <si>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</si>
  <si>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</si>
  <si>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</si>
  <si>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</si>
  <si>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</si>
  <si>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</si>
  <si>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</si>
  <si>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</si>
  <si>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</si>
  <si>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</si>
  <si>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</si>
  <si>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</si>
  <si>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</si>
  <si>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</si>
  <si>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</si>
  <si>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</si>
  <si>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</si>
  <si>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</si>
  <si>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</si>
  <si>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</si>
  <si>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</si>
  <si>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</si>
  <si>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</si>
  <si>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</si>
  <si>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</si>
  <si>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</si>
  <si>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</si>
  <si>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</si>
  <si>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</si>
  <si>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</si>
  <si>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</si>
  <si>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</si>
  <si>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</si>
  <si>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</si>
  <si>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</si>
  <si>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</si>
  <si>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</si>
  <si>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</si>
  <si>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</si>
  <si>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</si>
  <si>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</si>
  <si>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</si>
  <si>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</si>
  <si>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</si>
  <si>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</si>
  <si>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</si>
  <si>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</si>
  <si>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</si>
  <si>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</si>
  <si>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</si>
  <si>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</si>
  <si>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</si>
  <si>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</si>
  <si>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</si>
  <si>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</si>
  <si>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</si>
  <si>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</si>
  <si>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</si>
  <si>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</si>
  <si>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</si>
  <si>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</si>
  <si>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</si>
  <si>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</si>
  <si>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</si>
  <si>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</si>
  <si>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</si>
  <si>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</si>
  <si>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</si>
  <si>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</si>
  <si>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</si>
  <si>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</si>
  <si>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</si>
  <si>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</si>
  <si>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</si>
  <si>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</si>
  <si>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</si>
  <si>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</si>
  <si>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</si>
  <si>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</si>
  <si>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</si>
  <si>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</si>
  <si>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</si>
  <si>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</si>
  <si>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</si>
  <si>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</si>
  <si>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</si>
  <si>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</si>
  <si>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</si>
  <si>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</si>
  <si>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</si>
  <si>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</si>
  <si>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</si>
  <si>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</si>
  <si>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</si>
  <si>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</si>
  <si>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</si>
  <si>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</si>
  <si>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</si>
  <si>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</si>
  <si>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</si>
  <si>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</si>
  <si>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</si>
  <si>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</si>
  <si>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</si>
  <si>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</si>
  <si>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</si>
  <si>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</si>
  <si>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</si>
  <si>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</si>
  <si>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</si>
  <si>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</si>
  <si>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</si>
  <si>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</si>
  <si>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</si>
  <si>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</si>
  <si>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</si>
  <si>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</si>
  <si>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</si>
  <si>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</si>
  <si>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</si>
  <si>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</si>
  <si>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</si>
  <si>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</si>
  <si>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</si>
  <si>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</si>
  <si>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</si>
  <si>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</si>
  <si>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</si>
  <si>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</si>
  <si>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</si>
  <si>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</si>
  <si>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</si>
  <si>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</si>
  <si>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</si>
  <si>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</si>
  <si>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</si>
  <si>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</si>
  <si>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</si>
  <si>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</si>
  <si>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</si>
  <si>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</si>
  <si>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</si>
  <si>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</si>
  <si>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</si>
  <si>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</si>
  <si>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</si>
  <si>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</si>
  <si>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</si>
  <si>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</si>
  <si>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</si>
  <si>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</si>
  <si>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</si>
  <si>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</si>
  <si>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</si>
  <si>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</si>
  <si>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</si>
  <si>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</si>
  <si>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</si>
  <si>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</si>
  <si>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</si>
  <si>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</si>
  <si>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</si>
  <si>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</si>
  <si>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</si>
  <si>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</si>
  <si>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</si>
  <si>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</si>
  <si>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</si>
  <si>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</si>
  <si>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</si>
  <si>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</si>
  <si>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</si>
  <si>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</si>
  <si>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</si>
  <si>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</si>
  <si>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</si>
  <si>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</si>
  <si>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</si>
  <si>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</si>
  <si>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</si>
  <si>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</si>
  <si>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</si>
  <si>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</si>
  <si>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</si>
  <si>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</si>
  <si>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</si>
  <si>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</si>
  <si>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</si>
  <si>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</si>
  <si>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</si>
  <si>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</si>
  <si>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</si>
  <si>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</si>
  <si>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</si>
  <si>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</si>
  <si>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</si>
  <si>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</si>
  <si>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</si>
  <si>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</si>
  <si>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</si>
  <si>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</si>
  <si>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</si>
  <si>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</si>
  <si>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</si>
  <si>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</si>
  <si>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</si>
  <si>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</si>
  <si>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</si>
  <si>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</si>
  <si>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</si>
  <si>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</si>
  <si>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</si>
  <si>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</si>
  <si>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</si>
  <si>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</si>
  <si>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</si>
  <si>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</si>
  <si>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</si>
  <si>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</si>
  <si>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</si>
  <si>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</si>
  <si>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</si>
  <si>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</si>
  <si>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</si>
  <si>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</si>
  <si>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</si>
  <si>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</si>
  <si>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</si>
  <si>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</si>
  <si>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</si>
  <si>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</si>
  <si>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</si>
  <si>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</si>
  <si>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</si>
  <si>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</si>
  <si>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</si>
  <si>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</si>
  <si>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</si>
  <si>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</si>
  <si>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</si>
  <si>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</si>
  <si>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</si>
  <si>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</si>
  <si>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</si>
  <si>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</si>
  <si>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</si>
  <si>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</si>
  <si>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</si>
  <si>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</si>
  <si>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</si>
  <si>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</si>
  <si>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</si>
  <si>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</si>
  <si>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</si>
  <si>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</si>
  <si>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</si>
  <si>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</si>
  <si>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</si>
  <si>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</si>
  <si>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</si>
  <si>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</si>
  <si>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</si>
  <si>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</si>
  <si>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</si>
  <si>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</si>
  <si>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</si>
  <si>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</si>
  <si>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</si>
  <si>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</si>
  <si>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</si>
  <si>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</si>
  <si>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</si>
  <si>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</si>
  <si>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</si>
  <si>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</si>
  <si>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</si>
  <si>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</si>
  <si>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</si>
  <si>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</si>
  <si>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</si>
  <si>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</si>
  <si>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</si>
  <si>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</si>
  <si>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</si>
  <si>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</si>
  <si>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</si>
  <si>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</si>
  <si>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</si>
  <si>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</si>
  <si>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</si>
  <si>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</si>
  <si>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</si>
  <si>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</si>
  <si>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</si>
  <si>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</si>
  <si>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</si>
  <si>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</si>
  <si>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</si>
  <si>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</si>
  <si>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</si>
  <si>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</si>
  <si>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</si>
  <si>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</si>
  <si>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</si>
  <si>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</si>
  <si>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</si>
  <si>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</si>
  <si>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</si>
  <si>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</si>
  <si>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</si>
  <si>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</si>
  <si>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</si>
  <si>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</si>
  <si>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</si>
  <si>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</si>
  <si>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</si>
  <si>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</si>
  <si>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</si>
  <si>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</si>
  <si>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</si>
  <si>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</si>
  <si>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</si>
  <si>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</si>
  <si>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</si>
  <si>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</si>
  <si>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</si>
  <si>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</si>
  <si>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</si>
  <si>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</si>
  <si>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</si>
  <si>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</si>
  <si>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</si>
  <si>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</si>
  <si>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</si>
  <si>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</si>
  <si>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</si>
  <si>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</si>
  <si>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</si>
  <si>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</si>
  <si>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</si>
  <si>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</si>
  <si>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</si>
  <si>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</si>
  <si>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</si>
  <si>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</si>
  <si>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</si>
  <si>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</si>
  <si>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</si>
  <si>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</si>
  <si>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</si>
  <si>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</si>
  <si>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</si>
  <si>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</si>
  <si>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</si>
  <si>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</si>
  <si>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</si>
  <si>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</si>
  <si>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</si>
  <si>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</si>
  <si>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</si>
  <si>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</si>
  <si>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</si>
  <si>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</si>
  <si>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</si>
  <si>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</si>
  <si>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</si>
  <si>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</si>
  <si>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</si>
  <si>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</si>
  <si>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</si>
  <si>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</si>
  <si>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</si>
  <si>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</si>
  <si>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</si>
  <si>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</si>
  <si>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</si>
  <si>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</si>
  <si>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</si>
  <si>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</si>
  <si>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</si>
  <si>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</si>
  <si>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</si>
  <si>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</si>
  <si>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</si>
  <si>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</si>
  <si>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</si>
  <si>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</si>
  <si>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</si>
  <si>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</si>
  <si>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</si>
  <si>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</si>
  <si>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</si>
  <si>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</si>
  <si>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</si>
  <si>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</si>
  <si>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</si>
  <si>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</si>
  <si>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</si>
  <si>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</si>
  <si>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</si>
  <si>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</si>
  <si>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</si>
  <si>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</si>
  <si>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</si>
  <si>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</si>
  <si>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</si>
  <si>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</si>
  <si>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</si>
  <si>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</si>
  <si>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</si>
  <si>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</si>
  <si>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</si>
  <si>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</si>
  <si>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</si>
  <si>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</si>
  <si>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</si>
  <si>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</si>
  <si>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</si>
  <si>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</si>
  <si>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</si>
  <si>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</si>
  <si>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</si>
  <si>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</si>
  <si>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</si>
  <si>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</si>
  <si>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</si>
  <si>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</si>
  <si>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</si>
  <si>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</si>
  <si>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</si>
  <si>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</si>
  <si>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</si>
  <si>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</si>
  <si>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</si>
  <si>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</si>
  <si>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</si>
  <si>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</si>
  <si>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</si>
  <si>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</si>
  <si>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</si>
  <si>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</si>
  <si>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</si>
  <si>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</si>
  <si>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</si>
  <si>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</si>
  <si>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</si>
  <si>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</si>
  <si>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</si>
  <si>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</si>
  <si>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</si>
  <si>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</si>
  <si>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</si>
  <si>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</si>
  <si>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</si>
  <si>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</si>
  <si>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</si>
  <si>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</si>
  <si>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</si>
  <si>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</si>
  <si>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</si>
  <si>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</si>
  <si>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</si>
  <si>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</si>
  <si>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</si>
  <si>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</si>
  <si>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</si>
  <si>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</si>
  <si>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</si>
  <si>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</si>
  <si>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</si>
  <si>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</si>
  <si>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</si>
  <si>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</si>
  <si>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</si>
  <si>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</si>
  <si>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</si>
  <si>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</si>
  <si>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</si>
  <si>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</si>
  <si>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</si>
  <si>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</si>
  <si>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</si>
  <si>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</si>
  <si>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</si>
  <si>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</si>
  <si>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</si>
  <si>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</si>
  <si>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</si>
  <si>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</si>
  <si>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</si>
  <si>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</si>
  <si>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</si>
  <si>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</si>
  <si>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</si>
  <si>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</si>
  <si>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</si>
  <si>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</si>
  <si>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</si>
  <si>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</si>
  <si>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</si>
  <si>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</si>
  <si>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</si>
  <si>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</si>
  <si>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</si>
  <si>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</si>
  <si>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</si>
  <si>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</si>
  <si>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</si>
  <si>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</si>
  <si>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</si>
  <si>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</si>
  <si>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</si>
  <si>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</si>
  <si>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</si>
  <si>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</si>
  <si>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</si>
  <si>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</si>
  <si>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</si>
  <si>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</si>
  <si>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</si>
  <si>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</si>
  <si>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</si>
  <si>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</si>
  <si>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</si>
  <si>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</si>
  <si>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</si>
  <si>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</si>
  <si>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</si>
  <si>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</si>
  <si>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</si>
  <si>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</si>
  <si>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</si>
  <si>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</si>
  <si>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</si>
  <si>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</si>
  <si>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</si>
  <si>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</si>
  <si>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</si>
  <si>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</si>
  <si>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</si>
  <si>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</si>
  <si>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</si>
  <si>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</si>
  <si>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</si>
  <si>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</si>
  <si>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</si>
  <si>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</si>
  <si>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</si>
  <si>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</si>
  <si>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</si>
  <si>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</si>
  <si>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</si>
  <si>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</si>
  <si>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</si>
  <si>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</si>
  <si>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</si>
  <si>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</si>
  <si>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</si>
  <si>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</si>
  <si>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</si>
  <si>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</si>
  <si>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</si>
  <si>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</si>
  <si>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</si>
  <si>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</si>
  <si>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</si>
  <si>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</si>
  <si>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</si>
  <si>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</si>
  <si>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</si>
  <si>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</si>
  <si>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</si>
  <si>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</si>
  <si>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</si>
  <si>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</si>
  <si>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</si>
  <si>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</si>
  <si>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</si>
  <si>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</si>
  <si>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</si>
  <si>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</si>
  <si>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</si>
  <si>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</si>
  <si>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</si>
  <si>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</si>
  <si>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</si>
  <si>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</si>
  <si>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</si>
  <si>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</si>
  <si>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</si>
  <si>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</si>
  <si>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</si>
  <si>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</si>
  <si>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</si>
  <si>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</si>
  <si>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</si>
  <si>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</si>
  <si>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</si>
  <si>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</si>
  <si>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</si>
  <si>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</si>
  <si>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</si>
  <si>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</si>
  <si>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</si>
  <si>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</si>
  <si>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</si>
  <si>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</si>
  <si>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</si>
  <si>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</si>
  <si>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</si>
  <si>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</si>
  <si>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</si>
  <si>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</si>
  <si>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</si>
  <si>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</si>
  <si>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</si>
  <si>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</si>
  <si>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</si>
  <si>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</si>
  <si>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</si>
  <si>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</si>
  <si>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</si>
  <si>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</si>
  <si>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</si>
  <si>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</si>
  <si>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</si>
  <si>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</si>
  <si>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</si>
  <si>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</si>
  <si>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</si>
  <si>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</si>
  <si>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</si>
  <si>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</si>
  <si>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</si>
  <si>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</si>
  <si>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</si>
  <si>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</si>
  <si>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</si>
  <si>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</si>
  <si>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</si>
  <si>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</si>
  <si>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</si>
  <si>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</si>
  <si>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</si>
  <si>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</si>
  <si>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</si>
  <si>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</si>
  <si>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</si>
  <si>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</si>
  <si>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</si>
  <si>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</si>
  <si>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</si>
  <si>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</si>
  <si>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</si>
  <si>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</si>
  <si>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</si>
  <si>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</si>
  <si>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</si>
  <si>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</si>
  <si>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</si>
  <si>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</si>
  <si>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</si>
  <si>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</si>
  <si>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</si>
  <si>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</si>
  <si>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</si>
  <si>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</si>
  <si>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</si>
  <si>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</si>
  <si>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</si>
  <si>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</si>
  <si>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</si>
  <si>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</si>
  <si>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</si>
  <si>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</si>
  <si>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</si>
  <si>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</si>
  <si>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</si>
  <si>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</si>
  <si>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</si>
  <si>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</si>
  <si>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</si>
  <si>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</si>
  <si>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</si>
  <si>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</si>
  <si>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</si>
  <si>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</si>
  <si>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</si>
  <si>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</si>
  <si>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</si>
  <si>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</si>
  <si>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</si>
  <si>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</si>
  <si>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</si>
  <si>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</si>
  <si>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</si>
  <si>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</si>
  <si>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</si>
  <si>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</si>
  <si>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</si>
  <si>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</si>
  <si>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</si>
  <si>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</si>
  <si>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</si>
  <si>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</si>
  <si>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</si>
  <si>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</si>
  <si>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</si>
  <si>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</si>
  <si>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</si>
  <si>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</si>
  <si>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</si>
  <si>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</si>
  <si>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</si>
  <si>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</si>
  <si>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</si>
  <si>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</si>
  <si>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</si>
  <si>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</si>
  <si>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</si>
  <si>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</si>
  <si>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</si>
  <si>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</si>
  <si>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</si>
  <si>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</si>
  <si>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</si>
  <si>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</si>
  <si>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</si>
  <si>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</si>
  <si>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</si>
  <si>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</si>
  <si>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</si>
  <si>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</si>
  <si>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</si>
  <si>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</si>
  <si>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</si>
  <si>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</si>
  <si>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</si>
  <si>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</si>
  <si>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</si>
  <si>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</si>
  <si>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</si>
  <si>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</si>
  <si>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</si>
  <si>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</si>
  <si>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</si>
  <si>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</si>
  <si>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</si>
  <si>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</si>
  <si>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</si>
  <si>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</si>
  <si>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</si>
  <si>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</si>
  <si>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</si>
  <si>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</si>
  <si>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</si>
  <si>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</si>
  <si>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</si>
  <si>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</si>
  <si>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</si>
  <si>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</si>
  <si>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</si>
  <si>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</si>
  <si>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</si>
  <si>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</si>
  <si>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</si>
  <si>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</si>
  <si>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</si>
  <si>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</si>
  <si>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</si>
  <si>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</si>
  <si>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</si>
  <si>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</si>
  <si>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</si>
  <si>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</si>
  <si>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</si>
  <si>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</si>
  <si>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</si>
  <si>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</si>
  <si>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</si>
  <si>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</si>
  <si>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</si>
  <si>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</si>
  <si>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</si>
  <si>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</si>
  <si>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</si>
  <si>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</si>
  <si>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</si>
  <si>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</si>
  <si>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</si>
  <si>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</si>
  <si>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</si>
  <si>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</si>
  <si>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</si>
  <si>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</si>
  <si>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</si>
  <si>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</si>
  <si>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</si>
  <si>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</si>
  <si>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</si>
  <si>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</si>
  <si>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</si>
  <si>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</si>
  <si>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</si>
  <si>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</si>
  <si>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</si>
  <si>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</si>
  <si>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</si>
  <si>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</si>
  <si>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</si>
  <si>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</si>
  <si>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</si>
  <si>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</si>
  <si>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</si>
  <si>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</si>
  <si>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</si>
  <si>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</si>
  <si>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</si>
  <si>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</si>
  <si>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</si>
  <si>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</si>
  <si>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</si>
  <si>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</si>
  <si>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</si>
  <si>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</si>
  <si>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</si>
  <si>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</si>
  <si>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</si>
  <si>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</si>
  <si>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</si>
  <si>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</si>
  <si>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</si>
  <si>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</si>
  <si>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</si>
  <si>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</si>
  <si>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</si>
  <si>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</si>
  <si>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</si>
  <si>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</si>
  <si>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</si>
  <si>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</si>
  <si>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</si>
  <si>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</si>
  <si>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</si>
  <si>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</si>
  <si>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</si>
  <si>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</si>
  <si>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</si>
  <si>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</si>
  <si>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</si>
  <si>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</si>
  <si>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</si>
  <si>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</si>
  <si>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</si>
  <si>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</si>
  <si>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</si>
  <si>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</si>
  <si>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</si>
  <si>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</si>
  <si>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</si>
  <si>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</si>
  <si>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</si>
  <si>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</si>
  <si>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</si>
  <si>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</si>
  <si>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</si>
  <si>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</si>
  <si>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</si>
  <si>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</si>
  <si>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</si>
  <si>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</si>
  <si>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</si>
  <si>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</si>
  <si>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</si>
  <si>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</si>
  <si>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</si>
  <si>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</si>
  <si>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</si>
  <si>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</si>
  <si>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</si>
  <si>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</si>
  <si>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</si>
  <si>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</si>
  <si>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</si>
  <si>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</si>
  <si>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</si>
  <si>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</si>
  <si>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</si>
  <si>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</si>
  <si>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</si>
  <si>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</si>
  <si>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</si>
  <si>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</si>
  <si>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</si>
  <si>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</si>
  <si>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</si>
  <si>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</si>
  <si>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</si>
  <si>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</si>
  <si>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</si>
  <si>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</si>
  <si>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</si>
  <si>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</si>
  <si>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</si>
  <si>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</si>
  <si>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</si>
  <si>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</si>
  <si>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</si>
  <si>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</si>
  <si>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</si>
  <si>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</si>
  <si>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</si>
  <si>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</si>
  <si>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</si>
  <si>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</si>
  <si>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</si>
  <si>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</si>
  <si>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</si>
  <si>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</si>
  <si>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</si>
  <si>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</si>
  <si>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</si>
  <si>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</si>
  <si>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</si>
  <si>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</si>
  <si>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</si>
  <si>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</si>
  <si>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</si>
  <si>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</si>
  <si>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</si>
  <si>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</si>
  <si>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</si>
  <si>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</si>
  <si>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</si>
  <si>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</si>
  <si>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</si>
  <si>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</si>
  <si>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</si>
  <si>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</si>
  <si>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</si>
  <si>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</si>
  <si>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</si>
  <si>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</si>
  <si>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</si>
  <si>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</si>
  <si>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</si>
  <si>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</si>
  <si>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</si>
  <si>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</si>
  <si>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</si>
  <si>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</si>
  <si>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</si>
  <si>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</si>
  <si>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</si>
  <si>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</si>
  <si>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</si>
  <si>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</si>
  <si>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</si>
  <si>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</si>
  <si>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</si>
  <si>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</si>
  <si>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</si>
  <si>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</si>
  <si>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</si>
  <si>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</si>
  <si>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</si>
  <si>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</si>
  <si>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</si>
  <si>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</si>
  <si>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</si>
  <si>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</si>
  <si>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</si>
  <si>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</si>
  <si>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</si>
  <si>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</si>
  <si>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</si>
  <si>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</si>
  <si>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</si>
  <si>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</si>
  <si>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</si>
  <si>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</si>
  <si>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</si>
  <si>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</si>
  <si>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</si>
  <si>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</si>
  <si>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</si>
  <si>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</si>
  <si>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</si>
  <si>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</si>
  <si>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</si>
  <si>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</si>
  <si>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</si>
  <si>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</si>
  <si>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</si>
  <si>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</si>
  <si>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</si>
  <si>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</si>
  <si>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</si>
  <si>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</si>
  <si>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</si>
  <si>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</si>
  <si>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</si>
  <si>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</si>
  <si>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</si>
  <si>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</si>
  <si>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</si>
  <si>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</si>
  <si>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</si>
  <si>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</si>
  <si>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</si>
  <si>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</si>
  <si>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</si>
  <si>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</si>
  <si>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</si>
  <si>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</si>
  <si>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</si>
  <si>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</si>
  <si>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</si>
  <si>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</si>
  <si>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</si>
  <si>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</si>
  <si>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</si>
  <si>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</si>
  <si>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</si>
  <si>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</si>
  <si>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</si>
  <si>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</si>
  <si>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</si>
  <si>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</si>
  <si>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</si>
  <si>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</si>
  <si>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</si>
  <si>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</si>
  <si>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</si>
  <si>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</si>
  <si>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</si>
  <si>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</si>
  <si>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</si>
  <si>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</si>
  <si>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</si>
  <si>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</si>
  <si>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</si>
  <si>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</si>
  <si>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</si>
  <si>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</si>
  <si>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</si>
  <si>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</si>
  <si>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</si>
  <si>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</si>
  <si>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</si>
  <si>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</si>
  <si>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</si>
  <si>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</si>
  <si>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</si>
  <si>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</si>
  <si>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</si>
  <si>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</si>
  <si>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</si>
  <si>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</si>
  <si>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</si>
  <si>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</si>
  <si>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</si>
  <si>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</si>
  <si>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</si>
  <si>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</si>
  <si>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</si>
  <si>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</si>
  <si>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</si>
  <si>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</si>
  <si>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</si>
  <si>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</si>
  <si>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</si>
  <si>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</si>
  <si>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</si>
  <si>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</si>
  <si>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</si>
  <si>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</si>
  <si>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</si>
  <si>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</si>
  <si>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</si>
  <si>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</si>
  <si>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</si>
  <si>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</si>
  <si>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</si>
  <si>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</si>
  <si>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</si>
  <si>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</si>
  <si>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</si>
  <si>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</si>
  <si>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</si>
  <si>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</si>
  <si>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</si>
  <si>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</si>
  <si>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</si>
  <si>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</si>
  <si>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</si>
  <si>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</si>
  <si>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</si>
  <si>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</si>
  <si>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</si>
  <si>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</si>
  <si>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</si>
  <si>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</si>
  <si>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</si>
  <si>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</si>
  <si>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</si>
  <si>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</si>
  <si>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</si>
  <si>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</si>
  <si>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</si>
  <si>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</si>
  <si>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</si>
  <si>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</si>
  <si>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</si>
  <si>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</si>
  <si>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</si>
  <si>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</si>
  <si>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</si>
  <si>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</si>
  <si>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</si>
  <si>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</si>
  <si>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</si>
  <si>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</si>
  <si>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</si>
  <si>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</si>
  <si>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</si>
  <si>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</si>
  <si>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</si>
  <si>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</si>
  <si>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</si>
  <si>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</si>
  <si>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</si>
  <si>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</si>
  <si>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</si>
  <si>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</si>
  <si>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</si>
  <si>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</si>
  <si>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</si>
  <si>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</si>
  <si>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</si>
  <si>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</si>
  <si>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</si>
  <si>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</si>
  <si>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</si>
  <si>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</si>
  <si>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</si>
  <si>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</si>
  <si>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</si>
  <si>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</si>
  <si>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</si>
  <si>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</si>
  <si>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</si>
  <si>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</si>
  <si>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</si>
  <si>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</si>
  <si>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</si>
  <si>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</si>
  <si>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</si>
  <si>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</si>
  <si>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</si>
  <si>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</si>
  <si>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</si>
  <si>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</si>
  <si>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</si>
  <si>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</si>
  <si>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</si>
  <si>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</si>
  <si>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</si>
  <si>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</si>
  <si>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</si>
  <si>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</si>
  <si>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</si>
  <si>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</si>
  <si>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</si>
  <si>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</si>
  <si>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</si>
  <si>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</si>
  <si>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</si>
  <si>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</si>
  <si>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</si>
  <si>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</si>
  <si>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</si>
  <si>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</si>
  <si>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</si>
  <si>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</si>
  <si>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</si>
  <si>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</si>
  <si>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</si>
  <si>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</si>
  <si>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</si>
  <si>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</si>
  <si>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</si>
  <si>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</si>
  <si>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</si>
  <si>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</si>
  <si>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</si>
  <si>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</si>
  <si>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</si>
  <si>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</si>
  <si>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</si>
  <si>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</si>
  <si>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</si>
  <si>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</si>
  <si>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</si>
  <si>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</si>
  <si>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</si>
  <si>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</si>
  <si>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</si>
  <si>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</si>
  <si>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</si>
  <si>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</si>
  <si>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</si>
  <si>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</si>
  <si>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</si>
  <si>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</si>
  <si>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</si>
  <si>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</si>
  <si>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</si>
  <si>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</si>
  <si>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</si>
  <si>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</si>
  <si>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</si>
  <si>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</si>
  <si>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</si>
  <si>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</si>
  <si>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</si>
  <si>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</si>
  <si>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</si>
  <si>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</si>
  <si>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</si>
  <si>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</si>
  <si>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</si>
  <si>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</si>
  <si>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</si>
  <si>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</si>
  <si>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</si>
  <si>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</si>
  <si>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</si>
  <si>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</si>
  <si>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</si>
  <si>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</si>
  <si>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</si>
  <si>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</si>
  <si>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</si>
  <si>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</si>
  <si>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</si>
  <si>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</si>
  <si>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</si>
  <si>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</si>
  <si>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</si>
  <si>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</si>
  <si>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</si>
  <si>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</si>
  <si>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</si>
  <si>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</si>
  <si>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</si>
  <si>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</si>
  <si>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</si>
  <si>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</si>
  <si>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</si>
  <si>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</si>
  <si>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</si>
  <si>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</si>
  <si>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</si>
  <si>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</si>
  <si>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</si>
  <si>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</si>
  <si>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</si>
  <si>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</si>
  <si>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</si>
  <si>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</si>
  <si>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</si>
  <si>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</si>
  <si>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</si>
  <si>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</si>
  <si>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</si>
  <si>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</si>
  <si>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</si>
  <si>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</si>
  <si>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</si>
  <si>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</si>
  <si>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</si>
  <si>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</si>
  <si>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</si>
  <si>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</si>
  <si>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</si>
  <si>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</si>
  <si>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</si>
  <si>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</si>
  <si>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</si>
  <si>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</si>
  <si>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</si>
  <si>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</si>
  <si>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</si>
  <si>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</si>
  <si>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</si>
  <si>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</si>
  <si>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</si>
  <si>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</si>
  <si>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</si>
  <si>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</si>
  <si>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</si>
  <si>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</si>
  <si>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</si>
  <si>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</si>
  <si>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</si>
  <si>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</si>
  <si>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</si>
  <si>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</si>
  <si>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</si>
  <si>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</si>
  <si>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</si>
  <si>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</si>
  <si>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</si>
  <si>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</si>
  <si>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</si>
  <si>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</si>
  <si>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</si>
  <si>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</si>
  <si>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</si>
  <si>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</si>
  <si>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</si>
  <si>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</si>
  <si>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</si>
  <si>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</si>
  <si>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</si>
  <si>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</si>
  <si>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</si>
  <si>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</si>
  <si>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</si>
  <si>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</si>
  <si>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</si>
  <si>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</si>
  <si>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</si>
  <si>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</si>
  <si>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</si>
  <si>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</si>
  <si>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</si>
  <si>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</si>
  <si>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</si>
  <si>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</si>
  <si>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</si>
  <si>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</si>
  <si>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</si>
  <si>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</si>
  <si>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</si>
  <si>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</si>
  <si>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</si>
  <si>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</si>
  <si>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</si>
  <si>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</si>
  <si>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</si>
  <si>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</si>
  <si>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</si>
  <si>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</si>
  <si>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</si>
  <si>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</si>
  <si>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</si>
  <si>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</si>
  <si>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</si>
  <si>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</si>
  <si>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</si>
  <si>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</si>
  <si>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</si>
  <si>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</si>
  <si>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</si>
  <si>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</si>
  <si>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</si>
  <si>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</si>
  <si>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</si>
  <si>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</si>
  <si>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</si>
  <si>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</si>
  <si>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</si>
  <si>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</si>
  <si>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</si>
  <si>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</si>
  <si>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</si>
  <si>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</si>
  <si>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</si>
  <si>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</si>
  <si>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</si>
  <si>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</si>
  <si>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</si>
  <si>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</si>
  <si>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</si>
  <si>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</si>
  <si>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</si>
  <si>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</si>
  <si>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</si>
  <si>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</si>
  <si>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</si>
  <si>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</si>
  <si>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</si>
  <si>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</si>
  <si>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</si>
  <si>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</si>
  <si>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</si>
  <si>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</si>
  <si>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</si>
  <si>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</si>
  <si>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</si>
  <si>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</si>
  <si>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</si>
  <si>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</si>
  <si>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</si>
  <si>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</si>
  <si>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</si>
  <si>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</si>
  <si>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</si>
  <si>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</si>
  <si>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</si>
  <si>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</si>
  <si>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</si>
  <si>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</si>
  <si>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</si>
  <si>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</si>
  <si>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</si>
  <si>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</si>
  <si>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</si>
  <si>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</si>
  <si>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</si>
  <si>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</si>
  <si>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</si>
  <si>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</si>
  <si>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</si>
  <si>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</si>
  <si>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</si>
  <si>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</si>
  <si>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</si>
  <si>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</si>
  <si>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</si>
  <si>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</si>
  <si>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</si>
  <si>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</si>
  <si>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</si>
  <si>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</si>
  <si>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</si>
  <si>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</si>
  <si>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</si>
  <si>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</si>
  <si>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</si>
  <si>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</si>
  <si>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</si>
  <si>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</si>
  <si>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</si>
  <si>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</si>
  <si>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</si>
  <si>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</si>
  <si>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</si>
  <si>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</si>
  <si>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</si>
  <si>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</si>
  <si>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</si>
  <si>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</si>
  <si>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</si>
  <si>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</si>
  <si>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</si>
  <si>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</si>
  <si>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</si>
  <si>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</si>
  <si>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</si>
  <si>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</si>
  <si>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</si>
  <si>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</si>
  <si>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</si>
  <si>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</si>
  <si>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</si>
  <si>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</si>
  <si>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</si>
  <si>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</si>
  <si>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</si>
  <si>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</si>
  <si>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</si>
  <si>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</si>
  <si>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</si>
  <si>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</si>
  <si>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</si>
  <si>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</si>
  <si>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</si>
  <si>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</si>
  <si>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</si>
  <si>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</si>
  <si>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</si>
  <si>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</si>
  <si>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</si>
  <si>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</si>
  <si>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</si>
  <si>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</si>
  <si>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</si>
  <si>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</si>
  <si>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</si>
  <si>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</si>
  <si>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</si>
  <si>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</si>
  <si>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</si>
  <si>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</si>
  <si>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</si>
  <si>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</si>
  <si>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</si>
  <si>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</si>
  <si>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</si>
  <si>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</si>
  <si>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</si>
  <si>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</si>
  <si>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</si>
  <si>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</si>
  <si>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</si>
  <si>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</si>
  <si>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</si>
  <si>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</si>
  <si>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</si>
  <si>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</si>
  <si>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</si>
  <si>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</si>
  <si>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</si>
  <si>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</si>
  <si>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</si>
  <si>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</si>
  <si>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</si>
  <si>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</si>
  <si>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</si>
  <si>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</si>
  <si>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</si>
  <si>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</si>
  <si>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</si>
  <si>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</si>
  <si>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</si>
  <si>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</si>
  <si>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</si>
  <si>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</si>
  <si>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</si>
  <si>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</si>
  <si>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</si>
  <si>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</si>
  <si>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</si>
  <si>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</si>
  <si>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</si>
  <si>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</si>
  <si>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</si>
  <si>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</si>
  <si>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</si>
  <si>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</si>
  <si>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</si>
  <si>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</si>
  <si>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</si>
  <si>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</si>
  <si>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</si>
  <si>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</si>
  <si>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</si>
  <si>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</si>
  <si>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</si>
  <si>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</si>
  <si>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</si>
  <si>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</si>
  <si>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</si>
  <si>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</si>
  <si>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</si>
  <si>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</si>
  <si>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</si>
  <si>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</si>
  <si>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</si>
  <si>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</si>
  <si>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</si>
  <si>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</si>
  <si>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</si>
  <si>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</si>
  <si>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</si>
  <si>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</si>
  <si>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</si>
  <si>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</si>
  <si>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</si>
  <si>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</si>
  <si>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</si>
  <si>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</si>
  <si>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</si>
  <si>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</si>
  <si>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</si>
  <si>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</si>
  <si>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</si>
  <si>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</si>
  <si>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</si>
  <si>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</si>
  <si>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</si>
  <si>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</si>
  <si>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</si>
  <si>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</si>
  <si>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</si>
  <si>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</si>
  <si>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</si>
  <si>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</si>
  <si>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</si>
  <si>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</si>
  <si>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</si>
  <si>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</si>
  <si>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</si>
  <si>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</si>
  <si>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</si>
  <si>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</si>
  <si>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</si>
  <si>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</si>
  <si>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</si>
  <si>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</si>
  <si>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</si>
  <si>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</si>
  <si>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</si>
  <si>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</si>
  <si>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</si>
  <si>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</si>
  <si>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</si>
  <si>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</si>
  <si>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</si>
  <si>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</si>
  <si>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</si>
  <si>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</si>
  <si>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</si>
  <si>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</si>
  <si>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</si>
  <si>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</si>
  <si>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</si>
  <si>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</si>
  <si>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</si>
  <si>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</si>
  <si>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</si>
  <si>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</si>
  <si>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</si>
  <si>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</si>
  <si>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</si>
  <si>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</si>
  <si>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</si>
  <si>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</si>
  <si>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</si>
  <si>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</si>
  <si>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</si>
  <si>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</si>
  <si>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</si>
  <si>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</si>
  <si>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</si>
  <si>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</si>
  <si>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</si>
  <si>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</si>
  <si>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</si>
  <si>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</si>
  <si>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</si>
  <si>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</si>
  <si>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</si>
  <si>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</si>
  <si>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</si>
  <si>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</si>
  <si>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</si>
  <si>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</si>
  <si>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</si>
  <si>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</si>
  <si>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</si>
  <si>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</si>
  <si>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</si>
  <si>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</si>
  <si>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</si>
  <si>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</si>
  <si>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</si>
  <si>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</si>
  <si>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</si>
  <si>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</si>
  <si>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</si>
  <si>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</si>
  <si>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</si>
  <si>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</si>
  <si>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</si>
  <si>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</si>
  <si>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</si>
  <si>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</si>
  <si>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</si>
  <si>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</si>
  <si>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</si>
  <si>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</si>
  <si>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</si>
  <si>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</si>
  <si>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</si>
  <si>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</si>
  <si>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</si>
  <si>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</si>
  <si>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</si>
  <si>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</si>
  <si>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</si>
  <si>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</si>
  <si>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</si>
  <si>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</si>
  <si>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</si>
  <si>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</si>
  <si>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</si>
  <si>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</si>
  <si>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</si>
  <si>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</si>
  <si>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</si>
  <si>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</si>
  <si>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</si>
  <si>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</si>
  <si>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</si>
  <si>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</si>
  <si>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</si>
  <si>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</si>
  <si>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</si>
  <si>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</si>
  <si>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</si>
  <si>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</si>
  <si>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</si>
  <si>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</si>
  <si>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</si>
  <si>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</si>
  <si>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</si>
  <si>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</si>
  <si>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</si>
  <si>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</si>
  <si>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</si>
  <si>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</si>
  <si>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</si>
  <si>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</si>
  <si>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</si>
  <si>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</si>
  <si>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</si>
  <si>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</si>
  <si>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</si>
  <si>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</si>
  <si>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</si>
  <si>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</si>
  <si>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</si>
  <si>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</si>
  <si>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</si>
  <si>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</si>
  <si>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</si>
  <si>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</si>
  <si>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</si>
  <si>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</si>
  <si>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</si>
  <si>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</si>
  <si>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</si>
  <si>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</si>
  <si>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</si>
  <si>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</si>
  <si>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</si>
  <si>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</si>
  <si>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</si>
  <si>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</si>
  <si>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</si>
  <si>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</si>
  <si>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</si>
  <si>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</si>
  <si>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</si>
  <si>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</si>
  <si>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</si>
  <si>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</si>
  <si>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</si>
  <si>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</si>
  <si>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</si>
  <si>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</si>
  <si>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</si>
  <si>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</si>
  <si>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</si>
  <si>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</si>
  <si>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</si>
  <si>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</si>
  <si>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</si>
  <si>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</si>
  <si>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</si>
  <si>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</si>
  <si>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</si>
  <si>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</si>
  <si>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</si>
  <si>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</si>
  <si>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</si>
  <si>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</si>
  <si>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</si>
  <si>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</si>
  <si>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</si>
  <si>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</si>
  <si>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</si>
  <si>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</si>
  <si>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</si>
  <si>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</si>
  <si>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</si>
  <si>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</si>
  <si>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</si>
  <si>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</si>
  <si>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</si>
  <si>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</si>
  <si>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</si>
  <si>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</si>
  <si>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</si>
  <si>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</si>
  <si>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</si>
  <si>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</si>
  <si>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</si>
  <si>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</si>
  <si>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</si>
  <si>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</si>
  <si>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</si>
  <si>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</si>
  <si>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</si>
  <si>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</si>
  <si>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</si>
  <si>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</si>
  <si>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</si>
  <si>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</si>
  <si>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</si>
  <si>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</si>
  <si>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</si>
  <si>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</si>
  <si>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</si>
  <si>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</si>
  <si>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</si>
  <si>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</si>
  <si>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</si>
  <si>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</si>
  <si>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</si>
  <si>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</si>
  <si>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</si>
  <si>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</si>
  <si>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</si>
  <si>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</si>
  <si>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</si>
  <si>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</si>
  <si>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</si>
  <si>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</si>
  <si>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</si>
  <si>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</si>
  <si>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</si>
  <si>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</si>
  <si>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</si>
  <si>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</si>
  <si>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</si>
  <si>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</si>
  <si>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</si>
  <si>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</si>
  <si>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</si>
  <si>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</si>
  <si>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</si>
  <si>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</si>
  <si>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</si>
  <si>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</si>
  <si>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</si>
  <si>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</si>
  <si>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</si>
  <si>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</si>
  <si>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</si>
  <si>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</si>
  <si>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</si>
  <si>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</si>
  <si>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</si>
  <si>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</si>
  <si>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</si>
  <si>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</si>
  <si>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</si>
  <si>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</si>
  <si>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</si>
  <si>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</si>
  <si>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</si>
  <si>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</si>
  <si>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</si>
  <si>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</si>
  <si>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</si>
  <si>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</si>
  <si>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</si>
  <si>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</si>
  <si>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</si>
  <si>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</si>
  <si>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</si>
  <si>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</si>
  <si>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</si>
  <si>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</si>
  <si>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</si>
  <si>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</si>
  <si>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</si>
  <si>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</si>
  <si>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</si>
  <si>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</si>
  <si>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</si>
  <si>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</si>
  <si>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</si>
  <si>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</si>
  <si>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</si>
  <si>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</si>
  <si>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</si>
  <si>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</si>
  <si>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</si>
  <si>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</si>
  <si>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</si>
  <si>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</si>
  <si>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</si>
  <si>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</si>
  <si>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</si>
  <si>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</si>
  <si>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</si>
  <si>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</si>
  <si>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</si>
  <si>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</si>
  <si>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</si>
  <si>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</si>
  <si>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</si>
  <si>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</si>
  <si>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</si>
  <si>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</si>
  <si>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</si>
  <si>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</si>
  <si>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</si>
  <si>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</si>
  <si>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</si>
  <si>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</si>
  <si>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</si>
  <si>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</si>
  <si>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</si>
  <si>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</si>
  <si>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</si>
  <si>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</si>
  <si>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</si>
  <si>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</si>
  <si>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</si>
  <si>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</si>
  <si>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</si>
  <si>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</si>
  <si>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</si>
  <si>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</si>
  <si>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</si>
  <si>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</si>
  <si>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</si>
  <si>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</si>
  <si>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</si>
  <si>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</si>
  <si>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</si>
  <si>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</si>
  <si>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</si>
  <si>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</si>
  <si>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</si>
  <si>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</si>
  <si>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</si>
  <si>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</si>
  <si>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</si>
  <si>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</si>
  <si>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</si>
  <si>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</si>
  <si>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</si>
  <si>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</si>
  <si>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</si>
  <si>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</si>
  <si>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</si>
  <si>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</si>
  <si>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</si>
  <si>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</si>
  <si>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</si>
  <si>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</si>
  <si>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</si>
  <si>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</si>
  <si>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</si>
  <si>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</si>
  <si>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</si>
  <si>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</si>
  <si>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</si>
  <si>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</si>
  <si>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</si>
  <si>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</si>
  <si>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</si>
  <si>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</si>
  <si>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</si>
  <si>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</si>
  <si>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</si>
  <si>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</si>
  <si>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</si>
  <si>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</si>
  <si>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</si>
  <si>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</si>
  <si>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</si>
  <si>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</si>
  <si>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</si>
  <si>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</si>
  <si>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</si>
  <si>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</si>
  <si>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</si>
  <si>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</si>
  <si>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</si>
  <si>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</si>
  <si>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</si>
  <si>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</si>
  <si>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</si>
  <si>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</si>
  <si>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</si>
  <si>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</si>
  <si>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</si>
  <si>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</si>
  <si>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</si>
  <si>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</si>
  <si>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</si>
  <si>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</si>
  <si>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</si>
  <si>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</si>
  <si>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</si>
  <si>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</si>
  <si>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</si>
  <si>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</si>
  <si>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</si>
  <si>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</si>
  <si>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</si>
  <si>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</si>
  <si>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</si>
  <si>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</si>
  <si>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</si>
  <si>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</si>
  <si>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</si>
  <si>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</si>
  <si>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</si>
  <si>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</si>
  <si>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</si>
  <si>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</si>
  <si>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</si>
  <si>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</si>
  <si>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</si>
  <si>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</si>
  <si>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</si>
  <si>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</si>
  <si>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</si>
  <si>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</si>
  <si>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</si>
  <si>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</si>
  <si>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</si>
  <si>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</si>
  <si>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</si>
  <si>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</si>
  <si>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</si>
  <si>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</si>
  <si>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</si>
  <si>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</si>
  <si>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</si>
  <si>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</si>
  <si>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</si>
  <si>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</si>
  <si>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</si>
  <si>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</si>
  <si>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</si>
  <si>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</si>
  <si>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</si>
  <si>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</si>
  <si>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</si>
  <si>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</si>
  <si>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</si>
  <si>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</si>
  <si>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</si>
  <si>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</si>
  <si>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</si>
  <si>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</si>
  <si>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</si>
  <si>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</si>
  <si>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</si>
  <si>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</si>
  <si>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</si>
  <si>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</si>
  <si>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</si>
  <si>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</si>
  <si>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</si>
  <si>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</si>
  <si>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</si>
  <si>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</si>
  <si>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</si>
  <si>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</si>
  <si>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</si>
  <si>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</si>
  <si>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</si>
  <si>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</si>
  <si>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</si>
  <si>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</si>
  <si>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</si>
  <si>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</si>
  <si>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</si>
  <si>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</si>
  <si>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</si>
  <si>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</si>
  <si>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</si>
  <si>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</si>
  <si>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</si>
  <si>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</si>
  <si>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</si>
  <si>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</si>
  <si>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</si>
  <si>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</si>
  <si>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</si>
  <si>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</si>
  <si>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</si>
  <si>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</si>
  <si>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</si>
  <si>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</si>
  <si>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</si>
  <si>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</si>
  <si>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</si>
  <si>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</si>
  <si>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</si>
  <si>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</si>
  <si>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</si>
  <si>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</si>
  <si>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</si>
  <si>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</si>
  <si>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</si>
  <si>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</si>
  <si>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</si>
  <si>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</si>
  <si>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</si>
  <si>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</si>
  <si>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</si>
  <si>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</si>
  <si>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</si>
  <si>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</si>
  <si>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</si>
  <si>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</si>
  <si>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</si>
  <si>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</si>
  <si>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</si>
  <si>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</si>
  <si>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</si>
  <si>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</si>
  <si>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</si>
  <si>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</si>
  <si>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</si>
  <si>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</si>
  <si>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</si>
  <si>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</si>
  <si>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</si>
  <si>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</si>
  <si>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</si>
  <si>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</si>
  <si>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</si>
  <si>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</si>
  <si>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</si>
  <si>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</si>
  <si>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</si>
  <si>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</si>
  <si>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</si>
  <si>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</si>
  <si>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</si>
  <si>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</si>
  <si>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</si>
  <si>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</si>
  <si>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</si>
  <si>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</si>
  <si>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</si>
  <si>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</si>
  <si>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</si>
  <si>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</si>
  <si>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</si>
  <si>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</si>
  <si>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</si>
  <si>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</si>
  <si>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</si>
  <si>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</si>
  <si>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</si>
  <si>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</si>
  <si>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</si>
  <si>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</si>
  <si>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</si>
  <si>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</si>
  <si>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</si>
  <si>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</si>
  <si>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</si>
  <si>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</si>
  <si>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</si>
  <si>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</si>
  <si>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</si>
  <si>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</si>
  <si>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</si>
  <si>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</si>
  <si>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</si>
  <si>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</si>
  <si>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</si>
  <si>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</si>
  <si>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</si>
  <si>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</si>
  <si>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</si>
  <si>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</si>
  <si>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</si>
  <si>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</si>
  <si>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</si>
  <si>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</si>
  <si>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</si>
  <si>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</si>
  <si>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</si>
  <si>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</si>
  <si>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</si>
  <si>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</si>
  <si>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</si>
  <si>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</si>
  <si>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</si>
  <si>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</si>
  <si>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</si>
  <si>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</si>
  <si>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</si>
  <si>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</si>
  <si>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</si>
  <si>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</si>
  <si>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</si>
  <si>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</si>
  <si>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</si>
  <si>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</si>
  <si>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</si>
  <si>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</si>
  <si>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</si>
  <si>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</si>
  <si>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</si>
  <si>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</si>
  <si>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</si>
  <si>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</si>
  <si>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</si>
  <si>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</si>
  <si>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</si>
  <si>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</si>
  <si>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</si>
  <si>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</si>
  <si>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</si>
  <si>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</si>
  <si>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</si>
  <si>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</si>
  <si>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</si>
  <si>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</si>
  <si>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</si>
  <si>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</si>
  <si>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</si>
  <si>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</si>
  <si>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</si>
  <si>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</si>
  <si>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</si>
  <si>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</si>
  <si>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</si>
  <si>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</si>
  <si>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</si>
  <si>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</si>
  <si>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</si>
  <si>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</si>
  <si>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</si>
  <si>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</si>
  <si>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</si>
  <si>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</si>
  <si>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</si>
  <si>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</si>
  <si>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</si>
  <si>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</si>
  <si>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</si>
  <si>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</si>
  <si>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</si>
  <si>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</si>
  <si>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</si>
  <si>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</si>
  <si>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</si>
  <si>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</si>
  <si>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</si>
  <si>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</si>
  <si>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</si>
  <si>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</si>
  <si>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</si>
  <si>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</si>
  <si>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</si>
  <si>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</si>
  <si>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</si>
  <si>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</si>
  <si>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</si>
  <si>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</si>
  <si>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</si>
  <si>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</si>
  <si>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</si>
  <si>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</si>
  <si>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</si>
  <si>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</si>
  <si>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</si>
  <si>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</si>
  <si>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</si>
  <si>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</si>
  <si>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</si>
  <si>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</si>
  <si>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</si>
  <si>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</si>
  <si>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</si>
  <si>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</si>
  <si>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</si>
  <si>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</si>
  <si>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</si>
  <si>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</si>
  <si>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</si>
  <si>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</si>
  <si>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</si>
  <si>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</si>
  <si>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</si>
  <si>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</si>
  <si>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</si>
  <si>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</si>
  <si>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</si>
  <si>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</si>
  <si>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</si>
  <si>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</si>
  <si>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</si>
  <si>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</si>
  <si>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</si>
  <si>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</si>
  <si>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</si>
  <si>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</si>
  <si>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</si>
  <si>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</si>
  <si>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</si>
  <si>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</si>
  <si>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</si>
  <si>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</si>
  <si>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</si>
  <si>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</si>
  <si>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</si>
  <si>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</si>
  <si>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</si>
  <si>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</si>
  <si>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</si>
  <si>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</si>
  <si>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</si>
  <si>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</si>
  <si>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</si>
  <si>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</si>
  <si>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</si>
  <si>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</si>
  <si>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</si>
  <si>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</si>
  <si>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</si>
  <si>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</si>
  <si>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</si>
  <si>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</si>
  <si>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</si>
  <si>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</si>
  <si>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</si>
  <si>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</si>
  <si>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</si>
  <si>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</si>
  <si>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</si>
  <si>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</si>
  <si>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</si>
  <si>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</si>
  <si>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</si>
  <si>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</si>
  <si>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</si>
  <si>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</si>
  <si>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</si>
  <si>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</si>
  <si>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</si>
  <si>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</si>
  <si>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</si>
  <si>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</si>
  <si>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</si>
  <si>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</si>
  <si>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</si>
  <si>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</si>
  <si>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</si>
  <si>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</si>
  <si>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</si>
  <si>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</si>
  <si>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</si>
  <si>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</si>
  <si>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</si>
  <si>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</si>
  <si>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</si>
  <si>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</si>
  <si>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</si>
  <si>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</si>
  <si>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</si>
  <si>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</si>
  <si>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</si>
  <si>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</si>
  <si>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</si>
  <si>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</si>
  <si>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</si>
  <si>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</si>
  <si>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</si>
  <si>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</si>
  <si>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</si>
  <si>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</si>
  <si>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</si>
  <si>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</si>
  <si>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</si>
  <si>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</si>
  <si>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</si>
  <si>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</si>
  <si>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</si>
  <si>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</si>
  <si>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</si>
  <si>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</si>
  <si>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</si>
  <si>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</si>
  <si>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</si>
  <si>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</si>
  <si>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</si>
  <si>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</si>
  <si>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</si>
  <si>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</si>
  <si>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</si>
  <si>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</si>
  <si>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</si>
  <si>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</si>
  <si>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</si>
  <si>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</si>
  <si>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</si>
  <si>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</si>
  <si>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</si>
  <si>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</si>
  <si>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</si>
  <si>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</si>
  <si>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</si>
  <si>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</si>
  <si>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</si>
  <si>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</si>
  <si>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</si>
  <si>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</si>
  <si>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</si>
  <si>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</si>
  <si>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</si>
  <si>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</si>
  <si>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</si>
  <si>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</si>
  <si>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</si>
  <si>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</si>
  <si>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</si>
  <si>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</si>
  <si>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</si>
  <si>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</si>
  <si>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</si>
  <si>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</si>
  <si>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</si>
  <si>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</si>
  <si>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</si>
  <si>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</si>
  <si>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</si>
  <si>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</si>
  <si>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</si>
  <si>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</si>
  <si>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</si>
  <si>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</si>
  <si>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</si>
  <si>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</si>
  <si>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</si>
  <si>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</si>
  <si>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</si>
  <si>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</si>
  <si>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</si>
  <si>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</si>
  <si>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</si>
  <si>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</si>
  <si>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</si>
  <si>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</si>
  <si>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</si>
  <si>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</si>
  <si>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</si>
  <si>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</si>
  <si>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</si>
  <si>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</si>
  <si>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</si>
  <si>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</si>
  <si>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</si>
  <si>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</si>
  <si>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</si>
  <si>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</si>
  <si>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</si>
  <si>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</si>
  <si>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</si>
  <si>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</si>
  <si>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</si>
  <si>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</si>
  <si>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</si>
  <si>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</si>
  <si>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</si>
  <si>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</si>
  <si>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</si>
  <si>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</si>
  <si>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</si>
  <si>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</si>
  <si>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</si>
  <si>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</si>
  <si>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</si>
  <si>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</si>
  <si>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</si>
  <si>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</si>
  <si>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</si>
  <si>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</si>
  <si>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</si>
  <si>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</si>
  <si>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</si>
  <si>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</si>
  <si>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</si>
  <si>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</si>
  <si>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</si>
  <si>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</si>
  <si>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</si>
  <si>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</si>
  <si>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</si>
  <si>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</si>
  <si>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</si>
  <si>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</si>
  <si>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</si>
  <si>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</si>
  <si>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</si>
  <si>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</si>
  <si>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</si>
  <si>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</si>
  <si>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</si>
  <si>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</si>
  <si>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</si>
  <si>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</si>
  <si>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</si>
  <si>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</si>
  <si>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</si>
  <si>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</si>
  <si>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</si>
  <si>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</si>
  <si>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</si>
  <si>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</si>
  <si>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</si>
  <si>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</si>
  <si>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</si>
  <si>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</si>
  <si>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</si>
  <si>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</si>
  <si>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</si>
  <si>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</si>
  <si>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</si>
  <si>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</si>
  <si>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</si>
  <si>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</si>
  <si>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</si>
  <si>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</si>
  <si>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</si>
  <si>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</si>
  <si>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</si>
  <si>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</si>
  <si>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</si>
  <si>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</si>
  <si>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</si>
  <si>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</si>
  <si>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</si>
  <si>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</si>
  <si>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</si>
  <si>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</si>
  <si>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</si>
  <si>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</si>
  <si>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</si>
  <si>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</si>
  <si>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</si>
  <si>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</si>
  <si>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</si>
  <si>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</si>
  <si>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</si>
  <si>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</si>
  <si>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</si>
  <si>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</si>
  <si>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</si>
  <si>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</si>
  <si>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</si>
  <si>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</si>
  <si>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</si>
  <si>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</si>
  <si>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</si>
  <si>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</si>
  <si>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</si>
  <si>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</si>
  <si>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</si>
  <si>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</si>
  <si>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</si>
  <si>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</si>
  <si>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</si>
  <si>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</si>
  <si>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</si>
  <si>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</si>
  <si>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</si>
  <si>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</si>
  <si>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</si>
  <si>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</si>
  <si>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</si>
  <si>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</si>
  <si>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</si>
  <si>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</si>
  <si>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</si>
  <si>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</si>
  <si>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</si>
  <si>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</si>
  <si>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</si>
  <si>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</si>
  <si>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</si>
  <si>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</si>
  <si>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</si>
  <si>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</si>
  <si>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</si>
  <si>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</si>
  <si>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</si>
  <si>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</si>
  <si>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</si>
  <si>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</si>
  <si>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</si>
  <si>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</si>
  <si>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</si>
  <si>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</si>
  <si>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</si>
  <si>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</si>
  <si>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</si>
  <si>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</si>
  <si>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</si>
  <si>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</si>
  <si>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</si>
  <si>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</si>
  <si>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</si>
  <si>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</si>
  <si>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</si>
  <si>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</si>
  <si>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</si>
  <si>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</si>
  <si>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</si>
  <si>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</si>
  <si>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</si>
  <si>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</si>
  <si>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</si>
  <si>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</si>
  <si>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</si>
  <si>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</si>
  <si>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</si>
  <si>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</si>
  <si>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</si>
  <si>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</si>
  <si>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</si>
  <si>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</si>
  <si>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</si>
  <si>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</si>
  <si>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</si>
  <si>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</si>
  <si>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</si>
  <si>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</si>
  <si>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</si>
  <si>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</si>
  <si>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</si>
  <si>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</si>
  <si>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</si>
  <si>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</si>
  <si>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</si>
  <si>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</si>
  <si>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</si>
  <si>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</si>
  <si>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</si>
  <si>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</si>
  <si>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</si>
  <si>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</si>
  <si>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</si>
  <si>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</si>
  <si>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</si>
  <si>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</si>
  <si>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</si>
  <si>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</si>
  <si>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</si>
  <si>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</si>
  <si>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</si>
  <si>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</si>
  <si>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</si>
  <si>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</si>
  <si>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</si>
  <si>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</si>
  <si>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</si>
  <si>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</si>
  <si>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</si>
  <si>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</si>
  <si>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</si>
  <si>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</si>
  <si>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</si>
  <si>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</si>
  <si>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</si>
  <si>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</si>
  <si>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</si>
  <si>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</si>
  <si>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</si>
  <si>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</si>
  <si>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</si>
  <si>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</si>
  <si>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</si>
  <si>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</si>
  <si>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</si>
  <si>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</si>
  <si>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</si>
  <si>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</si>
  <si>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</si>
  <si>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</si>
  <si>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</si>
  <si>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</si>
  <si>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</si>
  <si>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</si>
  <si>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</si>
  <si>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</si>
  <si>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</si>
  <si>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</si>
  <si>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</si>
  <si>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</si>
  <si>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</si>
  <si>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</si>
  <si>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</si>
  <si>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</si>
  <si>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</si>
  <si>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</si>
  <si>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</si>
  <si>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</si>
  <si>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</si>
  <si>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</si>
  <si>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</si>
  <si>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</si>
  <si>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</si>
  <si>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</si>
  <si>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</si>
  <si>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</si>
  <si>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</si>
  <si>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</si>
  <si>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</si>
  <si>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</si>
  <si>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</si>
  <si>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</si>
  <si>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</si>
  <si>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</si>
  <si>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</si>
  <si>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</si>
  <si>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</si>
  <si>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</si>
  <si>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</si>
  <si>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</si>
  <si>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</si>
  <si>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</si>
  <si>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</si>
  <si>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</si>
  <si>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</si>
  <si>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</si>
  <si>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</si>
  <si>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</si>
  <si>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</si>
  <si>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</si>
  <si>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</si>
  <si>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</si>
  <si>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</si>
  <si>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</si>
  <si>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</si>
  <si>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</si>
  <si>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</si>
  <si>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</si>
  <si>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</si>
  <si>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</si>
  <si>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</si>
  <si>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</si>
  <si>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</si>
  <si>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</si>
  <si>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</si>
  <si>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</si>
  <si>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</si>
  <si>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</si>
  <si>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</si>
  <si>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</si>
  <si>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</si>
  <si>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</si>
  <si>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</si>
  <si>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</si>
  <si>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</si>
  <si>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</si>
  <si>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</si>
  <si>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</si>
  <si>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</si>
  <si>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</si>
  <si>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</si>
  <si>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</si>
  <si>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</si>
  <si>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</si>
  <si>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</si>
  <si>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</si>
  <si>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</si>
  <si>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</si>
  <si>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</si>
  <si>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</si>
  <si>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</si>
  <si>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</si>
  <si>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</si>
  <si>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</si>
  <si>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</si>
  <si>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</si>
  <si>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</si>
  <si>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</si>
  <si>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</si>
  <si>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</si>
  <si>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</si>
  <si>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</si>
  <si>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</si>
  <si>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</si>
  <si>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</si>
  <si>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</si>
  <si>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</si>
  <si>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</si>
  <si>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</si>
  <si>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</si>
  <si>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</si>
  <si>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</si>
  <si>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</si>
  <si>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</si>
  <si>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</si>
  <si>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</si>
  <si>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</si>
  <si>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</si>
  <si>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</si>
  <si>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</si>
  <si>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</si>
  <si>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</si>
  <si>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</si>
  <si>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</si>
  <si>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</si>
  <si>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</si>
  <si>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</si>
  <si>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</si>
  <si>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</si>
  <si>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</si>
  <si>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</si>
  <si>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</si>
  <si>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</si>
  <si>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</si>
  <si>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</si>
  <si>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</si>
  <si>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</si>
  <si>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</si>
  <si>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</si>
  <si>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</si>
  <si>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</si>
  <si>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</si>
  <si>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</si>
  <si>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</si>
  <si>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</si>
  <si>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</si>
  <si>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</si>
  <si>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</si>
  <si>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</si>
  <si>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</si>
  <si>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</si>
  <si>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</si>
  <si>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</si>
  <si>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</si>
  <si>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</si>
  <si>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</si>
  <si>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</si>
  <si>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</si>
  <si>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</si>
  <si>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</si>
  <si>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</si>
  <si>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</si>
  <si>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</si>
  <si>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</si>
  <si>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</si>
  <si>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</si>
  <si>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</si>
  <si>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</si>
  <si>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</si>
  <si>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</si>
  <si>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</si>
  <si>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</si>
  <si>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</si>
  <si>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</si>
  <si>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</si>
  <si>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</si>
  <si>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</si>
  <si>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</si>
  <si>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</si>
  <si>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</si>
  <si>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</si>
  <si>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</si>
  <si>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</si>
  <si>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</si>
  <si>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</si>
  <si>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</si>
  <si>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</si>
  <si>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</si>
  <si>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</si>
  <si>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</si>
  <si>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</si>
  <si>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</si>
  <si>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</si>
  <si>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</si>
  <si>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</si>
  <si>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</si>
  <si>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</si>
  <si>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</si>
  <si>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</si>
  <si>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</si>
  <si>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</si>
  <si>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</si>
  <si>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</si>
  <si>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</si>
  <si>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</si>
  <si>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</si>
  <si>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</si>
  <si>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</si>
  <si>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</si>
  <si>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</si>
  <si>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</si>
  <si>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</si>
  <si>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</si>
  <si>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</si>
  <si>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</si>
  <si>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</si>
  <si>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</si>
  <si>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</si>
  <si>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</si>
  <si>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</si>
  <si>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</si>
  <si>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</si>
  <si>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</si>
  <si>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</si>
  <si>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</si>
  <si>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</si>
  <si>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</si>
  <si>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</si>
  <si>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</si>
  <si>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</si>
  <si>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</si>
  <si>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</si>
  <si>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</si>
  <si>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</si>
  <si>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</si>
  <si>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</si>
  <si>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</si>
  <si>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</si>
  <si>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</si>
  <si>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</si>
  <si>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</si>
  <si>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</si>
  <si>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</si>
  <si>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</si>
  <si>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</si>
  <si>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</si>
  <si>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</si>
  <si>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</si>
  <si>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</si>
  <si>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</si>
  <si>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</si>
  <si>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</si>
  <si>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</si>
  <si>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</si>
  <si>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</si>
  <si>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</si>
  <si>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</si>
  <si>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</si>
  <si>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</si>
  <si>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</si>
  <si>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</si>
  <si>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</si>
  <si>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</si>
  <si>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</si>
  <si>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</si>
  <si>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</si>
  <si>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</si>
  <si>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</si>
  <si>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</si>
  <si>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</si>
  <si>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</si>
  <si>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</si>
  <si>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</si>
  <si>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</si>
  <si>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</si>
  <si>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</si>
  <si>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</si>
  <si>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</si>
  <si>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</si>
  <si>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</si>
  <si>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</si>
  <si>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</si>
  <si>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</si>
  <si>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</si>
  <si>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</si>
  <si>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</si>
  <si>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</si>
  <si>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</si>
  <si>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</si>
  <si>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</si>
  <si>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</si>
  <si>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</si>
  <si>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</si>
  <si>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</si>
  <si>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</si>
  <si>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</si>
  <si>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</si>
  <si>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</si>
  <si>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</si>
  <si>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</si>
  <si>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</si>
  <si>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</si>
  <si>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</si>
  <si>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</si>
  <si>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</si>
  <si>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</si>
  <si>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</si>
  <si>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</si>
  <si>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</si>
  <si>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</si>
  <si>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</si>
  <si>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</si>
  <si>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</si>
  <si>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</si>
  <si>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</si>
  <si>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</si>
  <si>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</si>
  <si>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</si>
  <si>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</si>
  <si>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</si>
  <si>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</si>
  <si>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</si>
  <si>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</si>
  <si>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</si>
  <si>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</si>
  <si>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</si>
  <si>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</si>
  <si>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</si>
  <si>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</si>
  <si>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</si>
  <si>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</si>
  <si>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</si>
  <si>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</si>
  <si>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</si>
  <si>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</si>
  <si>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</si>
  <si>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</si>
  <si>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</si>
  <si>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</si>
  <si>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</si>
  <si>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</si>
  <si>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</si>
  <si>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</si>
  <si>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</si>
  <si>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</si>
  <si>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</si>
  <si>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</si>
  <si>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</si>
  <si>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</si>
  <si>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</si>
  <si>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</si>
  <si>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</si>
  <si>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</si>
  <si>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</si>
  <si>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</si>
  <si>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</si>
  <si>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</si>
  <si>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</si>
  <si>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</si>
  <si>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</si>
  <si>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</si>
  <si>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</si>
  <si>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</si>
  <si>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</si>
  <si>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</si>
  <si>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</si>
  <si>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</si>
  <si>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</si>
  <si>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</si>
  <si>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</si>
  <si>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</si>
  <si>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</si>
  <si>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</si>
  <si>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</si>
  <si>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</si>
  <si>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</si>
  <si>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</si>
  <si>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</si>
  <si>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</si>
  <si>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</si>
  <si>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</si>
  <si>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</si>
  <si>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</si>
  <si>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</si>
  <si>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</si>
  <si>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</si>
  <si>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</si>
  <si>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</si>
  <si>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</si>
  <si>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</si>
  <si>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</si>
  <si>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</si>
  <si>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</si>
  <si>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</si>
  <si>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</si>
  <si>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</si>
  <si>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</si>
  <si>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</si>
  <si>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</si>
  <si>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</si>
  <si>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</si>
  <si>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</si>
  <si>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</si>
  <si>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</si>
  <si>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</si>
  <si>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</si>
  <si>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</si>
  <si>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</si>
  <si>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</si>
  <si>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</si>
  <si>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</si>
  <si>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</si>
  <si>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</si>
  <si>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</si>
  <si>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</si>
  <si>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</si>
  <si>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</si>
  <si>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</si>
  <si>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</si>
  <si>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</si>
  <si>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</si>
  <si>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</si>
  <si>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</si>
  <si>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</si>
  <si>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</si>
  <si>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</si>
  <si>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</si>
  <si>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</si>
  <si>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</si>
  <si>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</si>
  <si>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</si>
  <si>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</si>
  <si>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</si>
  <si>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</si>
  <si>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</si>
  <si>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</si>
  <si>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</si>
  <si>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</si>
  <si>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</si>
  <si>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</si>
  <si>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</si>
  <si>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</si>
  <si>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</si>
  <si>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</si>
  <si>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</si>
  <si>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</si>
  <si>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</si>
  <si>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</si>
  <si>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</si>
  <si>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</si>
  <si>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</si>
  <si>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</si>
  <si>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</si>
  <si>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</si>
  <si>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</si>
  <si>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</si>
  <si>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</si>
  <si>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</si>
  <si>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</si>
  <si>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</si>
  <si>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</si>
  <si>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</si>
  <si>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</si>
  <si>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</si>
  <si>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</si>
  <si>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</si>
  <si>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</si>
  <si>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</si>
  <si>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</si>
  <si>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</si>
  <si>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</si>
  <si>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</si>
  <si>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</si>
  <si>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</si>
  <si>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</si>
  <si>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</si>
  <si>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</si>
  <si>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</si>
  <si>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</si>
  <si>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</si>
  <si>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</si>
  <si>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</si>
  <si>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</si>
  <si>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</si>
  <si>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</si>
  <si>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</si>
  <si>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</si>
  <si>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</si>
  <si>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</si>
  <si>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</si>
  <si>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</si>
  <si>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</si>
  <si>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</si>
  <si>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</si>
  <si>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</si>
  <si>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</si>
  <si>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</si>
  <si>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</si>
  <si>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</si>
  <si>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</si>
  <si>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</si>
  <si>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</si>
  <si>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</si>
  <si>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</si>
  <si>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</si>
  <si>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</si>
  <si>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</si>
  <si>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</si>
  <si>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</si>
  <si>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</si>
  <si>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</si>
  <si>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</si>
  <si>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</si>
  <si>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</si>
  <si>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</si>
  <si>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</si>
  <si>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</si>
  <si>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</si>
  <si>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</si>
  <si>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</si>
  <si>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</si>
  <si>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</si>
  <si>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</si>
  <si>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</si>
  <si>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</si>
  <si>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</si>
  <si>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</si>
  <si>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</si>
  <si>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</si>
  <si>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</si>
  <si>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</si>
  <si>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</si>
  <si>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</si>
  <si>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</si>
  <si>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</si>
  <si>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</si>
  <si>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</si>
  <si>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</si>
  <si>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</si>
  <si>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</si>
  <si>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</si>
  <si>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</si>
  <si>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</si>
  <si>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</si>
  <si>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</si>
  <si>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</si>
  <si>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</si>
  <si>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</si>
  <si>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</si>
  <si>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</si>
  <si>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</si>
  <si>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</si>
  <si>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</si>
  <si>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</si>
  <si>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</si>
  <si>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</si>
  <si>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</si>
  <si>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</si>
  <si>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</si>
  <si>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</si>
  <si>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</si>
  <si>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</si>
  <si>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</si>
  <si>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</si>
  <si>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</si>
  <si>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</si>
  <si>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</si>
  <si>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</si>
  <si>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</si>
  <si>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</si>
  <si>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</si>
  <si>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</si>
  <si>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</si>
  <si>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</si>
  <si>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</si>
  <si>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</si>
  <si>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</si>
  <si>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</si>
  <si>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</si>
  <si>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</si>
  <si>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</si>
  <si>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</si>
  <si>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</si>
  <si>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</si>
  <si>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</si>
  <si>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</si>
  <si>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</si>
  <si>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</si>
  <si>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</si>
  <si>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</si>
  <si>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</si>
  <si>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</si>
  <si>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</si>
  <si>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</si>
  <si>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</si>
  <si>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</si>
  <si>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</si>
  <si>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</si>
  <si>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</si>
  <si>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</si>
  <si>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</si>
  <si>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</si>
  <si>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</si>
  <si>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</si>
  <si>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</si>
  <si>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</si>
  <si>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</si>
  <si>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</si>
  <si>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</si>
  <si>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</si>
  <si>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</si>
  <si>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</si>
  <si>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</si>
  <si>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</si>
  <si>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</si>
  <si>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</si>
  <si>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</si>
  <si>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</si>
  <si>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</si>
  <si>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</si>
  <si>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</si>
  <si>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</si>
  <si>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</si>
  <si>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</si>
  <si>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</si>
  <si>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</si>
  <si>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</si>
  <si>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</si>
  <si>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</si>
  <si>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</si>
  <si>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</si>
  <si>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</si>
  <si>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</si>
  <si>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</si>
  <si>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</si>
  <si>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</si>
  <si>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</si>
  <si>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</si>
  <si>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</si>
  <si>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</si>
  <si>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</si>
  <si>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</si>
  <si>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</si>
  <si>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</si>
  <si>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</si>
  <si>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</si>
  <si>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</si>
  <si>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</si>
  <si>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</si>
  <si>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</si>
  <si>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</si>
  <si>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</si>
  <si>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</si>
  <si>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</si>
  <si>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</si>
  <si>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</si>
  <si>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</si>
  <si>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</si>
  <si>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</si>
  <si>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</si>
  <si>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</si>
  <si>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</si>
  <si>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</si>
  <si>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</si>
  <si>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</si>
  <si>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</si>
  <si>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</si>
  <si>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</si>
  <si>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</si>
  <si>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</si>
  <si>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</si>
  <si>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</si>
  <si>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</si>
  <si>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</si>
  <si>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</si>
  <si>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</si>
  <si>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</si>
  <si>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</si>
  <si>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</si>
  <si>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</si>
  <si>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</si>
  <si>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</si>
  <si>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</si>
  <si>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</si>
  <si>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</si>
  <si>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</si>
  <si>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</si>
  <si>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</si>
  <si>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</si>
  <si>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</si>
  <si>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</si>
  <si>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</si>
  <si>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</si>
  <si>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</si>
  <si>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</si>
  <si>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</si>
  <si>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</si>
  <si>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</si>
  <si>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</si>
  <si>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</si>
  <si>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</si>
  <si>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</si>
  <si>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</si>
  <si>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</si>
  <si>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</si>
  <si>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</si>
  <si>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</si>
  <si>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</si>
  <si>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</si>
  <si>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</si>
  <si>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</si>
  <si>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</si>
  <si>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</si>
  <si>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</si>
  <si>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</si>
  <si>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</si>
  <si>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</si>
  <si>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</si>
  <si>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</si>
  <si>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</si>
  <si>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</si>
  <si>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</si>
  <si>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</si>
  <si>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</si>
  <si>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</si>
  <si>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</si>
  <si>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</si>
  <si>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</si>
  <si>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</si>
  <si>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</si>
  <si>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</si>
  <si>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</si>
  <si>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</si>
  <si>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</si>
  <si>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</si>
  <si>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</si>
  <si>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</si>
  <si>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</si>
  <si>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</si>
  <si>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</si>
  <si>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</si>
  <si>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</si>
  <si>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</si>
  <si>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</si>
  <si>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</si>
  <si>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</si>
  <si>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</si>
  <si>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</si>
  <si>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</si>
  <si>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</si>
  <si>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</si>
  <si>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</si>
  <si>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</si>
  <si>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</si>
  <si>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</si>
  <si>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</si>
  <si>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</si>
  <si>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</si>
  <si>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</si>
  <si>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</si>
  <si>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</si>
  <si>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</si>
  <si>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</si>
  <si>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</si>
  <si>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</si>
  <si>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</si>
  <si>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</si>
  <si>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</si>
  <si>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</si>
  <si>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</si>
  <si>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</si>
  <si>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</si>
  <si>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</si>
  <si>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</si>
  <si>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</si>
  <si>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</si>
  <si>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</si>
  <si>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</si>
  <si>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</si>
  <si>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</si>
  <si>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</si>
  <si>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</si>
  <si>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</si>
  <si>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</si>
  <si>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</si>
  <si>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</si>
  <si>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</si>
  <si>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</si>
  <si>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</si>
  <si>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</si>
  <si>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</si>
  <si>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</si>
  <si>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</si>
  <si>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</si>
  <si>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</si>
  <si>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</si>
  <si>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</si>
  <si>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</si>
  <si>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</si>
  <si>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</si>
  <si>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</si>
  <si>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</si>
  <si>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</si>
  <si>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</si>
  <si>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</si>
  <si>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</si>
  <si>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</si>
  <si>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</si>
  <si>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</si>
  <si>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</si>
  <si>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</si>
  <si>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</si>
  <si>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</si>
  <si>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</si>
  <si>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</si>
  <si>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</si>
  <si>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</si>
  <si>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</si>
  <si>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</si>
  <si>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</si>
  <si>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</si>
  <si>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</si>
  <si>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</si>
  <si>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</si>
  <si>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</si>
  <si>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</si>
  <si>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</si>
  <si>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</si>
  <si>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</si>
  <si>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</si>
  <si>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</si>
  <si>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</si>
  <si>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</si>
  <si>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</si>
  <si>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</si>
  <si>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</si>
  <si>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</si>
  <si>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</si>
  <si>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</si>
  <si>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</si>
  <si>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</si>
  <si>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</si>
  <si>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</si>
  <si>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</si>
  <si>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</si>
  <si>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</si>
  <si>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</si>
  <si>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</si>
  <si>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</si>
  <si>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</si>
  <si>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</si>
  <si>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</si>
  <si>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</si>
  <si>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</si>
  <si>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</si>
  <si>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</si>
  <si>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</si>
  <si>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</si>
  <si>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</si>
  <si>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</si>
  <si>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</si>
  <si>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</si>
  <si>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</si>
  <si>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</si>
  <si>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</si>
  <si>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</si>
  <si>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</si>
  <si>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</si>
  <si>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</si>
  <si>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</si>
  <si>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</si>
  <si>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</si>
  <si>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</si>
  <si>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</si>
  <si>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</si>
  <si>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</si>
  <si>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</si>
  <si>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</si>
  <si>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</si>
  <si>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</si>
  <si>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</si>
  <si>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</si>
  <si>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</si>
  <si>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</si>
  <si>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</si>
  <si>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</si>
  <si>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</si>
  <si>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</si>
  <si>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</si>
  <si>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</si>
  <si>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</si>
  <si>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</si>
  <si>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</si>
  <si>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</si>
  <si>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</si>
  <si>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</si>
  <si>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</si>
  <si>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</si>
  <si>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</si>
  <si>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</si>
  <si>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</si>
  <si>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</si>
  <si>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</si>
  <si>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</si>
  <si>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</si>
  <si>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</si>
  <si>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</si>
  <si>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</si>
  <si>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</si>
  <si>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</si>
  <si>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</si>
  <si>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</si>
  <si>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</si>
  <si>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</si>
  <si>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</si>
  <si>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</si>
  <si>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</si>
  <si>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</si>
  <si>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</si>
  <si>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</si>
  <si>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</si>
  <si>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</si>
  <si>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</si>
  <si>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</si>
  <si>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</si>
  <si>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</si>
  <si>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</si>
  <si>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</si>
  <si>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</si>
  <si>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</si>
  <si>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</si>
  <si>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</si>
  <si>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</si>
  <si>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</si>
  <si>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</si>
  <si>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</si>
  <si>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</si>
  <si>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</si>
  <si>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</si>
  <si>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</si>
  <si>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</si>
  <si>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</si>
  <si>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</si>
  <si>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</si>
  <si>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</si>
  <si>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</si>
  <si>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</si>
  <si>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</si>
  <si>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</si>
  <si>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</si>
  <si>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</si>
  <si>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</si>
  <si>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</si>
  <si>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</si>
  <si>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</si>
  <si>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</si>
  <si>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</si>
  <si>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</si>
  <si>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</si>
  <si>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</si>
  <si>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</si>
  <si>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</si>
  <si>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</si>
  <si>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</si>
  <si>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</si>
  <si>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</si>
  <si>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</si>
  <si>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</si>
  <si>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</si>
  <si>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</si>
  <si>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</si>
  <si>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</si>
  <si>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</si>
  <si>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</si>
  <si>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</si>
  <si>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</si>
  <si>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</si>
  <si>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</si>
  <si>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</si>
  <si>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</si>
  <si>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</si>
  <si>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</si>
  <si>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</si>
  <si>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</si>
  <si>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</si>
  <si>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</si>
  <si>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</si>
  <si>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</si>
  <si>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</si>
  <si>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</si>
  <si>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</si>
  <si>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</si>
  <si>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</si>
  <si>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</si>
  <si>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</si>
  <si>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</si>
  <si>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</si>
  <si>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</si>
  <si>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</si>
  <si>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</si>
  <si>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</si>
  <si>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</si>
  <si>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</si>
  <si>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</si>
  <si>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</si>
  <si>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</si>
  <si>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</si>
  <si>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</si>
  <si>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</si>
  <si>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</si>
  <si>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</si>
  <si>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</si>
  <si>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</si>
  <si>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</si>
  <si>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</si>
  <si>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</si>
  <si>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</si>
  <si>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</si>
  <si>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</si>
  <si>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</si>
  <si>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</si>
  <si>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</si>
  <si>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</si>
  <si>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</si>
  <si>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</si>
  <si>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</si>
  <si>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</si>
  <si>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</si>
  <si>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</si>
  <si>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</si>
  <si>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</si>
  <si>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</si>
  <si>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</si>
  <si>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</si>
  <si>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</si>
  <si>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</si>
  <si>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</si>
  <si>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</si>
  <si>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</si>
  <si>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</si>
  <si>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</si>
  <si>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</si>
  <si>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</si>
  <si>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</si>
  <si>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</si>
  <si>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</si>
  <si>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</si>
  <si>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</si>
  <si>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</si>
  <si>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</si>
  <si>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</si>
  <si>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</si>
  <si>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</si>
  <si>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</si>
  <si>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</si>
  <si>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</si>
  <si>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</si>
  <si>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</si>
  <si>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</si>
  <si>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</si>
  <si>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</si>
  <si>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</si>
  <si>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</si>
  <si>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</si>
  <si>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</si>
  <si>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</si>
  <si>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</si>
  <si>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</si>
  <si>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</si>
  <si>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</si>
  <si>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</si>
  <si>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</si>
  <si>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</si>
  <si>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</si>
  <si>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</si>
  <si>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</si>
  <si>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</si>
  <si>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</si>
  <si>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</si>
  <si>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</si>
  <si>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</si>
  <si>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</si>
  <si>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</si>
  <si>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</si>
  <si>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</si>
  <si>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</si>
  <si>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</si>
  <si>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</si>
  <si>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</si>
  <si>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</si>
  <si>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</si>
  <si>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</si>
  <si>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</si>
  <si>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</si>
  <si>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</si>
  <si>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</si>
  <si>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</si>
  <si>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</si>
  <si>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</si>
  <si>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</si>
  <si>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</si>
  <si>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</si>
  <si>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</si>
  <si>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</si>
  <si>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</si>
  <si>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</si>
  <si>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</si>
  <si>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</si>
  <si>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</si>
  <si>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</si>
  <si>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</si>
  <si>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</si>
  <si>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</si>
  <si>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</si>
  <si>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</si>
  <si>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</si>
  <si>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</si>
  <si>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</si>
  <si>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</si>
  <si>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</si>
  <si>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</si>
  <si>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</si>
  <si>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</si>
  <si>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</si>
  <si>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</si>
  <si>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</si>
  <si>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</si>
  <si>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</si>
  <si>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</si>
  <si>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</si>
  <si>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</si>
  <si>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</si>
  <si>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</si>
  <si>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</si>
  <si>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</si>
  <si>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</si>
  <si>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</si>
  <si>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</si>
  <si>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</si>
  <si>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</si>
  <si>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</si>
  <si>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</si>
  <si>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</si>
  <si>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</si>
  <si>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</si>
  <si>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</si>
  <si>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</si>
  <si>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</si>
  <si>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</si>
  <si>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</si>
  <si>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</si>
  <si>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</si>
  <si>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</si>
  <si>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</si>
  <si>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</si>
  <si>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</si>
  <si>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</si>
  <si>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</si>
  <si>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</si>
  <si>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</si>
  <si>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</si>
  <si>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</si>
  <si>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</si>
  <si>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</si>
  <si>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</si>
  <si>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</si>
  <si>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</si>
  <si>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</si>
  <si>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</si>
  <si>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</si>
  <si>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</si>
  <si>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</si>
  <si>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</si>
  <si>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</si>
  <si>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</si>
  <si>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</si>
  <si>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</si>
  <si>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</si>
  <si>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</si>
  <si>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</si>
  <si>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</si>
  <si>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</si>
  <si>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</si>
  <si>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</si>
  <si>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</si>
  <si>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</si>
  <si>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</si>
  <si>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</si>
  <si>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</si>
  <si>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</si>
  <si>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</si>
  <si>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</si>
  <si>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</si>
  <si>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</si>
  <si>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</si>
  <si>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</si>
  <si>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</si>
  <si>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</si>
  <si>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</si>
  <si>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</si>
  <si>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</si>
  <si>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</si>
  <si>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</si>
  <si>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</si>
  <si>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</si>
  <si>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</si>
  <si>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</si>
  <si>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</si>
  <si>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</si>
  <si>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</si>
  <si>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</si>
  <si>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</si>
  <si>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</si>
  <si>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</si>
  <si>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</si>
  <si>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</si>
  <si>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</si>
  <si>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</si>
  <si>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</si>
  <si>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</si>
  <si>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</si>
  <si>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</si>
  <si>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</si>
  <si>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</si>
  <si>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</si>
  <si>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</si>
  <si>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</si>
  <si>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</si>
  <si>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</si>
  <si>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</si>
  <si>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</si>
  <si>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</si>
  <si>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</si>
  <si>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</si>
  <si>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</si>
  <si>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</si>
  <si>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</si>
  <si>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</si>
  <si>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</si>
  <si>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</si>
  <si>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</si>
  <si>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</si>
  <si>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</si>
  <si>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</si>
  <si>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</si>
  <si>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</si>
  <si>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</si>
  <si>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</si>
  <si>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</si>
  <si>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</si>
  <si>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</si>
  <si>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</si>
  <si>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</si>
  <si>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</si>
  <si>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</si>
  <si>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</si>
  <si>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</si>
  <si>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</si>
  <si>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</si>
  <si>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</si>
  <si>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</si>
  <si>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</si>
  <si>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</si>
  <si>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</si>
  <si>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</si>
  <si>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</si>
  <si>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</si>
  <si>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</si>
  <si>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</si>
  <si>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</si>
  <si>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</si>
  <si>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</si>
  <si>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</si>
  <si>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</si>
  <si>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</si>
  <si>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</si>
  <si>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</si>
  <si>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</si>
  <si>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</si>
  <si>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</si>
  <si>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</si>
  <si>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</si>
  <si>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</si>
  <si>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</si>
  <si>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</si>
  <si>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</si>
  <si>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</si>
  <si>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</si>
  <si>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</si>
  <si>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</si>
  <si>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</si>
  <si>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</si>
  <si>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</si>
  <si>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</si>
  <si>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</si>
  <si>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</si>
  <si>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</si>
  <si>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</si>
  <si>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</si>
  <si>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</si>
  <si>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</si>
  <si>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</si>
  <si>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</si>
  <si>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</si>
  <si>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</si>
  <si>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</si>
  <si>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</si>
  <si>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</si>
  <si>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</si>
  <si>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</si>
  <si>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</si>
  <si>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</si>
  <si>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</si>
  <si>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</si>
  <si>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</si>
  <si>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</si>
  <si>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</si>
  <si>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</si>
  <si>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</si>
  <si>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</si>
  <si>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</si>
  <si>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</si>
  <si>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</si>
  <si>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</si>
  <si>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</si>
  <si>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</si>
  <si>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</si>
  <si>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</si>
  <si>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</si>
  <si>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</si>
  <si>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</si>
  <si>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</si>
  <si>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</si>
  <si>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</si>
  <si>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</si>
  <si>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</si>
  <si>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</si>
  <si>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</si>
  <si>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</si>
  <si>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</si>
  <si>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</si>
  <si>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</si>
  <si>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</si>
  <si>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</si>
  <si>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</si>
  <si>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</si>
  <si>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</si>
  <si>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</si>
  <si>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</si>
  <si>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</si>
  <si>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</si>
  <si>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</si>
  <si>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</si>
  <si>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</si>
  <si>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</si>
  <si>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</si>
  <si>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</si>
  <si>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</si>
  <si>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</si>
  <si>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</si>
  <si>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</si>
  <si>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</si>
  <si>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</si>
  <si>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</si>
  <si>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</si>
  <si>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</si>
  <si>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</si>
  <si>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</si>
  <si>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</si>
  <si>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</si>
  <si>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</si>
  <si>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</si>
  <si>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</si>
  <si>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</si>
  <si>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</si>
  <si>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</si>
  <si>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</si>
  <si>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</si>
  <si>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</si>
  <si>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</si>
  <si>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</si>
  <si>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</si>
  <si>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</si>
  <si>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</si>
  <si>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</si>
  <si>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</si>
  <si>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</si>
  <si>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</si>
  <si>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</si>
  <si>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</si>
  <si>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</si>
  <si>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</si>
  <si>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</si>
  <si>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</si>
  <si>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</si>
  <si>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</si>
  <si>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</si>
  <si>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</si>
  <si>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</si>
  <si>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</si>
  <si>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</si>
  <si>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</si>
  <si>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</si>
  <si>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</si>
  <si>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</si>
  <si>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</si>
  <si>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</si>
  <si>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</si>
  <si>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</si>
  <si>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</si>
  <si>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</si>
  <si>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</si>
  <si>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</si>
  <si>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</si>
  <si>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</si>
  <si>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</si>
  <si>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</si>
  <si>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</si>
  <si>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</si>
  <si>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</si>
  <si>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</si>
  <si>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</si>
  <si>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</si>
  <si>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</si>
  <si>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</si>
  <si>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</si>
  <si>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</si>
  <si>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</si>
  <si>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</si>
  <si>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</si>
  <si>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</si>
  <si>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</si>
  <si>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</si>
  <si>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</si>
  <si>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</si>
  <si>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</si>
  <si>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</si>
  <si>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</si>
  <si>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</si>
  <si>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</si>
  <si>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</si>
  <si>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</si>
  <si>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</si>
  <si>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</si>
  <si>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</si>
  <si>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</si>
  <si>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</si>
  <si>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</si>
  <si>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</si>
  <si>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</si>
  <si>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</si>
  <si>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</si>
  <si>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</si>
  <si>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</si>
  <si>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</si>
  <si>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</si>
  <si>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</si>
  <si>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</si>
  <si>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</si>
  <si>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</si>
  <si>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</si>
  <si>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</si>
  <si>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</si>
  <si>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</si>
  <si>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</si>
  <si>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</si>
  <si>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</si>
  <si>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</si>
  <si>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</si>
  <si>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</si>
  <si>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</si>
  <si>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</si>
  <si>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</si>
  <si>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</si>
  <si>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</si>
  <si>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</si>
  <si>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</si>
  <si>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</si>
  <si>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</si>
  <si>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</si>
  <si>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</si>
  <si>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</si>
  <si>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</si>
  <si>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</si>
  <si>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</si>
  <si>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</si>
  <si>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</si>
  <si>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</si>
  <si>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</si>
  <si>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</si>
  <si>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</si>
  <si>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</si>
  <si>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</si>
  <si>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</si>
  <si>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</si>
  <si>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</si>
  <si>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</si>
  <si>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</si>
  <si>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</si>
  <si>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</si>
  <si>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</si>
  <si>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</si>
  <si>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</si>
  <si>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</si>
  <si>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</si>
  <si>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</si>
  <si>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</si>
  <si>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</si>
  <si>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</si>
  <si>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</si>
  <si>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</si>
  <si>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</si>
  <si>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</si>
  <si>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</si>
  <si>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</si>
  <si>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</si>
  <si>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</si>
  <si>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</si>
  <si>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</si>
  <si>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</si>
  <si>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</si>
  <si>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</si>
  <si>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</si>
  <si>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</si>
  <si>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</si>
  <si>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</si>
  <si>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</si>
  <si>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</si>
  <si>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</si>
  <si>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</si>
  <si>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</si>
  <si>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</si>
  <si>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</si>
  <si>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</si>
  <si>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</si>
  <si>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</si>
  <si>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</si>
  <si>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</si>
  <si>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</si>
  <si>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</si>
  <si>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</si>
  <si>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</si>
  <si>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</si>
  <si>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</si>
  <si>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</si>
  <si>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</si>
  <si>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</si>
  <si>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</si>
  <si>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</si>
  <si>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</si>
  <si>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</si>
  <si>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</si>
  <si>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</si>
  <si>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</si>
  <si>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</si>
  <si>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</si>
  <si>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</si>
  <si>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</si>
  <si>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</si>
  <si>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</si>
  <si>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</si>
  <si>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</si>
  <si>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</si>
  <si>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</si>
  <si>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</si>
  <si>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</si>
  <si>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</si>
  <si>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</si>
  <si>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</si>
  <si>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</si>
  <si>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</si>
  <si>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</si>
  <si>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</si>
  <si>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</si>
  <si>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</si>
  <si>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</si>
  <si>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</si>
  <si>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</si>
  <si>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</si>
  <si>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</si>
  <si>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</si>
  <si>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</si>
  <si>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</si>
  <si>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</si>
  <si>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</si>
  <si>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</si>
  <si>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</si>
  <si>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</si>
  <si>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</si>
  <si>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</si>
  <si>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</si>
  <si>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</si>
  <si>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</si>
  <si>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</si>
  <si>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</si>
  <si>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</si>
  <si>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</si>
  <si>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</si>
  <si>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</si>
  <si>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</si>
  <si>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</si>
  <si>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</si>
  <si>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</si>
  <si>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</si>
  <si>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</si>
  <si>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</si>
  <si>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</si>
  <si>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</si>
  <si>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</si>
  <si>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</si>
  <si>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</si>
  <si>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</si>
  <si>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</si>
  <si>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</si>
  <si>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</si>
  <si>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</si>
  <si>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</si>
  <si>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</si>
  <si>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</si>
  <si>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</si>
  <si>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</si>
  <si>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</si>
  <si>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</si>
  <si>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</si>
  <si>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</si>
  <si>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</si>
  <si>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</si>
  <si>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</si>
  <si>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</si>
  <si>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</si>
  <si>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</si>
  <si>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</si>
  <si>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</si>
  <si>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</si>
  <si>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</si>
  <si>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</si>
  <si>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</si>
  <si>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</si>
  <si>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</si>
  <si>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</si>
  <si>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</si>
  <si>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</si>
  <si>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</si>
  <si>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</si>
  <si>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</si>
  <si>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</si>
  <si>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</si>
  <si>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</si>
  <si>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</si>
  <si>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</si>
  <si>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</si>
  <si>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</si>
  <si>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</si>
  <si>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</si>
  <si>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</si>
  <si>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</si>
  <si>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</si>
  <si>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</si>
  <si>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</si>
  <si>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</si>
  <si>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</si>
  <si>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</si>
  <si>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</si>
  <si>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</si>
  <si>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</si>
  <si>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</si>
  <si>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</si>
  <si>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</si>
  <si>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</si>
  <si>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</si>
  <si>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</si>
  <si>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</si>
  <si>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</si>
  <si>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</si>
  <si>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</si>
  <si>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</si>
  <si>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</si>
  <si>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</si>
  <si>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</si>
  <si>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</si>
  <si>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</si>
  <si>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</si>
  <si>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</si>
  <si>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</si>
  <si>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</si>
  <si>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</si>
  <si>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</si>
  <si>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</si>
  <si>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</si>
  <si>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</si>
  <si>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</si>
  <si>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</si>
  <si>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</si>
  <si>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</si>
  <si>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</si>
  <si>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</si>
  <si>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</si>
  <si>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</si>
  <si>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</si>
  <si>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</si>
  <si>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</si>
  <si>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</si>
  <si>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</si>
  <si>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</si>
  <si>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</si>
  <si>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</si>
  <si>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</si>
  <si>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</si>
  <si>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</si>
  <si>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</si>
  <si>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</si>
  <si>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</si>
  <si>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</si>
  <si>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</si>
  <si>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</si>
  <si>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</si>
  <si>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</si>
  <si>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</si>
  <si>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</si>
  <si>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</si>
  <si>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</si>
  <si>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</si>
  <si>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</si>
  <si>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</si>
  <si>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</si>
  <si>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</si>
  <si>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</si>
  <si>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</si>
  <si>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</si>
  <si>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</si>
  <si>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</si>
  <si>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</si>
  <si>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</si>
  <si>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</si>
  <si>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</si>
  <si>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</si>
  <si>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</si>
  <si>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</si>
  <si>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</si>
  <si>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</si>
  <si>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</si>
  <si>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</si>
  <si>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</si>
  <si>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</si>
  <si>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</si>
  <si>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</si>
  <si>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</si>
  <si>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</si>
  <si>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</si>
  <si>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</si>
  <si>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</si>
  <si>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</si>
  <si>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</si>
  <si>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</si>
  <si>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</si>
  <si>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</si>
  <si>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</si>
  <si>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</si>
  <si>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</si>
  <si>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</si>
  <si>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</si>
  <si>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</si>
  <si>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</si>
  <si>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</si>
  <si>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</si>
  <si>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</si>
  <si>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</si>
  <si>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</si>
  <si>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</si>
  <si>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</si>
  <si>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</si>
  <si>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</si>
  <si>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</si>
  <si>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</si>
  <si>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</si>
  <si>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</si>
  <si>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</si>
  <si>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</si>
  <si>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</si>
  <si>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</si>
  <si>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</si>
  <si>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</si>
  <si>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</si>
  <si>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</si>
  <si>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</si>
  <si>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</si>
  <si>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</si>
  <si>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</si>
  <si>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</si>
  <si>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</si>
  <si>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</si>
  <si>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</si>
  <si>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</si>
  <si>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</si>
  <si>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</si>
  <si>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</si>
  <si>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</si>
  <si>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</si>
  <si>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</si>
  <si>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</si>
  <si>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</si>
  <si>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</si>
  <si>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</si>
  <si>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</si>
  <si>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</si>
  <si>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</si>
  <si>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</si>
  <si>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</si>
  <si>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</si>
  <si>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</si>
  <si>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</si>
  <si>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</si>
  <si>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</si>
  <si>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</si>
  <si>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</si>
  <si>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</si>
  <si>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</si>
  <si>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</si>
  <si>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</si>
  <si>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</si>
  <si>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</si>
  <si>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</si>
  <si>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</si>
  <si>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</si>
  <si>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</si>
  <si>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</si>
  <si>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</si>
  <si>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</si>
  <si>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</si>
  <si>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</si>
  <si>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</si>
  <si>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</si>
  <si>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</si>
  <si>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</si>
  <si>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</si>
  <si>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</si>
  <si>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</si>
  <si>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</si>
  <si>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</si>
  <si>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</si>
  <si>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</si>
  <si>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</si>
  <si>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</si>
  <si>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</si>
  <si>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</si>
  <si>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</si>
  <si>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</si>
  <si>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</si>
  <si>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</si>
  <si>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</si>
  <si>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</si>
  <si>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</si>
  <si>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</si>
  <si>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</si>
  <si>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</si>
  <si>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</si>
  <si>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</si>
  <si>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</si>
  <si>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</si>
  <si>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</si>
  <si>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</si>
  <si>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</si>
  <si>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</si>
  <si>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</si>
  <si>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</si>
  <si>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</si>
  <si>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</si>
  <si>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</si>
  <si>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</si>
  <si>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</si>
  <si>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</si>
  <si>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</si>
  <si>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</si>
  <si>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</si>
  <si>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</si>
  <si>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</si>
  <si>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</si>
  <si>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</si>
  <si>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</si>
  <si>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</si>
  <si>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</si>
  <si>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</si>
  <si>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</si>
  <si>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</si>
  <si>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</si>
  <si>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</si>
  <si>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</si>
  <si>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</si>
  <si>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</si>
  <si>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</si>
  <si>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</si>
  <si>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</si>
  <si>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</si>
  <si>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</si>
  <si>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</si>
  <si>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</si>
  <si>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</si>
  <si>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</si>
  <si>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</si>
  <si>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</si>
  <si>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</si>
  <si>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</si>
  <si>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</si>
  <si>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</si>
  <si>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</si>
  <si>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</si>
  <si>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</si>
  <si>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</si>
  <si>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</si>
  <si>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</si>
  <si>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</si>
  <si>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</si>
  <si>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</si>
  <si>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</si>
  <si>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</si>
  <si>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</si>
  <si>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</si>
  <si>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</si>
  <si>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</si>
  <si>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</si>
  <si>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</si>
  <si>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</si>
  <si>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</si>
  <si>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</si>
  <si>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</si>
  <si>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</si>
  <si>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</si>
  <si>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</si>
  <si>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</si>
  <si>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</si>
  <si>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</si>
  <si>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</si>
  <si>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</si>
  <si>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</si>
  <si>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</si>
  <si>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</si>
  <si>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</si>
  <si>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</si>
  <si>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</si>
  <si>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</si>
  <si>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</si>
  <si>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</si>
  <si>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</si>
  <si>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</si>
  <si>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</si>
  <si>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</si>
  <si>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</si>
  <si>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</si>
  <si>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</si>
  <si>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</si>
  <si>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</si>
  <si>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</si>
  <si>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</si>
  <si>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</si>
  <si>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</si>
  <si>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</si>
  <si>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</si>
  <si>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</si>
  <si>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</si>
  <si>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</si>
  <si>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</si>
  <si>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</si>
  <si>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</si>
  <si>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</si>
  <si>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</si>
  <si>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</si>
  <si>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</si>
  <si>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</si>
  <si>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</si>
  <si>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</si>
  <si>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</si>
  <si>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</si>
  <si>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</si>
  <si>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</si>
  <si>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</si>
  <si>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</si>
  <si>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</si>
  <si>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</si>
  <si>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</si>
  <si>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</si>
  <si>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</si>
  <si>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</si>
  <si>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</si>
  <si>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</si>
  <si>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</si>
  <si>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</si>
  <si>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</si>
  <si>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</si>
  <si>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</si>
  <si>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</si>
  <si>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</si>
  <si>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</si>
  <si>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</si>
  <si>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</si>
  <si>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</si>
  <si>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</si>
  <si>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</si>
  <si>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</si>
  <si>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</si>
  <si>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</si>
  <si>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</si>
  <si>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</si>
  <si>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</si>
  <si>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</si>
  <si>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</si>
  <si>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</si>
  <si>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</si>
  <si>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</si>
  <si>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</si>
  <si>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</si>
  <si>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</si>
  <si>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</si>
  <si>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</si>
  <si>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</si>
  <si>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</si>
  <si>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</si>
  <si>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</si>
  <si>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</si>
  <si>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</si>
  <si>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</si>
  <si>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</si>
  <si>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</si>
  <si>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</si>
  <si>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</si>
  <si>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</si>
  <si>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</si>
  <si>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</si>
  <si>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</si>
  <si>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</si>
  <si>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</si>
  <si>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</si>
  <si>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</si>
  <si>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</si>
  <si>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</si>
  <si>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</si>
  <si>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</si>
  <si>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</si>
  <si>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</si>
  <si>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</si>
  <si>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</si>
  <si>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</si>
  <si>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</si>
  <si>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</si>
  <si>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</si>
  <si>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</si>
  <si>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</si>
  <si>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</si>
  <si>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</si>
  <si>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</si>
  <si>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</si>
  <si>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</si>
  <si>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</si>
  <si>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</si>
  <si>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</si>
  <si>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</si>
  <si>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</si>
  <si>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</si>
  <si>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</si>
  <si>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</si>
  <si>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</si>
  <si>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</si>
  <si>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</si>
  <si>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</si>
  <si>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</si>
  <si>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</si>
  <si>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</si>
  <si>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</si>
  <si>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</si>
  <si>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</si>
  <si>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</si>
  <si>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</si>
  <si>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</si>
  <si>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</si>
  <si>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</si>
  <si>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</si>
  <si>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</si>
  <si>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</si>
  <si>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</si>
  <si>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</si>
  <si>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</si>
  <si>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</si>
  <si>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</si>
  <si>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</si>
  <si>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</si>
  <si>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</si>
  <si>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</si>
  <si>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</si>
  <si>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</si>
  <si>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</si>
  <si>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</si>
  <si>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</si>
  <si>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</si>
  <si>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</si>
  <si>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</si>
  <si>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</si>
  <si>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</si>
  <si>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</si>
  <si>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</si>
  <si>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</si>
  <si>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</si>
  <si>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</si>
  <si>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</si>
  <si>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</si>
  <si>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</si>
  <si>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</si>
  <si>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</si>
  <si>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</si>
  <si>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</si>
  <si>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</si>
  <si>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</si>
  <si>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</si>
  <si>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</si>
  <si>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</si>
  <si>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</si>
  <si>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</si>
  <si>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</si>
  <si>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</si>
  <si>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</si>
  <si>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</si>
  <si>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</si>
  <si>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</si>
  <si>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</si>
  <si>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</si>
  <si>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</si>
  <si>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</si>
  <si>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</si>
  <si>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</si>
  <si>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</si>
  <si>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</si>
  <si>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</si>
  <si>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</si>
  <si>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</si>
  <si>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</si>
  <si>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</si>
  <si>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</si>
  <si>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</si>
  <si>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</si>
  <si>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</si>
  <si>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</si>
  <si>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</si>
  <si>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</si>
  <si>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</si>
  <si>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</si>
  <si>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</si>
  <si>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</si>
  <si>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</si>
  <si>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</si>
  <si>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</si>
  <si>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</si>
  <si>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</si>
  <si>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</si>
  <si>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</si>
  <si>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</si>
  <si>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</si>
  <si>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</si>
  <si>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</si>
  <si>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</si>
  <si>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</si>
  <si>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</si>
  <si>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</si>
  <si>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</si>
  <si>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</si>
  <si>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</si>
  <si>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</si>
  <si>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</si>
  <si>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</si>
  <si>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</si>
  <si>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</si>
  <si>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</si>
  <si>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</si>
  <si>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</si>
  <si>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</si>
  <si>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</si>
  <si>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</si>
  <si>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</si>
  <si>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</si>
  <si>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</si>
  <si>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</si>
  <si>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</si>
  <si>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</si>
  <si>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</si>
  <si>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</si>
  <si>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</si>
  <si>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</si>
  <si>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</si>
  <si>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</si>
  <si>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</si>
  <si>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</si>
  <si>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</si>
  <si>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</si>
  <si>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</si>
  <si>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</si>
  <si>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</si>
  <si>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</si>
  <si>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</si>
  <si>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</si>
  <si>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</si>
  <si>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</si>
  <si>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</si>
  <si>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</si>
  <si>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</si>
  <si>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</si>
  <si>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</si>
  <si>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</si>
  <si>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</si>
  <si>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</si>
  <si>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</si>
  <si>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</si>
  <si>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</si>
  <si>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</si>
  <si>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</si>
  <si>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</si>
  <si>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</si>
  <si>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</si>
  <si>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</si>
  <si>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</si>
  <si>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</si>
  <si>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</si>
  <si>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</si>
  <si>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</si>
  <si>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</si>
  <si>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</si>
  <si>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</si>
  <si>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</si>
  <si>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</si>
  <si>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</si>
  <si>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</si>
  <si>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</si>
  <si>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</si>
  <si>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</si>
  <si>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</si>
  <si>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</si>
  <si>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</si>
  <si>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</si>
  <si>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</si>
  <si>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</si>
  <si>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</si>
  <si>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</si>
  <si>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</si>
  <si>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</si>
  <si>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</si>
  <si>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</si>
  <si>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</si>
  <si>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</si>
  <si>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</si>
  <si>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</si>
  <si>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</si>
  <si>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</si>
  <si>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</si>
  <si>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</si>
  <si>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</si>
  <si>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</si>
  <si>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</si>
  <si>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</si>
  <si>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</si>
  <si>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</si>
  <si>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</si>
  <si>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</si>
  <si>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</si>
  <si>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</si>
  <si>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</si>
  <si>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</si>
  <si>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</si>
  <si>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</si>
  <si>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</si>
  <si>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</si>
  <si>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</si>
  <si>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</si>
  <si>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</si>
  <si>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</si>
  <si>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</si>
  <si>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</si>
  <si>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</si>
  <si>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</si>
  <si>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</si>
  <si>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</si>
  <si>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</si>
  <si>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</si>
  <si>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</si>
  <si>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</si>
  <si>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</si>
  <si>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</si>
  <si>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</si>
  <si>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</si>
  <si>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</si>
  <si>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</si>
  <si>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</si>
  <si>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</si>
  <si>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</si>
  <si>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</si>
  <si>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</si>
  <si>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</si>
  <si>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</si>
  <si>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</si>
  <si>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</si>
  <si>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</si>
  <si>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</si>
  <si>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</si>
  <si>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</si>
  <si>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</si>
  <si>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</si>
  <si>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</si>
  <si>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</si>
  <si>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</si>
  <si>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</si>
  <si>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</si>
  <si>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</si>
  <si>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</si>
  <si>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</si>
  <si>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</si>
  <si>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</si>
  <si>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</si>
  <si>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</si>
  <si>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</si>
  <si>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</si>
  <si>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</si>
  <si>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</si>
  <si>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</si>
  <si>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</si>
  <si>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</si>
  <si>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</si>
  <si>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</si>
  <si>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</si>
  <si>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</si>
  <si>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</si>
  <si>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</si>
  <si>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</si>
  <si>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</si>
  <si>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</si>
  <si>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</si>
  <si>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</si>
  <si>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</si>
  <si>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</si>
  <si>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</si>
  <si>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</si>
  <si>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</si>
  <si>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</si>
  <si>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</si>
  <si>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</si>
  <si>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</si>
  <si>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</si>
  <si>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</si>
  <si>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</si>
  <si>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</si>
  <si>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</si>
  <si>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</si>
  <si>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</si>
  <si>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</si>
  <si>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</si>
  <si>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</si>
  <si>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</si>
  <si>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</si>
  <si>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</si>
  <si>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</si>
  <si>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</si>
  <si>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</si>
  <si>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</si>
  <si>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</si>
  <si>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</si>
  <si>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</si>
  <si>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</si>
  <si>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</si>
  <si>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</si>
  <si>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</si>
  <si>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</si>
  <si>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</si>
  <si>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</si>
  <si>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</si>
  <si>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</si>
  <si>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</si>
  <si>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</si>
  <si>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</si>
  <si>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</si>
  <si>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</si>
  <si>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</si>
  <si>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</si>
  <si>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</si>
  <si>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</si>
  <si>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</si>
  <si>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</si>
  <si>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</si>
  <si>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</si>
  <si>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</si>
  <si>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</si>
  <si>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</si>
  <si>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</si>
  <si>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</si>
  <si>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</si>
  <si>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</si>
  <si>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</si>
  <si>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</si>
  <si>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</si>
  <si>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</si>
  <si>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</si>
  <si>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</si>
  <si>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</si>
  <si>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</si>
  <si>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</si>
  <si>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</si>
  <si>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</si>
  <si>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</si>
  <si>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</si>
  <si>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</si>
  <si>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</si>
  <si>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</si>
  <si>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</si>
  <si>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</si>
  <si>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</si>
  <si>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</si>
  <si>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</si>
  <si>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</si>
  <si>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</si>
  <si>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</si>
  <si>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</si>
  <si>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</si>
  <si>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</si>
  <si>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</si>
  <si>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</si>
  <si>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</si>
  <si>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</si>
  <si>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</si>
  <si>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</si>
  <si>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</si>
  <si>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</si>
  <si>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</si>
  <si>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</si>
  <si>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</si>
  <si>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</si>
  <si>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</si>
  <si>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</si>
  <si>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</si>
  <si>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</si>
  <si>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</si>
  <si>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</si>
  <si>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</si>
  <si>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</si>
  <si>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</si>
  <si>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</si>
  <si>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</si>
  <si>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</si>
  <si>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</si>
  <si>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</si>
  <si>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</si>
  <si>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</si>
  <si>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</si>
  <si>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</si>
  <si>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</si>
  <si>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</si>
  <si>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</si>
  <si>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</si>
  <si>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</si>
  <si>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</si>
  <si>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</si>
  <si>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</si>
  <si>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</si>
  <si>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</si>
  <si>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</si>
  <si>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</si>
  <si>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</si>
  <si>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</si>
  <si>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</si>
  <si>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</si>
  <si>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</si>
  <si>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</si>
  <si>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</si>
  <si>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</si>
  <si>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</si>
  <si>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</si>
  <si>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</si>
  <si>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</si>
  <si>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</si>
  <si>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</si>
  <si>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</si>
  <si>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</si>
  <si>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</si>
  <si>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</si>
  <si>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</si>
  <si>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</si>
  <si>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</si>
  <si>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</si>
  <si>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</si>
  <si>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</si>
  <si>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</si>
  <si>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</si>
  <si>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</si>
  <si>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</si>
  <si>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</si>
  <si>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</si>
  <si>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</si>
  <si>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</si>
  <si>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</si>
  <si>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</si>
  <si>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</si>
  <si>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</si>
  <si>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</si>
  <si>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</si>
  <si>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</si>
  <si>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</si>
  <si>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</si>
  <si>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</si>
  <si>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</si>
  <si>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</si>
  <si>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</si>
  <si>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</si>
  <si>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</si>
  <si>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</si>
  <si>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</si>
  <si>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</si>
  <si>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</si>
  <si>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</si>
  <si>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</si>
  <si>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</si>
  <si>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</si>
  <si>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</si>
  <si>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</si>
  <si>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</si>
  <si>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</si>
  <si>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</si>
  <si>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</si>
  <si>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</si>
  <si>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</si>
  <si>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</si>
  <si>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</si>
  <si>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</si>
  <si>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</si>
  <si>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</si>
  <si>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</si>
  <si>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</si>
  <si>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</si>
  <si>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</si>
  <si>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</si>
  <si>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</si>
  <si>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</si>
  <si>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</si>
  <si>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</si>
  <si>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</si>
  <si>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</si>
  <si>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</si>
  <si>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</si>
  <si>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</si>
  <si>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</si>
  <si>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</si>
  <si>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</si>
  <si>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</si>
  <si>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</si>
  <si>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</si>
  <si>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</si>
  <si>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</si>
  <si>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</si>
  <si>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</si>
  <si>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</si>
  <si>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</si>
  <si>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</si>
  <si>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</si>
  <si>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</si>
  <si>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</si>
  <si>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</si>
  <si>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</si>
  <si>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</si>
  <si>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</si>
  <si>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</si>
  <si>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</si>
  <si>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</si>
  <si>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</si>
  <si>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</si>
  <si>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</si>
  <si>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</si>
  <si>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</si>
  <si>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</si>
  <si>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</si>
  <si>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</si>
  <si>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</si>
  <si>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</si>
  <si>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</si>
  <si>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</si>
  <si>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</si>
  <si>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</si>
  <si>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</si>
  <si>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</si>
  <si>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</si>
  <si>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</si>
  <si>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</si>
  <si>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</si>
  <si>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</si>
  <si>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</si>
  <si>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</si>
  <si>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</si>
  <si>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</si>
  <si>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</si>
  <si>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</si>
  <si>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</si>
  <si>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</si>
  <si>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</si>
  <si>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</si>
  <si>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</si>
  <si>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</si>
  <si>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</si>
  <si>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</si>
  <si>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</si>
  <si>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</si>
  <si>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</si>
  <si>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</si>
  <si>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</si>
  <si>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</si>
  <si>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</si>
  <si>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</si>
  <si>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</si>
  <si>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</si>
  <si>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</si>
  <si>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</si>
  <si>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</si>
  <si>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</si>
  <si>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</si>
  <si>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</si>
  <si>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</si>
  <si>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</si>
  <si>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</si>
  <si>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</si>
  <si>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</si>
  <si>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</si>
  <si>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</si>
  <si>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</si>
  <si>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</si>
  <si>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</si>
  <si>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</si>
  <si>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</si>
  <si>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</si>
  <si>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</si>
  <si>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</si>
  <si>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</si>
  <si>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</si>
  <si>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</si>
  <si>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</si>
  <si>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</si>
  <si>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</si>
  <si>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</si>
  <si>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</si>
  <si>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</si>
  <si>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</si>
  <si>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</si>
  <si>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</si>
  <si>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</si>
  <si>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</si>
  <si>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</si>
  <si>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</si>
  <si>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</si>
  <si>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</si>
  <si>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</si>
  <si>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</si>
  <si>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</si>
  <si>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</si>
  <si>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</si>
  <si>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</si>
  <si>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</si>
  <si>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</si>
  <si>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</si>
  <si>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</si>
  <si>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</si>
  <si>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</si>
  <si>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</si>
  <si>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</si>
  <si>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</si>
  <si>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</si>
  <si>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</si>
  <si>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</si>
  <si>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</si>
  <si>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</si>
  <si>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</si>
  <si>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</si>
  <si>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</si>
  <si>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</si>
  <si>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</si>
  <si>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</si>
  <si>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</si>
  <si>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</si>
  <si>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</si>
  <si>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</si>
  <si>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</si>
  <si>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</si>
  <si>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</si>
  <si>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</si>
  <si>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</si>
  <si>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</si>
  <si>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</si>
  <si>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</si>
  <si>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</si>
  <si>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</si>
  <si>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</si>
  <si>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</si>
  <si>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</si>
  <si>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</si>
  <si>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</si>
  <si>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</si>
  <si>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</si>
  <si>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</si>
  <si>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</si>
  <si>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</si>
  <si>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</si>
  <si>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</si>
  <si>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</si>
  <si>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</si>
  <si>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</si>
  <si>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</si>
  <si>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</si>
  <si>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</si>
  <si>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</si>
  <si>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</si>
  <si>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</si>
  <si>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</si>
  <si>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</si>
  <si>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</si>
  <si>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</si>
  <si>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</si>
  <si>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</si>
  <si>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</si>
  <si>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</si>
  <si>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</si>
  <si>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</si>
  <si>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</si>
  <si>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</si>
  <si>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</si>
  <si>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</si>
  <si>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</si>
  <si>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</si>
  <si>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</si>
  <si>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</si>
  <si>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</si>
  <si>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</si>
  <si>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</si>
  <si>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</si>
  <si>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</si>
  <si>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</si>
  <si>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</si>
  <si>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</si>
  <si>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</si>
  <si>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</si>
  <si>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</si>
  <si>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</si>
  <si>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</si>
  <si>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</si>
  <si>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</si>
  <si>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</si>
  <si>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</si>
  <si>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</si>
  <si>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</si>
  <si>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</si>
  <si>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</si>
  <si>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</si>
  <si>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</si>
  <si>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</si>
  <si>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</si>
  <si>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</si>
  <si>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</si>
  <si>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</si>
  <si>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</si>
  <si>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</si>
  <si>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</si>
  <si>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</si>
  <si>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</si>
  <si>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</si>
  <si>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</si>
  <si>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</si>
  <si>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</si>
  <si>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</si>
  <si>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</si>
  <si>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</si>
  <si>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</si>
  <si>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</si>
  <si>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</si>
  <si>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</si>
  <si>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</si>
  <si>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</si>
  <si>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</si>
  <si>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</si>
  <si>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</si>
  <si>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</si>
  <si>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</si>
  <si>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</si>
  <si>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</si>
  <si>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</si>
  <si>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</si>
  <si>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</si>
  <si>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</si>
  <si>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</si>
  <si>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</si>
  <si>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</si>
  <si>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</si>
  <si>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</si>
  <si>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</si>
  <si>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</si>
  <si>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</si>
  <si>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</si>
  <si>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</si>
  <si>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</si>
  <si>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</si>
  <si>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</si>
  <si>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</si>
  <si>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</si>
  <si>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</si>
  <si>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</si>
  <si>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</si>
  <si>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</si>
  <si>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</si>
  <si>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</si>
  <si>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</si>
  <si>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</si>
  <si>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</si>
  <si>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</si>
  <si>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</si>
  <si>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</si>
  <si>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</si>
  <si>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</si>
  <si>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</si>
  <si>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</si>
  <si>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</si>
  <si>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</si>
  <si>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</si>
  <si>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</si>
  <si>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</si>
  <si>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</si>
  <si>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</si>
  <si>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</si>
  <si>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</si>
  <si>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</si>
  <si>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</si>
  <si>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</si>
  <si>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</si>
  <si>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</si>
  <si>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</si>
  <si>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</si>
  <si>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</si>
  <si>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</si>
  <si>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</si>
  <si>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</si>
  <si>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</si>
  <si>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</si>
  <si>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</si>
  <si>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</si>
  <si>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</si>
  <si>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</si>
  <si>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</si>
  <si>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</si>
  <si>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</si>
  <si>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</si>
  <si>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</si>
  <si>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</si>
  <si>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</si>
  <si>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</si>
  <si>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</si>
  <si>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</si>
  <si>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</si>
  <si>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</si>
  <si>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</si>
  <si>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</si>
  <si>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</si>
  <si>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</si>
  <si>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</si>
  <si>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</si>
  <si>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</si>
  <si>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</si>
  <si>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</si>
  <si>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</si>
  <si>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</si>
  <si>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</si>
  <si>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</si>
  <si>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</si>
  <si>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</si>
  <si>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</si>
  <si>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</si>
  <si>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</si>
  <si>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</si>
  <si>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</si>
  <si>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</si>
  <si>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</si>
  <si>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</si>
  <si>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</si>
  <si>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</si>
  <si>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</si>
  <si>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</si>
  <si>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</si>
  <si>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</si>
  <si>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</si>
  <si>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</si>
  <si>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</si>
  <si>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</si>
  <si>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</si>
  <si>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</si>
  <si>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</si>
  <si>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</si>
  <si>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</si>
  <si>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</si>
  <si>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</si>
  <si>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</si>
  <si>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</si>
  <si>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</si>
  <si>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</si>
  <si>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</si>
  <si>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</si>
  <si>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</si>
  <si>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</si>
  <si>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</si>
  <si>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</si>
  <si>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</si>
  <si>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</si>
  <si>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</si>
  <si>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</si>
  <si>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</si>
  <si>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</si>
  <si>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</si>
  <si>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</si>
  <si>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</si>
  <si>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</si>
  <si>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</si>
  <si>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</si>
  <si>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</si>
  <si>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</si>
  <si>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</si>
  <si>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</si>
  <si>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</si>
  <si>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</si>
  <si>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</si>
  <si>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</si>
  <si>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</si>
  <si>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</si>
  <si>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</si>
  <si>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</si>
  <si>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</si>
  <si>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</si>
  <si>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</si>
  <si>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</si>
  <si>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</si>
  <si>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</si>
  <si>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</si>
  <si>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</si>
  <si>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</si>
  <si>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</si>
  <si>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</si>
  <si>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</si>
  <si>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</si>
  <si>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</si>
  <si>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</si>
  <si>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</si>
  <si>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</si>
  <si>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</si>
  <si>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</si>
  <si>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</si>
  <si>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</si>
  <si>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</si>
  <si>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</si>
  <si>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</si>
  <si>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</si>
  <si>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</si>
  <si>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</si>
  <si>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</si>
  <si>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</si>
  <si>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</si>
  <si>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</si>
  <si>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</si>
  <si>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</si>
  <si>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</si>
  <si>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</si>
  <si>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</si>
  <si>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</si>
  <si>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</si>
  <si>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</si>
  <si>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</si>
  <si>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</si>
  <si>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</si>
  <si>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</si>
  <si>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</si>
  <si>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</si>
  <si>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</si>
  <si>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</si>
  <si>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</si>
  <si>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</si>
  <si>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</si>
  <si>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</si>
  <si>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</si>
  <si>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</si>
  <si>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</si>
  <si>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</si>
  <si>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</si>
  <si>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</si>
  <si>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</si>
  <si>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</si>
  <si>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</si>
  <si>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</si>
  <si>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</si>
  <si>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</si>
  <si>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</si>
  <si>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</si>
  <si>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</si>
  <si>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</si>
  <si>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</si>
  <si>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</si>
  <si>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</si>
  <si>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</si>
  <si>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</si>
  <si>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</si>
  <si>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</si>
  <si>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</si>
  <si>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</si>
  <si>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</si>
  <si>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</si>
  <si>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</si>
  <si>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</si>
  <si>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</si>
  <si>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</si>
  <si>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</si>
  <si>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</si>
  <si>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</si>
  <si>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</si>
  <si>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</si>
  <si>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</si>
  <si>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</si>
  <si>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</si>
  <si>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</si>
  <si>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</si>
  <si>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</si>
  <si>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</si>
  <si>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</si>
  <si>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</si>
  <si>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</si>
  <si>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</si>
  <si>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</si>
  <si>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</si>
  <si>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</si>
  <si>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</si>
  <si>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</si>
  <si>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</si>
  <si>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</si>
  <si>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</si>
  <si>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</si>
  <si>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</si>
  <si>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</si>
  <si>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</si>
  <si>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</si>
  <si>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</si>
  <si>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</si>
  <si>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</si>
  <si>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</si>
  <si>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</si>
  <si>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</si>
  <si>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</si>
  <si>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</si>
  <si>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</si>
  <si>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</si>
  <si>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</si>
  <si>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</si>
  <si>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</si>
  <si>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</si>
  <si>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</si>
  <si>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</si>
  <si>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</si>
  <si>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</si>
  <si>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</si>
  <si>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</si>
  <si>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</si>
  <si>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</si>
  <si>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</si>
  <si>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</si>
  <si>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</si>
  <si>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</si>
  <si>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</si>
  <si>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</si>
  <si>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</si>
  <si>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</si>
  <si>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</si>
  <si>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</si>
  <si>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</si>
  <si>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</si>
  <si>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</si>
  <si>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</si>
  <si>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</si>
  <si>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</si>
  <si>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</si>
  <si>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</si>
  <si>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</si>
  <si>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</si>
  <si>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</si>
  <si>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</si>
  <si>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</si>
  <si>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</si>
  <si>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</si>
  <si>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</si>
  <si>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</si>
  <si>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</si>
  <si>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</si>
  <si>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</si>
  <si>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</si>
  <si>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</si>
  <si>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</si>
  <si>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</si>
  <si>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</si>
  <si>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</si>
  <si>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</si>
  <si>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</si>
  <si>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</si>
  <si>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</si>
  <si>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</si>
  <si>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</si>
  <si>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</si>
  <si>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</si>
  <si>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</si>
  <si>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</si>
  <si>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</si>
  <si>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</si>
  <si>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</si>
  <si>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</si>
  <si>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</si>
  <si>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</si>
  <si>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</si>
  <si>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</si>
  <si>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</si>
  <si>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</si>
  <si>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</si>
  <si>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</si>
  <si>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</si>
  <si>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</si>
  <si>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</si>
  <si>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</si>
  <si>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</si>
  <si>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</si>
  <si>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</si>
  <si>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</si>
  <si>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</si>
  <si>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</si>
  <si>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</si>
  <si>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</si>
  <si>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</si>
  <si>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</si>
  <si>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</si>
  <si>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</si>
  <si>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</si>
  <si>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</si>
  <si>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</si>
  <si>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</si>
  <si>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</si>
  <si>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</si>
  <si>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</si>
  <si>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</si>
  <si>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</si>
  <si>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</si>
  <si>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</si>
  <si>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</si>
  <si>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</si>
  <si>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</si>
  <si>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</si>
  <si>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</si>
  <si>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</si>
  <si>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</si>
  <si>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</si>
  <si>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</si>
  <si>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</si>
  <si>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</si>
  <si>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</si>
  <si>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</si>
  <si>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</si>
  <si>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</si>
  <si>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</si>
  <si>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</si>
  <si>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</si>
  <si>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</si>
  <si>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</si>
  <si>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</si>
  <si>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</si>
  <si>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</si>
  <si>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</si>
  <si>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</si>
  <si>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</si>
  <si>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</si>
  <si>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</si>
  <si>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</si>
  <si>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</si>
  <si>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</si>
  <si>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</si>
  <si>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</si>
  <si>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</si>
  <si>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</si>
  <si>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</si>
  <si>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</si>
  <si>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</si>
  <si>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</si>
  <si>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</si>
  <si>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</si>
  <si>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</si>
  <si>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</si>
  <si>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</si>
  <si>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</si>
  <si>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</si>
  <si>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</si>
  <si>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</si>
  <si>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</si>
  <si>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</si>
  <si>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</si>
  <si>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</si>
  <si>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</si>
  <si>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</si>
  <si>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</si>
  <si>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</si>
  <si>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</si>
  <si>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</si>
  <si>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</si>
  <si>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</si>
  <si>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</si>
  <si>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</si>
  <si>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</si>
  <si>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</si>
  <si>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</si>
  <si>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</si>
  <si>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</si>
  <si>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</si>
  <si>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</si>
  <si>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</si>
  <si>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</si>
  <si>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</si>
  <si>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</si>
  <si>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</si>
  <si>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</si>
  <si>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</si>
  <si>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</si>
  <si>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</si>
  <si>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</si>
  <si>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</si>
  <si>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</si>
  <si>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</si>
  <si>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</si>
  <si>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</si>
  <si>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</si>
  <si>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</si>
  <si>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</si>
  <si>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</si>
  <si>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</si>
  <si>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</si>
  <si>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</si>
  <si>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</si>
  <si>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</si>
  <si>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</si>
  <si>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</si>
  <si>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</si>
  <si>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</si>
  <si>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</si>
  <si>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</si>
  <si>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</si>
  <si>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</si>
  <si>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</si>
  <si>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</si>
  <si>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</si>
  <si>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</si>
  <si>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</si>
  <si>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</si>
  <si>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</si>
  <si>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</si>
  <si>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</si>
  <si>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</si>
  <si>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</si>
  <si>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</si>
  <si>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</si>
  <si>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</si>
  <si>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</si>
  <si>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</si>
  <si>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</si>
  <si>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</si>
  <si>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</si>
  <si>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</si>
  <si>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</si>
  <si>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</si>
  <si>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</si>
  <si>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</si>
  <si>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</si>
  <si>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</si>
  <si>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</si>
  <si>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</si>
  <si>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</si>
  <si>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</si>
  <si>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</si>
  <si>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</si>
  <si>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</si>
  <si>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</si>
  <si>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</si>
  <si>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</si>
  <si>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</si>
  <si>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</si>
  <si>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</si>
  <si>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</si>
  <si>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</si>
  <si>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</si>
  <si>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</si>
  <si>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</si>
  <si>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</si>
  <si>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</si>
  <si>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</si>
  <si>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</si>
  <si>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</si>
  <si>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</si>
  <si>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</si>
  <si>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</si>
  <si>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</si>
  <si>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</si>
  <si>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</si>
  <si>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</si>
  <si>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</si>
  <si>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</si>
  <si>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</si>
  <si>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</si>
  <si>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</si>
  <si>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</si>
  <si>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</si>
  <si>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</si>
  <si>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</si>
  <si>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</si>
  <si>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</si>
  <si>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</si>
  <si>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</si>
  <si>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</si>
  <si>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</si>
  <si>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</si>
  <si>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</si>
  <si>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</si>
  <si>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</si>
  <si>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</si>
  <si>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</si>
  <si>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</si>
  <si>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</si>
  <si>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</si>
  <si>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</si>
  <si>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</si>
  <si>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</si>
  <si>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</si>
  <si>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</si>
  <si>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</si>
  <si>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</si>
  <si>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</si>
  <si>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</si>
  <si>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</si>
  <si>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</si>
  <si>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</si>
  <si>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</si>
  <si>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</si>
  <si>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</si>
  <si>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</si>
  <si>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</si>
  <si>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</si>
  <si>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</si>
  <si>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</si>
  <si>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</si>
  <si>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</si>
  <si>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</si>
  <si>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</si>
  <si>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</si>
  <si>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</si>
  <si>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</si>
  <si>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</si>
  <si>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</si>
  <si>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</si>
  <si>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</si>
  <si>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</si>
  <si>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</si>
  <si>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</si>
  <si>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</si>
  <si>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</si>
  <si>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</si>
  <si>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</si>
  <si>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</si>
  <si>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</si>
  <si>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</si>
  <si>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</si>
  <si>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</si>
  <si>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</si>
  <si>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</si>
  <si>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</si>
  <si>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</si>
  <si>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</si>
  <si>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</si>
  <si>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</si>
  <si>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</si>
  <si>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</si>
  <si>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</si>
  <si>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</si>
  <si>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</si>
  <si>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</si>
  <si>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</si>
  <si>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</si>
  <si>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</si>
  <si>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</si>
  <si>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</si>
  <si>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</si>
  <si>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</si>
  <si>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</si>
  <si>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</si>
  <si>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</si>
  <si>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</si>
  <si>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</si>
  <si>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</si>
  <si>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</si>
  <si>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</si>
  <si>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</si>
  <si>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</si>
  <si>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</si>
  <si>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</si>
  <si>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</si>
  <si>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</si>
  <si>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</si>
  <si>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</si>
  <si>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</si>
  <si>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</si>
  <si>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</si>
  <si>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</si>
  <si>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</si>
  <si>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</si>
  <si>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</si>
  <si>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</si>
  <si>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</si>
  <si>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</si>
  <si>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</si>
  <si>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</si>
  <si>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</si>
  <si>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</si>
  <si>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</si>
  <si>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</si>
  <si>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</si>
  <si>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</si>
  <si>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</si>
  <si>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</si>
  <si>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</si>
  <si>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</si>
  <si>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</si>
  <si>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</si>
  <si>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</si>
  <si>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</si>
  <si>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</si>
  <si>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</si>
  <si>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</si>
  <si>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</si>
  <si>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</si>
  <si>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</si>
  <si>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</si>
  <si>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</si>
  <si>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</si>
  <si>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</si>
  <si>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</si>
  <si>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</si>
  <si>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</si>
  <si>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</si>
  <si>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</si>
  <si>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</si>
  <si>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</si>
  <si>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</si>
  <si>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</si>
  <si>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</si>
  <si>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</si>
  <si>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</si>
  <si>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</si>
  <si>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</si>
  <si>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</si>
  <si>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</si>
  <si>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</si>
  <si>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</si>
  <si>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</si>
  <si>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</si>
  <si>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</si>
  <si>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</si>
  <si>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</si>
  <si>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</si>
  <si>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</si>
  <si>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</si>
  <si>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</si>
  <si>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</si>
  <si>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</si>
  <si>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</si>
  <si>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</si>
  <si>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</si>
  <si>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</si>
  <si>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</si>
  <si>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</si>
  <si>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</si>
  <si>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</si>
  <si>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</si>
  <si>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</si>
  <si>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</si>
  <si>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</si>
  <si>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</si>
  <si>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</si>
  <si>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</si>
  <si>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</si>
  <si>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</si>
  <si>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</si>
  <si>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</si>
  <si>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</si>
  <si>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</si>
  <si>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</si>
  <si>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</si>
  <si>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</si>
  <si>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</si>
  <si>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</si>
  <si>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</si>
  <si>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</si>
  <si>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</si>
  <si>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</si>
  <si>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</si>
  <si>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</si>
  <si>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</si>
  <si>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</si>
  <si>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</si>
  <si>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</si>
  <si>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</si>
  <si>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</si>
  <si>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</si>
  <si>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</si>
  <si>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</si>
  <si>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</si>
  <si>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</si>
  <si>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</si>
  <si>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</si>
  <si>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</si>
  <si>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</si>
  <si>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</si>
  <si>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</si>
  <si>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</si>
  <si>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</si>
  <si>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</si>
  <si>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</si>
  <si>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</si>
  <si>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</si>
  <si>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</si>
  <si>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</si>
  <si>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</si>
  <si>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</si>
  <si>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</si>
  <si>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</si>
  <si>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</si>
  <si>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</si>
  <si>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</si>
  <si>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</si>
  <si>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</si>
  <si>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</si>
  <si>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</si>
  <si>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</si>
  <si>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</si>
  <si>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</si>
  <si>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</si>
  <si>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</si>
  <si>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</si>
  <si>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</si>
  <si>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</si>
  <si>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</si>
  <si>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</si>
  <si>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</si>
  <si>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</si>
  <si>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</si>
  <si>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</si>
  <si>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</si>
  <si>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</si>
  <si>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</si>
  <si>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</si>
  <si>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</si>
  <si>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</si>
  <si>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</si>
  <si>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</si>
  <si>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</si>
  <si>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</si>
  <si>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</si>
  <si>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</si>
  <si>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</si>
  <si>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</si>
  <si>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</si>
  <si>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</si>
  <si>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</si>
  <si>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</si>
  <si>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</si>
  <si>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</si>
  <si>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</si>
  <si>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</si>
  <si>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</si>
  <si>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</si>
  <si>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</si>
  <si>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</si>
  <si>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</si>
  <si>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</si>
  <si>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</si>
  <si>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</si>
  <si>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</si>
  <si>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</si>
  <si>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</si>
  <si>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</si>
  <si>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</si>
  <si>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</si>
  <si>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</si>
  <si>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</si>
  <si>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</si>
  <si>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</si>
  <si>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</si>
  <si>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</si>
  <si>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</si>
  <si>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</si>
  <si>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</si>
  <si>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</si>
  <si>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</si>
  <si>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</si>
  <si>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</si>
  <si>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</si>
  <si>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</si>
  <si>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</si>
  <si>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</si>
  <si>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</si>
  <si>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</si>
  <si>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</si>
  <si>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</si>
  <si>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</si>
  <si>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</si>
  <si>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</si>
  <si>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</si>
  <si>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</si>
  <si>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</si>
  <si>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</si>
  <si>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</si>
  <si>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</si>
  <si>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</si>
  <si>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</si>
  <si>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</si>
  <si>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</si>
  <si>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</si>
  <si>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</si>
  <si>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</si>
  <si>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</si>
  <si>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</si>
  <si>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</si>
  <si>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</si>
  <si>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</si>
  <si>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</si>
  <si>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</si>
  <si>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</si>
  <si>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</si>
  <si>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</si>
  <si>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</si>
  <si>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</si>
  <si>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</si>
  <si>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</si>
  <si>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</si>
  <si>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</si>
  <si>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</si>
  <si>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</si>
  <si>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</si>
  <si>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</si>
  <si>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</si>
  <si>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</si>
  <si>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</si>
  <si>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</si>
  <si>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</si>
  <si>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</si>
  <si>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</si>
  <si>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</si>
  <si>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</si>
  <si>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</si>
  <si>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</si>
  <si>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</si>
  <si>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</si>
  <si>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</si>
  <si>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</si>
  <si>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</si>
  <si>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</si>
  <si>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</si>
  <si>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</si>
  <si>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</si>
  <si>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</si>
  <si>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</si>
  <si>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</si>
  <si>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</si>
  <si>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</si>
  <si>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</si>
  <si>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</si>
  <si>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</si>
  <si>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</si>
  <si>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</si>
  <si>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</si>
  <si>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</si>
  <si>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</si>
  <si>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</si>
  <si>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</si>
  <si>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</si>
  <si>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</si>
  <si>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</si>
  <si>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</si>
  <si>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</si>
  <si>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</si>
  <si>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</si>
  <si>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</si>
  <si>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</si>
  <si>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</si>
  <si>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</si>
  <si>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</si>
  <si>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</si>
  <si>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</si>
  <si>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</si>
  <si>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</si>
  <si>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</si>
  <si>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</si>
  <si>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</si>
  <si>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</si>
  <si>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</si>
  <si>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</si>
  <si>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</si>
  <si>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</si>
  <si>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</si>
  <si>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</si>
  <si>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</si>
  <si>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</si>
  <si>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</si>
  <si>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</si>
  <si>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</si>
  <si>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</si>
  <si>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</si>
  <si>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</si>
  <si>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</si>
  <si>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</si>
  <si>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</si>
  <si>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</si>
  <si>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</si>
  <si>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</si>
  <si>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</si>
  <si>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</si>
  <si>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</si>
  <si>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</si>
  <si>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</si>
  <si>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</si>
  <si>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</si>
  <si>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</si>
  <si>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</si>
  <si>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</si>
  <si>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</si>
  <si>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</si>
  <si>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</si>
  <si>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</si>
  <si>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</si>
  <si>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</si>
  <si>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</si>
  <si>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</si>
  <si>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</si>
  <si>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</si>
  <si>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</si>
  <si>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</si>
  <si>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</si>
  <si>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</si>
  <si>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</si>
  <si>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</si>
  <si>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</si>
  <si>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</si>
  <si>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</si>
  <si>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</si>
  <si>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</si>
  <si>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</si>
  <si>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</si>
  <si>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</si>
  <si>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</si>
  <si>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</si>
  <si>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</si>
  <si>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</si>
  <si>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</si>
  <si>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</si>
  <si>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</si>
  <si>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</si>
  <si>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</si>
  <si>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</si>
  <si>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</si>
  <si>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</si>
  <si>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</si>
  <si>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</si>
  <si>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</si>
  <si>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</si>
  <si>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</si>
  <si>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</si>
  <si>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</si>
  <si>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</si>
  <si>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</si>
  <si>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</si>
  <si>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</si>
  <si>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</si>
  <si>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</si>
  <si>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</si>
  <si>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</si>
  <si>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</si>
  <si>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</si>
  <si>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</si>
  <si>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</si>
  <si>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</si>
  <si>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</si>
  <si>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</si>
  <si>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</si>
  <si>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</si>
  <si>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</si>
  <si>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</si>
  <si>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</si>
  <si>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</si>
  <si>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</si>
  <si>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</si>
  <si>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</si>
  <si>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</si>
  <si>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</si>
  <si>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</si>
  <si>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</si>
  <si>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</si>
  <si>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</si>
  <si>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</si>
  <si>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</si>
  <si>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</si>
  <si>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</si>
  <si>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</si>
  <si>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</si>
  <si>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</si>
  <si>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</si>
  <si>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</si>
  <si>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</si>
  <si>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</si>
  <si>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</si>
  <si>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</si>
  <si>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</si>
  <si>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</si>
  <si>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</si>
  <si>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</si>
  <si>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</si>
  <si>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</si>
  <si>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</si>
  <si>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</si>
  <si>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</si>
  <si>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</si>
  <si>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</si>
  <si>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</si>
  <si>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</si>
  <si>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</si>
  <si>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</si>
  <si>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</si>
  <si>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</si>
  <si>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</si>
  <si>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</si>
  <si>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</si>
  <si>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</si>
  <si>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</si>
  <si>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</si>
  <si>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</si>
  <si>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</si>
  <si>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</si>
  <si>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</si>
  <si>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</si>
  <si>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</si>
  <si>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</si>
  <si>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</si>
  <si>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</si>
  <si>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</si>
  <si>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</si>
  <si>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</si>
  <si>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</si>
  <si>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</si>
  <si>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</si>
  <si>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</si>
  <si>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</si>
  <si>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</si>
  <si>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</si>
  <si>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</si>
  <si>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</si>
  <si>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</si>
  <si>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</si>
  <si>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</si>
  <si>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</si>
  <si>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</si>
  <si>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</si>
  <si>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</si>
  <si>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</si>
  <si>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</si>
  <si>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</si>
  <si>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</si>
  <si>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</si>
  <si>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</si>
  <si>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</si>
  <si>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</si>
  <si>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</si>
  <si>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</si>
  <si>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</si>
  <si>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</si>
  <si>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</si>
  <si>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</si>
  <si>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</si>
  <si>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</si>
  <si>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</si>
  <si>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</si>
  <si>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</si>
  <si>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</si>
  <si>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</si>
  <si>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</si>
  <si>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</si>
  <si>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</si>
  <si>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</si>
  <si>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</si>
  <si>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</si>
  <si>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</si>
  <si>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</si>
  <si>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</si>
  <si>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</si>
  <si>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</si>
  <si>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</si>
  <si>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</si>
  <si>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</si>
  <si>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</si>
  <si>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</si>
  <si>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</si>
  <si>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</si>
  <si>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</si>
  <si>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</si>
  <si>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</si>
  <si>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</si>
  <si>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</si>
  <si>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</si>
  <si>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</si>
  <si>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</si>
  <si>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</si>
  <si>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</si>
  <si>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</si>
  <si>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</si>
  <si>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</si>
  <si>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</si>
  <si>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</si>
  <si>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</si>
  <si>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</si>
  <si>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</si>
  <si>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</si>
  <si>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</si>
  <si>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</si>
  <si>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</si>
  <si>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</si>
  <si>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</si>
  <si>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</si>
  <si>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</si>
  <si>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</si>
  <si>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</si>
  <si>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</si>
  <si>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</si>
  <si>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</si>
  <si>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</si>
  <si>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</si>
  <si>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</si>
  <si>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</si>
  <si>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</si>
  <si>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</si>
  <si>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</si>
  <si>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</si>
  <si>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</si>
  <si>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</si>
  <si>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</si>
  <si>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</si>
  <si>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</si>
  <si>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</si>
  <si>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</si>
  <si>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</si>
  <si>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</si>
  <si>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</si>
  <si>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</si>
  <si>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</si>
  <si>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</si>
  <si>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</si>
  <si>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</si>
  <si>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</si>
  <si>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</si>
  <si>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</si>
  <si>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</si>
  <si>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</si>
  <si>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</si>
  <si>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</si>
  <si>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</si>
  <si>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</si>
  <si>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</si>
  <si>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</si>
  <si>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</si>
  <si>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</si>
  <si>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</si>
  <si>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</si>
  <si>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</si>
  <si>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</si>
  <si>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</si>
  <si>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</si>
  <si>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</si>
  <si>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</si>
  <si>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</si>
  <si>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</si>
  <si>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</si>
  <si>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</si>
  <si>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</si>
  <si>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</si>
  <si>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</si>
  <si>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</si>
  <si>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</si>
  <si>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</si>
  <si>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</si>
  <si>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</si>
  <si>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</si>
  <si>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</si>
  <si>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</si>
  <si>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</si>
  <si>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</si>
  <si>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</si>
  <si>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</si>
  <si>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</si>
  <si>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</si>
  <si>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</si>
  <si>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</si>
  <si>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</si>
  <si>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</si>
  <si>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</si>
  <si>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</si>
  <si>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</si>
  <si>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</si>
  <si>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</si>
  <si>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</si>
  <si>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</si>
  <si>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</si>
  <si>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</si>
  <si>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</si>
  <si>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</si>
  <si>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</si>
  <si>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</si>
  <si>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</si>
  <si>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</si>
  <si>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</si>
  <si>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</si>
  <si>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</si>
  <si>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</si>
  <si>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</si>
  <si>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</si>
  <si>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</si>
  <si>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</si>
  <si>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</si>
  <si>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</si>
  <si>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</si>
  <si>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</si>
  <si>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</si>
  <si>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</si>
  <si>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</si>
  <si>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</si>
  <si>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</si>
  <si>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</si>
  <si>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</si>
  <si>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</si>
  <si>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</si>
  <si>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</si>
  <si>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</si>
  <si>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</si>
  <si>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</si>
  <si>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</si>
  <si>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</si>
  <si>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</si>
  <si>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</si>
  <si>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</si>
  <si>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</si>
  <si>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</si>
  <si>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</si>
  <si>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</si>
  <si>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</si>
  <si>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</si>
  <si>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</si>
  <si>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</si>
  <si>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</si>
  <si>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</si>
  <si>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</si>
  <si>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</si>
  <si>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</si>
  <si>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</si>
  <si>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</si>
  <si>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</si>
  <si>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</si>
  <si>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</si>
  <si>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</si>
  <si>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</si>
  <si>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</si>
  <si>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</si>
  <si>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</si>
  <si>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</si>
  <si>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</si>
  <si>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</si>
  <si>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</si>
  <si>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</si>
  <si>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</si>
  <si>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</si>
  <si>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</si>
  <si>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</si>
  <si>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</si>
  <si>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</si>
  <si>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</si>
  <si>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</si>
  <si>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</si>
  <si>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</si>
  <si>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</si>
  <si>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</si>
  <si>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</si>
  <si>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</si>
  <si>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</si>
  <si>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</si>
  <si>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</si>
  <si>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</si>
  <si>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</si>
  <si>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</si>
  <si>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</si>
  <si>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</si>
  <si>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</si>
  <si>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</si>
  <si>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</si>
  <si>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</si>
  <si>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</si>
  <si>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</si>
  <si>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</si>
  <si>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</si>
  <si>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</si>
  <si>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</si>
  <si>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</si>
  <si>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</si>
  <si>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</si>
  <si>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</si>
  <si>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</si>
  <si>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</si>
  <si>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</si>
  <si>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</si>
  <si>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</si>
  <si>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</si>
  <si>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</si>
  <si>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</si>
  <si>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</si>
  <si>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</si>
  <si>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</si>
  <si>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</si>
  <si>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</si>
  <si>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</si>
  <si>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</si>
  <si>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</si>
  <si>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</si>
  <si>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</si>
  <si>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</si>
  <si>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</si>
  <si>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</si>
  <si>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</si>
  <si>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</si>
  <si>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</si>
  <si>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</si>
  <si>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</si>
  <si>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</si>
  <si>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</si>
  <si>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</si>
  <si>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</si>
  <si>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</si>
  <si>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</si>
  <si>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</si>
  <si>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</si>
  <si>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</si>
  <si>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</si>
  <si>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</si>
  <si>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</si>
  <si>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</si>
  <si>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</si>
  <si>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</si>
  <si>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</si>
  <si>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</si>
  <si>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</si>
  <si>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</si>
  <si>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</si>
  <si>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</si>
  <si>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</si>
  <si>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</si>
  <si>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</si>
  <si>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</si>
  <si>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</si>
  <si>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</si>
  <si>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</si>
  <si>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</si>
  <si>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</si>
  <si>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</si>
  <si>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</si>
  <si>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</si>
  <si>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</si>
  <si>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</si>
  <si>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</si>
  <si>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</si>
  <si>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</si>
  <si>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</si>
  <si>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</si>
  <si>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</si>
  <si>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</si>
  <si>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</si>
  <si>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</si>
  <si>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</si>
  <si>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</si>
  <si>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</si>
  <si>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</si>
  <si>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</si>
  <si>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</si>
  <si>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</si>
  <si>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</si>
  <si>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</si>
  <si>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</si>
  <si>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</si>
  <si>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</si>
  <si>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</si>
  <si>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</si>
  <si>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</si>
  <si>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</si>
  <si>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</si>
  <si>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</si>
  <si>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</si>
  <si>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</si>
  <si>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</si>
  <si>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</si>
  <si>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</si>
  <si>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</si>
  <si>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</si>
  <si>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</si>
  <si>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</si>
  <si>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</si>
  <si>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</si>
  <si>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</si>
  <si>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</si>
  <si>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</si>
  <si>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</si>
  <si>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</si>
  <si>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</si>
  <si>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</si>
  <si>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</si>
  <si>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</si>
  <si>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</si>
  <si>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</si>
  <si>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</si>
  <si>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</si>
  <si>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</si>
  <si>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</si>
  <si>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</si>
  <si>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</si>
  <si>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</si>
  <si>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</si>
  <si>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</si>
  <si>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</si>
  <si>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</si>
  <si>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</si>
  <si>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</si>
  <si>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</si>
  <si>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</si>
  <si>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</si>
  <si>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</si>
  <si>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</si>
  <si>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</si>
  <si>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</si>
  <si>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</si>
  <si>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</si>
  <si>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</si>
  <si>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</si>
  <si>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</si>
  <si>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</si>
  <si>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</si>
  <si>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</si>
  <si>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</si>
  <si>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</si>
  <si>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</si>
  <si>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</si>
  <si>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</si>
  <si>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</si>
  <si>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</si>
  <si>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</si>
  <si>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</si>
  <si>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</si>
  <si>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</si>
  <si>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</si>
  <si>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</si>
  <si>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</si>
  <si>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</si>
  <si>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</si>
  <si>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</si>
  <si>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</si>
  <si>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</si>
  <si>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</si>
  <si>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</si>
  <si>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</si>
  <si>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</si>
  <si>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</si>
  <si>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</si>
  <si>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</si>
  <si>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</si>
  <si>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</si>
  <si>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</si>
  <si>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</si>
  <si>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</si>
  <si>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</si>
  <si>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</si>
  <si>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</si>
  <si>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</si>
  <si>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</si>
  <si>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</si>
  <si>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</si>
  <si>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</si>
  <si>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</si>
  <si>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</si>
  <si>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</si>
  <si>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</si>
  <si>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</si>
  <si>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</si>
  <si>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</si>
  <si>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</si>
  <si>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</si>
  <si>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</si>
  <si>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</si>
  <si>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</si>
  <si>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</si>
  <si>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</si>
  <si>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</si>
  <si>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</si>
  <si>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</si>
  <si>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</si>
  <si>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</si>
  <si>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</si>
  <si>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</si>
  <si>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</si>
  <si>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</si>
  <si>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</si>
  <si>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</si>
  <si>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</si>
  <si>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</si>
  <si>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</si>
  <si>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</si>
  <si>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</si>
  <si>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</si>
  <si>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</si>
  <si>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</si>
  <si>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</si>
  <si>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</si>
  <si>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</si>
  <si>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</si>
  <si>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</si>
  <si>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</si>
  <si>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</si>
  <si>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</si>
  <si>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</si>
  <si>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</si>
  <si>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</si>
  <si>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</si>
  <si>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</si>
  <si>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</si>
  <si>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</si>
  <si>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</si>
  <si>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</si>
  <si>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</si>
  <si>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</si>
  <si>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</si>
  <si>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</si>
  <si>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</si>
  <si>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</si>
  <si>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</si>
  <si>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</si>
  <si>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</si>
  <si>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</si>
  <si>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</si>
  <si>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</si>
  <si>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</si>
  <si>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</si>
  <si>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</si>
  <si>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</si>
  <si>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</si>
  <si>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</si>
  <si>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</si>
  <si>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</si>
  <si>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</si>
  <si>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</si>
  <si>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</si>
  <si>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</si>
  <si>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</si>
  <si>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</si>
  <si>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</si>
  <si>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</si>
  <si>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</si>
  <si>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</si>
  <si>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</si>
  <si>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</si>
  <si>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</si>
  <si>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</si>
  <si>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</si>
  <si>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</si>
  <si>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</si>
  <si>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</si>
  <si>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</si>
  <si>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</si>
  <si>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</si>
  <si>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</si>
  <si>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</si>
  <si>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</si>
  <si>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</si>
  <si>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</si>
  <si>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</si>
  <si>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</si>
  <si>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</si>
  <si>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</si>
  <si>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</si>
  <si>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</si>
  <si>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</si>
  <si>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</si>
  <si>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</si>
  <si>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</si>
  <si>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</si>
  <si>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</si>
  <si>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</si>
  <si>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</si>
  <si>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</si>
  <si>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</si>
  <si>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</si>
  <si>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</si>
  <si>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</si>
  <si>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</si>
  <si>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</si>
  <si>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</si>
  <si>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</si>
  <si>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</si>
  <si>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</si>
  <si>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</si>
  <si>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</si>
  <si>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</si>
  <si>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</si>
  <si>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</si>
  <si>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</si>
  <si>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</si>
  <si>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</si>
  <si>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</si>
  <si>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</si>
  <si>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</si>
  <si>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</si>
  <si>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</si>
  <si>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</si>
  <si>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</si>
  <si>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</si>
  <si>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</si>
  <si>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</si>
  <si>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</si>
  <si>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</si>
  <si>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</si>
  <si>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</si>
  <si>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</si>
  <si>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</si>
  <si>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</si>
  <si>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</si>
  <si>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</si>
  <si>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</si>
  <si>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</si>
  <si>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</si>
  <si>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</si>
  <si>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</si>
  <si>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</si>
  <si>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</si>
  <si>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</si>
  <si>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</si>
  <si>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</si>
  <si>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</si>
  <si>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</si>
  <si>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</si>
  <si>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</si>
  <si>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</si>
  <si>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</si>
  <si>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</si>
  <si>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</si>
  <si>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</si>
  <si>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</si>
  <si>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</si>
  <si>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</si>
  <si>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</si>
  <si>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</si>
  <si>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</si>
  <si>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</si>
  <si>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</si>
  <si>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</si>
  <si>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</si>
  <si>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</si>
  <si>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</si>
  <si>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</si>
  <si>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</si>
  <si>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</si>
  <si>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</si>
  <si>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</si>
  <si>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</si>
  <si>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</si>
  <si>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</si>
  <si>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</si>
  <si>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</si>
  <si>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</si>
  <si>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</si>
  <si>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</si>
  <si>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</si>
  <si>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</si>
  <si>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</si>
  <si>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</si>
  <si>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</si>
  <si>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</si>
  <si>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</si>
  <si>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</si>
  <si>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</si>
  <si>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</si>
  <si>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</si>
  <si>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</si>
  <si>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</si>
  <si>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</si>
  <si>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</si>
  <si>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</si>
  <si>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</si>
  <si>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</si>
  <si>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</si>
  <si>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</si>
  <si>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</si>
  <si>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</si>
  <si>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</si>
  <si>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</si>
  <si>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</si>
  <si>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</si>
  <si>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</si>
  <si>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</si>
  <si>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</si>
  <si>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</si>
  <si>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</si>
  <si>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</si>
  <si>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</si>
  <si>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</si>
  <si>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</si>
  <si>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</si>
  <si>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</si>
  <si>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</si>
  <si>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</si>
  <si>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</si>
  <si>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</si>
  <si>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</si>
  <si>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</si>
  <si>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</si>
  <si>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</si>
  <si>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</si>
  <si>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</si>
  <si>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</si>
  <si>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</si>
  <si>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</si>
  <si>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</si>
  <si>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</si>
  <si>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</si>
  <si>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</si>
  <si>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</si>
  <si>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</si>
  <si>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</si>
  <si>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</si>
  <si>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</si>
  <si>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</si>
  <si>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</si>
  <si>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</si>
  <si>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</si>
  <si>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</si>
  <si>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</si>
  <si>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</si>
  <si>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</si>
  <si>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</si>
  <si>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</si>
  <si>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</si>
  <si>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</si>
  <si>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</si>
  <si>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</si>
  <si>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</si>
  <si>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</si>
  <si>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</si>
  <si>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</si>
  <si>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</si>
  <si>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</si>
  <si>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</si>
  <si>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</si>
  <si>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</si>
  <si>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</si>
  <si>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</si>
  <si>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</si>
  <si>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</si>
  <si>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</si>
  <si>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</si>
  <si>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</si>
  <si>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</si>
  <si>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</si>
  <si>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</si>
  <si>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</si>
  <si>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</si>
  <si>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</si>
  <si>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</si>
  <si>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</si>
  <si>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</si>
  <si>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</si>
  <si>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</si>
  <si>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</si>
  <si>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</si>
  <si>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</si>
  <si>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</si>
  <si>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</si>
  <si>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</si>
  <si>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</si>
  <si>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</si>
  <si>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</si>
  <si>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</si>
  <si>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</si>
  <si>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</si>
  <si>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</si>
  <si>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</si>
  <si>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</si>
  <si>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</si>
  <si>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</si>
  <si>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</si>
  <si>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</si>
  <si>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</si>
  <si>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</si>
  <si>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</si>
  <si>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</si>
  <si>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</si>
  <si>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</si>
  <si>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</si>
  <si>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</si>
  <si>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</si>
  <si>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</si>
  <si>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</si>
  <si>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</si>
  <si>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</si>
  <si>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</si>
  <si>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</si>
  <si>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</si>
  <si>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</si>
  <si>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</si>
  <si>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</si>
  <si>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</si>
  <si>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</si>
  <si>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</si>
  <si>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</si>
  <si>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</si>
  <si>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</si>
  <si>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</si>
  <si>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</si>
  <si>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</si>
  <si>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</si>
  <si>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</si>
  <si>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</si>
  <si>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</si>
  <si>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</si>
  <si>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</si>
  <si>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</si>
  <si>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</si>
  <si>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</si>
  <si>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</si>
  <si>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</si>
  <si>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</si>
  <si>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</si>
  <si>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</si>
  <si>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</si>
  <si>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</si>
  <si>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</si>
  <si>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</si>
  <si>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</si>
  <si>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</si>
  <si>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</si>
  <si>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</si>
  <si>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</si>
  <si>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</si>
  <si>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</si>
  <si>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</si>
  <si>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</si>
  <si>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</si>
  <si>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</si>
  <si>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</si>
  <si>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</si>
  <si>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</si>
  <si>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</si>
  <si>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</si>
  <si>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</si>
  <si>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</si>
  <si>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</si>
  <si>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</si>
  <si>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</si>
  <si>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</si>
  <si>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</si>
  <si>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</si>
  <si>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</si>
  <si>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</si>
  <si>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</si>
  <si>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</si>
  <si>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</si>
  <si>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</si>
  <si>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</si>
  <si>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</si>
  <si>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</si>
  <si>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</si>
  <si>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</si>
  <si>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</si>
  <si>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</si>
  <si>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</si>
  <si>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</si>
  <si>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</si>
  <si>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</si>
  <si>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</si>
  <si>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</si>
  <si>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</si>
  <si>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</si>
  <si>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</si>
  <si>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</si>
  <si>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</si>
  <si>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</si>
  <si>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</si>
  <si>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</si>
  <si>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</si>
  <si>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</si>
  <si>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</si>
  <si>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</si>
  <si>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</si>
  <si>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</si>
  <si>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</si>
  <si>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</si>
  <si>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</si>
  <si>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</si>
  <si>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</si>
  <si>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</si>
  <si>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</si>
  <si>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</si>
  <si>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</si>
  <si>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</si>
  <si>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</si>
  <si>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</si>
  <si>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</si>
  <si>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</si>
  <si>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</si>
  <si>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</si>
  <si>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</si>
  <si>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</si>
  <si>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</si>
  <si>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</si>
  <si>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</si>
  <si>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</si>
  <si>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</si>
  <si>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</si>
  <si>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</si>
  <si>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</si>
  <si>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</si>
  <si>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</si>
  <si>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</si>
  <si>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</si>
  <si>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</si>
  <si>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</si>
  <si>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</si>
  <si>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</si>
  <si>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</si>
  <si>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</si>
  <si>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</si>
  <si>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</si>
  <si>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</si>
  <si>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</si>
  <si>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</si>
  <si>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</si>
  <si>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</si>
  <si>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</si>
  <si>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</si>
  <si>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</si>
  <si>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</si>
  <si>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</si>
  <si>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</si>
  <si>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</si>
  <si>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</si>
  <si>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</si>
  <si>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</si>
  <si>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</si>
  <si>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</si>
  <si>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</si>
  <si>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</si>
  <si>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</si>
  <si>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</si>
  <si>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</si>
  <si>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</si>
  <si>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</si>
  <si>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</si>
  <si>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</si>
  <si>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</si>
  <si>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</si>
  <si>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</si>
  <si>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</si>
  <si>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</si>
  <si>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</si>
  <si>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</si>
  <si>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</si>
  <si>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</si>
  <si>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</si>
  <si>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</si>
  <si>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</si>
  <si>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</si>
  <si>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</si>
  <si>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</si>
  <si>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</si>
  <si>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</si>
  <si>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</si>
  <si>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</si>
  <si>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</si>
  <si>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</si>
  <si>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</si>
  <si>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</si>
  <si>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</si>
  <si>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</si>
  <si>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</si>
  <si>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</si>
  <si>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</si>
  <si>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</si>
  <si>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</si>
  <si>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</si>
  <si>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</si>
  <si>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</si>
  <si>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</si>
  <si>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</si>
  <si>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</si>
  <si>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</si>
  <si>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</si>
  <si>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</si>
  <si>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</si>
  <si>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</si>
  <si>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</si>
  <si>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</si>
  <si>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</si>
  <si>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</si>
  <si>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</si>
  <si>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</si>
  <si>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</si>
  <si>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</si>
  <si>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</si>
  <si>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</si>
  <si>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</si>
  <si>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</si>
  <si>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</si>
  <si>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</si>
  <si>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</si>
  <si>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</si>
  <si>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</si>
  <si>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</si>
  <si>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</si>
  <si>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</si>
  <si>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</si>
  <si>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</si>
  <si>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</si>
  <si>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</si>
  <si>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</si>
  <si>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</si>
  <si>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</si>
  <si>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</si>
  <si>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</si>
  <si>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</si>
  <si>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</si>
  <si>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</si>
  <si>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</si>
  <si>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</si>
  <si>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</si>
  <si>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</si>
  <si>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</si>
  <si>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</si>
  <si>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</si>
  <si>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</si>
  <si>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</si>
  <si>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</si>
  <si>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</si>
  <si>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</si>
  <si>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</si>
  <si>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</si>
  <si>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</si>
  <si>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</si>
  <si>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</si>
  <si>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</si>
  <si>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</si>
  <si>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</si>
  <si>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</si>
  <si>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</si>
  <si>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</si>
  <si>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</si>
  <si>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</si>
  <si>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</si>
  <si>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</si>
  <si>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</si>
  <si>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</si>
  <si>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</si>
  <si>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</si>
  <si>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</si>
  <si>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</si>
  <si>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</si>
  <si>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</si>
  <si>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</si>
  <si>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</si>
  <si>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</si>
  <si>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</si>
  <si>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</si>
  <si>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</si>
  <si>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</si>
  <si>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</si>
  <si>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</si>
  <si>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</si>
  <si>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</si>
  <si>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</si>
  <si>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</si>
  <si>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</si>
  <si>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</si>
  <si>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</si>
  <si>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</si>
  <si>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</si>
  <si>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</si>
  <si>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</si>
  <si>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</si>
  <si>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</si>
  <si>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</si>
  <si>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</si>
  <si>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</si>
  <si>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</si>
  <si>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</si>
  <si>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</si>
  <si>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</si>
  <si>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</si>
  <si>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</si>
  <si>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</si>
  <si>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</si>
  <si>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</si>
  <si>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</si>
  <si>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</si>
  <si>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</si>
  <si>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</si>
  <si>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</si>
  <si>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</si>
  <si>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</si>
  <si>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</si>
  <si>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</si>
  <si>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</si>
  <si>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</si>
  <si>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</si>
  <si>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</si>
  <si>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</si>
  <si>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</si>
  <si>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</si>
  <si>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</si>
  <si>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</si>
  <si>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</si>
  <si>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</si>
  <si>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</si>
  <si>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</si>
  <si>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</si>
  <si>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</si>
  <si>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</si>
  <si>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</si>
  <si>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</si>
  <si>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</si>
  <si>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</si>
  <si>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</si>
  <si>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</si>
  <si>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</si>
  <si>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</si>
  <si>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</si>
  <si>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</si>
  <si>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</si>
  <si>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</si>
  <si>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</si>
  <si>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</si>
  <si>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</si>
  <si>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</si>
  <si>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</si>
  <si>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</si>
  <si>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</si>
  <si>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</si>
  <si>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</si>
  <si>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</si>
  <si>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</si>
  <si>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</si>
  <si>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</si>
  <si>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</si>
  <si>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</si>
  <si>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</si>
  <si>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</si>
  <si>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</si>
  <si>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</si>
  <si>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</si>
  <si>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</si>
  <si>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</si>
  <si>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</si>
  <si>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</si>
  <si>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</si>
  <si>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</si>
  <si>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</si>
  <si>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</si>
  <si>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</si>
  <si>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</si>
  <si>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</si>
  <si>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</si>
  <si>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</si>
  <si>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</si>
  <si>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</si>
  <si>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</si>
  <si>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</si>
  <si>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</si>
  <si>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</si>
  <si>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</si>
  <si>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</si>
  <si>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</si>
  <si>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</si>
  <si>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</si>
  <si>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</si>
  <si>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</si>
  <si>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</si>
  <si>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</si>
  <si>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</si>
  <si>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</si>
  <si>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</si>
  <si>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</si>
  <si>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</si>
  <si>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</si>
  <si>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</si>
  <si>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</si>
  <si>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</si>
  <si>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</si>
  <si>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</si>
  <si>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</si>
  <si>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</si>
  <si>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</si>
  <si>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</si>
  <si>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</si>
  <si>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</si>
  <si>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</si>
  <si>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</si>
  <si>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</si>
  <si>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</si>
  <si>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</si>
  <si>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</si>
  <si>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</si>
  <si>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</si>
  <si>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</si>
  <si>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</si>
  <si>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</si>
  <si>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</si>
  <si>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</si>
  <si>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</si>
  <si>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</si>
  <si>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</si>
  <si>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</si>
  <si>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</si>
  <si>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</si>
  <si>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</si>
  <si>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</si>
  <si>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</si>
  <si>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</si>
  <si>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</si>
  <si>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</si>
  <si>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</si>
  <si>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</si>
  <si>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</si>
  <si>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</si>
  <si>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</si>
  <si>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</si>
  <si>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</si>
  <si>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</si>
  <si>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</si>
  <si>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</si>
  <si>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</si>
  <si>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</si>
  <si>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</si>
  <si>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</si>
  <si>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</si>
  <si>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</si>
  <si>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</si>
  <si>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</si>
  <si>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</si>
  <si>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</si>
  <si>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</si>
  <si>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</si>
  <si>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</si>
  <si>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</si>
  <si>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</si>
  <si>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</si>
  <si>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</si>
  <si>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</si>
  <si>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</si>
  <si>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</si>
  <si>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</si>
  <si>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</si>
  <si>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</si>
  <si>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</si>
  <si>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</si>
  <si>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</si>
  <si>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</si>
  <si>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</si>
  <si>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</si>
  <si>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</si>
  <si>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</si>
  <si>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</si>
  <si>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</si>
  <si>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</si>
  <si>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</si>
  <si>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</si>
  <si>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</si>
  <si>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</si>
  <si>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</si>
  <si>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</si>
  <si>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</si>
  <si>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</si>
  <si>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</si>
  <si>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</si>
  <si>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</si>
  <si>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</si>
  <si>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</si>
  <si>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</si>
  <si>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</si>
  <si>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</si>
  <si>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</si>
  <si>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</si>
  <si>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</si>
  <si>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</si>
  <si>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</si>
  <si>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</si>
  <si>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</si>
  <si>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</si>
  <si>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</si>
  <si>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</si>
  <si>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</si>
  <si>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</si>
  <si>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</si>
  <si>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</si>
  <si>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</si>
  <si>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</si>
  <si>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</si>
  <si>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</si>
  <si>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</si>
  <si>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</si>
  <si>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</si>
  <si>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</si>
  <si>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</si>
  <si>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</si>
  <si>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</si>
  <si>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</si>
  <si>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</si>
  <si>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</si>
  <si>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</si>
  <si>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</si>
  <si>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</si>
  <si>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</si>
  <si>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</si>
  <si>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</si>
  <si>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</si>
  <si>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</si>
  <si>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</si>
  <si>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</si>
  <si>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</si>
  <si>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</si>
  <si>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</si>
  <si>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</si>
  <si>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</si>
  <si>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</si>
  <si>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</si>
  <si>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</si>
  <si>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</si>
  <si>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</si>
  <si>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</si>
  <si>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</si>
  <si>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</si>
  <si>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</si>
  <si>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</si>
  <si>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</si>
  <si>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</si>
  <si>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</si>
  <si>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</si>
  <si>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</si>
  <si>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</si>
  <si>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</si>
  <si>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</si>
  <si>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</si>
  <si>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</si>
  <si>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</si>
  <si>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</si>
  <si>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</si>
  <si>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</si>
  <si>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</si>
  <si>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</si>
  <si>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</si>
  <si>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</si>
  <si>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</si>
  <si>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</si>
  <si>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</si>
  <si>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</si>
  <si>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</si>
  <si>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</si>
  <si>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</si>
  <si>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</si>
  <si>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</si>
  <si>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</si>
  <si>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</si>
  <si>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</si>
  <si>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</si>
  <si>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</si>
  <si>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</si>
  <si>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</si>
  <si>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</si>
  <si>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</si>
  <si>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</si>
  <si>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</si>
  <si>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</si>
  <si>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</si>
  <si>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</si>
  <si>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</si>
  <si>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</si>
  <si>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</si>
  <si>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</si>
  <si>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</si>
  <si>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</si>
  <si>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</si>
  <si>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</si>
  <si>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</si>
  <si>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</si>
  <si>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</si>
  <si>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</si>
  <si>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</si>
  <si>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</si>
  <si>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</si>
  <si>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</si>
  <si>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</si>
  <si>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</si>
  <si>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</si>
  <si>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</si>
  <si>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</si>
  <si>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</si>
  <si>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</si>
  <si>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</si>
  <si>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</si>
  <si>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</si>
  <si>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</si>
  <si>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</si>
  <si>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</si>
  <si>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</si>
  <si>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</si>
  <si>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</si>
  <si>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</si>
  <si>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</si>
  <si>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</si>
  <si>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</si>
  <si>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</si>
  <si>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</si>
  <si>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</si>
  <si>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</si>
  <si>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</si>
  <si>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</si>
  <si>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</si>
  <si>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</si>
  <si>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</si>
  <si>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</si>
  <si>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</si>
  <si>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</si>
  <si>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</si>
  <si>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</si>
  <si>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</si>
  <si>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</si>
  <si>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</si>
  <si>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</si>
  <si>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</si>
  <si>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</si>
  <si>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</si>
  <si>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</si>
  <si>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</si>
  <si>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</si>
  <si>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</si>
  <si>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</si>
  <si>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</si>
  <si>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</si>
  <si>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</si>
  <si>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</si>
  <si>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</si>
  <si>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</si>
  <si>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</si>
  <si>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</si>
  <si>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</si>
  <si>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</si>
  <si>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</si>
  <si>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</si>
  <si>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</si>
  <si>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</si>
  <si>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</si>
  <si>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</si>
  <si>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</si>
  <si>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</si>
  <si>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</si>
  <si>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</si>
  <si>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</si>
  <si>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</si>
  <si>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</si>
  <si>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</si>
  <si>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</si>
  <si>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</si>
  <si>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</si>
  <si>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</si>
  <si>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</si>
  <si>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</si>
  <si>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</si>
  <si>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</si>
  <si>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</si>
  <si>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</si>
  <si>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</si>
  <si>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</si>
  <si>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</si>
  <si>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</si>
  <si>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</si>
  <si>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</si>
  <si>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</si>
  <si>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</si>
  <si>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</si>
  <si>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</si>
  <si>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</si>
  <si>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</si>
  <si>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</si>
  <si>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</si>
  <si>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</si>
  <si>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</si>
  <si>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</si>
  <si>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</si>
  <si>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</si>
  <si>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</si>
  <si>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</si>
  <si>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</si>
  <si>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</si>
  <si>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</si>
  <si>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</si>
  <si>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</si>
  <si>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</si>
  <si>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</si>
  <si>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</si>
  <si>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</si>
  <si>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</si>
  <si>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</si>
  <si>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</si>
  <si>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</si>
  <si>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</si>
  <si>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</si>
  <si>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</si>
  <si>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</si>
  <si>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</si>
  <si>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</si>
  <si>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</si>
  <si>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</si>
  <si>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</si>
  <si>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</si>
  <si>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</si>
  <si>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</si>
  <si>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</si>
  <si>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</si>
  <si>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</si>
  <si>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</si>
  <si>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</si>
  <si>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</si>
  <si>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</si>
  <si>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</si>
  <si>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</si>
  <si>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</si>
  <si>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</si>
  <si>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</si>
  <si>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</si>
  <si>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</si>
  <si>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</si>
  <si>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</si>
  <si>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</si>
  <si>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</si>
  <si>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</si>
  <si>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</si>
  <si>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</si>
  <si>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</si>
  <si>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</si>
  <si>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</si>
  <si>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</si>
  <si>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</si>
  <si>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</si>
  <si>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</si>
  <si>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</si>
  <si>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</si>
  <si>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</si>
  <si>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</si>
  <si>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</si>
  <si>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</si>
  <si>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</si>
  <si>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</si>
  <si>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</si>
  <si>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</si>
  <si>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</si>
  <si>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</si>
  <si>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</si>
  <si>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</si>
  <si>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</si>
  <si>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</si>
  <si>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</si>
  <si>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</si>
  <si>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</si>
  <si>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</si>
  <si>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</si>
  <si>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</si>
  <si>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</si>
  <si>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</si>
  <si>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</si>
  <si>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</si>
  <si>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</si>
  <si>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</si>
  <si>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</si>
  <si>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</si>
  <si>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</si>
  <si>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</si>
  <si>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</si>
  <si>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</si>
  <si>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</si>
  <si>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</si>
  <si>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</si>
  <si>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</si>
  <si>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</si>
  <si>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</si>
  <si>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</si>
  <si>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</si>
  <si>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</si>
  <si>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</si>
  <si>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</si>
  <si>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</si>
  <si>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</si>
  <si>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</si>
  <si>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</si>
  <si>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</si>
  <si>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</si>
  <si>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</si>
  <si>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</si>
  <si>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</si>
  <si>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</si>
  <si>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</si>
  <si>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</si>
  <si>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</si>
  <si>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</si>
  <si>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</si>
  <si>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</si>
  <si>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</si>
  <si>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</si>
  <si>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</si>
  <si>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</si>
  <si>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</si>
  <si>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</si>
  <si>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</si>
  <si>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</si>
  <si>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</si>
  <si>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</si>
  <si>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</si>
  <si>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</si>
  <si>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</si>
  <si>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</si>
  <si>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</si>
  <si>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</si>
  <si>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</si>
  <si>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</si>
  <si>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</si>
  <si>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</si>
  <si>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</si>
  <si>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</si>
  <si>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</si>
  <si>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</si>
  <si>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</si>
  <si>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</si>
  <si>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</si>
  <si>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</si>
  <si>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</si>
  <si>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</si>
  <si>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</si>
  <si>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</si>
  <si>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</si>
  <si>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</si>
  <si>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</si>
  <si>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</si>
  <si>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</si>
  <si>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</si>
  <si>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</si>
  <si>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</si>
  <si>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</si>
  <si>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</si>
  <si>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</si>
  <si>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</si>
  <si>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</si>
  <si>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</si>
  <si>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</si>
  <si>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</si>
  <si>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</si>
  <si>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</si>
  <si>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</si>
  <si>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</si>
  <si>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</si>
  <si>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</si>
  <si>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</si>
  <si>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</si>
  <si>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</si>
  <si>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</si>
  <si>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</si>
  <si>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</si>
  <si>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</si>
  <si>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</si>
  <si>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</si>
  <si>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</si>
  <si>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</si>
  <si>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</si>
  <si>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</si>
  <si>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</si>
  <si>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</si>
  <si>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</si>
  <si>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</si>
  <si>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</si>
  <si>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</si>
  <si>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</si>
  <si>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</si>
  <si>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</si>
  <si>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</si>
  <si>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</si>
  <si>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</si>
  <si>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</si>
  <si>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</si>
  <si>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</si>
  <si>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</si>
  <si>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</si>
  <si>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</si>
  <si>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</si>
  <si>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</si>
  <si>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</si>
  <si>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</si>
  <si>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</si>
  <si>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</si>
  <si>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</si>
  <si>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</si>
  <si>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</si>
  <si>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</si>
  <si>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</si>
  <si>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</si>
  <si>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</si>
  <si>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</si>
  <si>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</si>
  <si>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</si>
  <si>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</si>
  <si>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</si>
  <si>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</si>
  <si>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</si>
  <si>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</si>
  <si>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</si>
  <si>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</si>
  <si>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</si>
  <si>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</si>
  <si>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</si>
  <si>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</si>
  <si>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</si>
  <si>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</si>
  <si>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</si>
  <si>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</si>
  <si>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</si>
  <si>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</si>
  <si>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</si>
  <si>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</si>
  <si>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</si>
  <si>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</si>
  <si>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</si>
  <si>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</si>
  <si>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</si>
  <si>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</si>
  <si>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</si>
  <si>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</si>
  <si>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</si>
  <si>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</si>
  <si>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</si>
  <si>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</si>
  <si>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</si>
  <si>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</si>
  <si>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</si>
  <si>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</si>
  <si>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</si>
  <si>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</si>
  <si>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</si>
  <si>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</si>
  <si>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</si>
  <si>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</si>
  <si>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</si>
  <si>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</si>
  <si>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</si>
  <si>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</si>
  <si>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</si>
  <si>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</si>
  <si>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</si>
  <si>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</si>
  <si>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</si>
  <si>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</si>
  <si>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</si>
  <si>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</si>
  <si>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</si>
  <si>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</si>
  <si>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</si>
  <si>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</si>
  <si>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</si>
  <si>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</si>
  <si>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</si>
  <si>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</si>
  <si>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</si>
  <si>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</si>
  <si>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</si>
  <si>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</si>
  <si>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</si>
  <si>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</si>
  <si>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</si>
  <si>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</si>
  <si>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</si>
  <si>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</si>
  <si>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</si>
  <si>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</si>
  <si>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</si>
  <si>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</si>
  <si>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</si>
  <si>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</si>
  <si>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</si>
  <si>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</si>
  <si>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</si>
  <si>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</si>
  <si>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</si>
  <si>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</si>
  <si>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</si>
  <si>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</si>
  <si>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</si>
  <si>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</si>
  <si>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</si>
  <si>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</si>
  <si>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</si>
  <si>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</si>
  <si>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</si>
  <si>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</si>
  <si>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</si>
  <si>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</si>
  <si>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</si>
  <si>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</si>
  <si>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</si>
  <si>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</si>
  <si>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</si>
  <si>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</si>
  <si>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</si>
  <si>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</si>
  <si>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</si>
  <si>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</si>
  <si>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</si>
  <si>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</si>
  <si>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</si>
  <si>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</si>
  <si>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</si>
  <si>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</si>
  <si>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</si>
  <si>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</si>
  <si>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</si>
  <si>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</si>
  <si>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</si>
  <si>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</si>
  <si>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</si>
  <si>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</si>
  <si>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</si>
  <si>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</si>
  <si>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</si>
  <si>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</si>
  <si>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</si>
  <si>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</si>
  <si>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</si>
  <si>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</si>
  <si>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</si>
  <si>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</si>
  <si>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</si>
  <si>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</si>
  <si>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</si>
  <si>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</si>
  <si>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</si>
  <si>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</si>
  <si>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</si>
  <si>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</si>
  <si>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</si>
  <si>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</si>
  <si>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</si>
  <si>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</si>
  <si>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</si>
  <si>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</si>
  <si>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</si>
  <si>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</si>
  <si>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</si>
  <si>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</si>
  <si>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</si>
  <si>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</si>
  <si>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</si>
  <si>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</si>
  <si>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</si>
  <si>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</si>
  <si>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</si>
  <si>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</si>
  <si>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</si>
  <si>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</si>
  <si>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</si>
  <si>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</si>
  <si>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</si>
  <si>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</si>
  <si>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</si>
  <si>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</si>
  <si>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</si>
  <si>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</si>
  <si>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</si>
  <si>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</si>
  <si>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</si>
  <si>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</si>
  <si>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</si>
  <si>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</si>
  <si>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</si>
  <si>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</si>
  <si>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</si>
  <si>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</si>
  <si>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</si>
  <si>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</si>
  <si>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</si>
  <si>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</si>
  <si>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</si>
  <si>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</si>
  <si>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</si>
  <si>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</si>
  <si>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</si>
  <si>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</si>
  <si>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</si>
  <si>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</si>
  <si>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</si>
  <si>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</si>
  <si>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</si>
  <si>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</si>
  <si>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</si>
  <si>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</si>
  <si>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</si>
  <si>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</si>
  <si>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</si>
  <si>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</si>
  <si>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</si>
  <si>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</si>
  <si>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</si>
  <si>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</si>
  <si>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</si>
  <si>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</si>
  <si>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</si>
  <si>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</si>
  <si>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</si>
  <si>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</si>
  <si>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</si>
  <si>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</si>
  <si>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</si>
  <si>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</si>
  <si>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</si>
  <si>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</si>
  <si>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</si>
  <si>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</si>
  <si>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</si>
  <si>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</si>
  <si>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</si>
  <si>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</si>
  <si>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</si>
  <si>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</si>
  <si>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</si>
  <si>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</si>
  <si>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</si>
  <si>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</si>
  <si>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</si>
  <si>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</si>
  <si>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</si>
  <si>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</si>
  <si>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</si>
  <si>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</si>
  <si>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</si>
  <si>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</si>
  <si>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</si>
  <si>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</si>
  <si>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</si>
  <si>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</si>
  <si>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</si>
  <si>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</si>
  <si>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</si>
  <si>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</si>
  <si>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</si>
  <si>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</si>
  <si>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</si>
  <si>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</si>
  <si>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</si>
  <si>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</si>
  <si>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</si>
  <si>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</si>
  <si>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</si>
  <si>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</si>
  <si>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</si>
  <si>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</si>
  <si>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</si>
  <si>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</si>
  <si>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</si>
  <si>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</si>
  <si>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</si>
  <si>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</si>
  <si>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</si>
  <si>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</si>
  <si>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</si>
  <si>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</si>
  <si>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</si>
  <si>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</si>
  <si>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</si>
  <si>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</si>
  <si>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</si>
  <si>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</si>
  <si>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</si>
  <si>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</si>
  <si>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</si>
  <si>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</si>
  <si>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</si>
  <si>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</si>
  <si>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</si>
  <si>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</si>
  <si>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</si>
  <si>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</si>
  <si>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</si>
  <si>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</si>
  <si>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</si>
  <si>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</si>
  <si>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</si>
  <si>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</si>
  <si>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</si>
  <si>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</si>
  <si>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</si>
  <si>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</si>
  <si>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</si>
  <si>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</si>
  <si>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</si>
  <si>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</si>
  <si>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</si>
  <si>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</si>
  <si>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</si>
  <si>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</si>
  <si>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</si>
  <si>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</si>
  <si>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</si>
  <si>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</si>
  <si>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</si>
  <si>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</si>
  <si>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</si>
  <si>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</si>
  <si>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</si>
  <si>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</si>
  <si>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</si>
  <si>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</si>
  <si>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</si>
  <si>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</si>
  <si>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</si>
  <si>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</si>
  <si>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</si>
  <si>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</si>
  <si>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</si>
  <si>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</si>
  <si>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</si>
  <si>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</si>
  <si>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</si>
  <si>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</si>
  <si>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</si>
  <si>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</si>
  <si>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</si>
  <si>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</si>
  <si>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</si>
  <si>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</si>
  <si>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</si>
  <si>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</si>
  <si>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</si>
  <si>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</si>
  <si>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</si>
  <si>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</si>
  <si>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</si>
  <si>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</si>
  <si>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</si>
  <si>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</si>
  <si>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</si>
  <si>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</si>
  <si>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</si>
  <si>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</si>
  <si>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</si>
  <si>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</si>
  <si>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</si>
  <si>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</si>
  <si>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</si>
  <si>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</si>
  <si>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</si>
  <si>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</si>
  <si>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</si>
  <si>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</si>
  <si>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</si>
  <si>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</si>
  <si>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</si>
  <si>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</si>
  <si>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</si>
  <si>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</si>
  <si>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</si>
  <si>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</si>
  <si>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</si>
  <si>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</si>
  <si>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</si>
  <si>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</si>
  <si>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</si>
  <si>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</si>
  <si>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</si>
  <si>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</si>
  <si>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</si>
  <si>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</si>
  <si>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</si>
  <si>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</si>
  <si>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</si>
  <si>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</si>
  <si>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</si>
  <si>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</si>
  <si>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</si>
  <si>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</si>
  <si>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</si>
  <si>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</si>
  <si>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</si>
  <si>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</si>
  <si>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</si>
  <si>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</si>
  <si>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</si>
  <si>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</si>
  <si>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</si>
  <si>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</si>
  <si>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</si>
  <si>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</si>
  <si>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</si>
  <si>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</si>
  <si>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</si>
  <si>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</si>
  <si>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</si>
  <si>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</si>
  <si>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</si>
  <si>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</si>
  <si>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</si>
  <si>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</si>
  <si>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</si>
  <si>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</si>
  <si>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</si>
  <si>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</si>
  <si>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</si>
  <si>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</si>
  <si>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</si>
  <si>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</si>
  <si>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</si>
  <si>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</si>
  <si>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</si>
  <si>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</si>
  <si>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</si>
  <si>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</si>
  <si>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</si>
  <si>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</si>
  <si>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</si>
  <si>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</si>
  <si>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</si>
  <si>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</si>
  <si>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</si>
  <si>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</si>
  <si>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</si>
  <si>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</si>
  <si>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</si>
  <si>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</si>
  <si>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</si>
  <si>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</si>
  <si>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</si>
  <si>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</si>
  <si>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</si>
  <si>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</si>
  <si>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</si>
  <si>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</si>
  <si>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</si>
  <si>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</si>
  <si>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</si>
  <si>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</si>
  <si>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</si>
  <si>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</si>
  <si>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</si>
  <si>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</si>
  <si>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</si>
  <si>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</si>
  <si>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</si>
  <si>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</si>
  <si>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</si>
  <si>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</si>
  <si>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</si>
  <si>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</si>
  <si>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</si>
  <si>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</si>
  <si>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</si>
  <si>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</si>
  <si>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</si>
  <si>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</si>
  <si>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</si>
  <si>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</si>
  <si>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</si>
  <si>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</si>
  <si>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</si>
  <si>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</si>
  <si>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</si>
  <si>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</si>
  <si>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</si>
  <si>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</si>
  <si>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</si>
  <si>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</si>
  <si>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</si>
  <si>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</si>
  <si>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</si>
  <si>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</si>
  <si>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</si>
  <si>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</si>
  <si>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</si>
  <si>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</si>
  <si>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</si>
  <si>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</si>
  <si>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</si>
  <si>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</si>
  <si>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</si>
  <si>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</si>
  <si>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</si>
  <si>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</si>
  <si>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</si>
  <si>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</si>
  <si>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</si>
  <si>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</si>
  <si>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</si>
  <si>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</si>
  <si>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</si>
  <si>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</si>
  <si>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</si>
  <si>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</si>
  <si>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</si>
  <si>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</si>
  <si>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</si>
  <si>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</si>
  <si>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</si>
  <si>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</si>
  <si>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</si>
  <si>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</si>
  <si>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</si>
  <si>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</si>
  <si>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</si>
  <si>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</si>
  <si>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</si>
  <si>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</si>
  <si>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</si>
  <si>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</si>
  <si>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</si>
  <si>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</si>
  <si>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</si>
  <si>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</si>
  <si>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</si>
  <si>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</si>
  <si>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</si>
  <si>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</si>
  <si>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</si>
  <si>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</si>
  <si>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</si>
  <si>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</si>
  <si>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</si>
  <si>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</si>
  <si>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</si>
  <si>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</si>
  <si>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</si>
  <si>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</si>
  <si>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</si>
  <si>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</si>
  <si>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</si>
  <si>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</si>
  <si>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</si>
  <si>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</si>
  <si>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</si>
  <si>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</si>
  <si>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</si>
  <si>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</si>
  <si>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</si>
  <si>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</si>
  <si>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</si>
  <si>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</si>
  <si>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</si>
  <si>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</si>
  <si>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</si>
  <si>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</si>
  <si>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</si>
  <si>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</si>
  <si>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</si>
  <si>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</si>
  <si>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</si>
  <si>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</si>
  <si>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</si>
  <si>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</si>
  <si>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</si>
  <si>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</si>
  <si>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</si>
  <si>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</si>
  <si>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</si>
  <si>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</si>
  <si>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</si>
  <si>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</si>
  <si>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</si>
  <si>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</si>
  <si>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</si>
  <si>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</si>
  <si>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</si>
  <si>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</si>
  <si>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</si>
  <si>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</si>
  <si>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</si>
  <si>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</si>
  <si>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</si>
  <si>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</si>
  <si>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</si>
  <si>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</si>
  <si>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</si>
  <si>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</si>
  <si>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</si>
  <si>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</si>
  <si>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</si>
  <si>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</si>
  <si>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</si>
  <si>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</si>
  <si>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</si>
  <si>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</si>
  <si>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</si>
  <si>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</si>
  <si>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</si>
  <si>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</si>
  <si>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</si>
  <si>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</si>
  <si>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</si>
  <si>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</si>
  <si>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</si>
  <si>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</si>
  <si>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</si>
  <si>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</si>
  <si>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</si>
  <si>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</si>
  <si>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</si>
  <si>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</si>
  <si>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</si>
  <si>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</si>
  <si>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</si>
  <si>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</si>
  <si>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</si>
  <si>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</si>
  <si>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</si>
  <si>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</si>
  <si>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</si>
  <si>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</si>
  <si>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</si>
  <si>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</si>
  <si>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</si>
  <si>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</si>
  <si>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</si>
  <si>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</si>
  <si>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</si>
  <si>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</si>
  <si>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</si>
  <si>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</si>
  <si>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</si>
  <si>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</si>
  <si>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</si>
  <si>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</si>
  <si>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</si>
  <si>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</si>
  <si>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</si>
  <si>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</si>
  <si>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</si>
  <si>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</si>
  <si>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</si>
  <si>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</si>
  <si>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</si>
  <si>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</si>
  <si>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</si>
  <si>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</si>
  <si>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</si>
  <si>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</si>
  <si>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</si>
  <si>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</si>
  <si>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</si>
  <si>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</si>
  <si>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</si>
  <si>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</si>
  <si>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</si>
  <si>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</si>
  <si>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</si>
  <si>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</si>
  <si>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</si>
  <si>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</si>
  <si>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</si>
  <si>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</si>
  <si>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</si>
  <si>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</si>
  <si>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</si>
  <si>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</si>
  <si>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</si>
  <si>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</si>
  <si>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</si>
  <si>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</si>
  <si>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</si>
  <si>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</si>
  <si>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</si>
  <si>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</si>
  <si>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</si>
  <si>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</si>
  <si>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</si>
  <si>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</si>
  <si>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</si>
  <si>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</si>
  <si>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</si>
  <si>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</si>
  <si>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</si>
  <si>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</si>
  <si>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</si>
  <si>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</si>
  <si>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</si>
  <si>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</si>
  <si>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</si>
  <si>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</si>
  <si>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</si>
  <si>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</si>
  <si>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</si>
  <si>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</si>
  <si>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</si>
  <si>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</si>
  <si>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</si>
  <si>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</si>
  <si>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</si>
  <si>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</si>
  <si>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</si>
  <si>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</si>
  <si>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</si>
  <si>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</si>
  <si>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</si>
  <si>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</si>
  <si>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</si>
  <si>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</si>
  <si>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</si>
  <si>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</si>
  <si>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</si>
  <si>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</si>
  <si>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</si>
  <si>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</si>
  <si>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</si>
  <si>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</si>
  <si>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</si>
  <si>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</si>
  <si>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</si>
  <si>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</si>
  <si>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</si>
  <si>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</si>
  <si>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</si>
  <si>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</si>
  <si>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</si>
  <si>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</si>
  <si>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</si>
  <si>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</si>
  <si>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</si>
  <si>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</si>
  <si>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</si>
  <si>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</si>
  <si>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</si>
  <si>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</si>
  <si>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</si>
  <si>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</si>
  <si>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</si>
  <si>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</si>
  <si>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</si>
  <si>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</si>
  <si>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</si>
  <si>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</si>
  <si>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</si>
  <si>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</si>
  <si>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</si>
  <si>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</si>
  <si>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</si>
  <si>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</si>
  <si>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</si>
  <si>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</si>
  <si>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</si>
  <si>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</si>
  <si>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</si>
  <si>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</si>
  <si>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</si>
  <si>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</si>
  <si>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</si>
  <si>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</si>
  <si>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</si>
  <si>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</si>
  <si>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</si>
  <si>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</si>
  <si>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</si>
  <si>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</si>
  <si>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</si>
  <si>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</si>
  <si>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</si>
  <si>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</si>
  <si>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</si>
  <si>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</si>
  <si>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</si>
  <si>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</si>
  <si>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</si>
  <si>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</si>
  <si>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</si>
  <si>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</si>
  <si>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</si>
  <si>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</si>
  <si>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</si>
  <si>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</si>
  <si>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</si>
  <si>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</si>
  <si>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</si>
  <si>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</si>
  <si>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</si>
  <si>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</si>
  <si>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</si>
  <si>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</si>
  <si>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</si>
  <si>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</si>
  <si>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</si>
  <si>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</si>
  <si>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</si>
  <si>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</si>
  <si>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</si>
  <si>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</si>
  <si>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</si>
  <si>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</si>
  <si>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</si>
  <si>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</si>
  <si>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</si>
  <si>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</si>
  <si>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</si>
  <si>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</si>
  <si>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</si>
  <si>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</si>
  <si>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</si>
  <si>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</si>
  <si>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</si>
  <si>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</si>
  <si>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</si>
  <si>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</si>
  <si>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</si>
  <si>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</si>
  <si>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</si>
  <si>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</si>
  <si>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</si>
  <si>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</si>
  <si>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</si>
  <si>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</si>
  <si>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</si>
  <si>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</si>
  <si>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</si>
  <si>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</si>
  <si>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</si>
  <si>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</si>
  <si>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</si>
  <si>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</si>
  <si>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</si>
  <si>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</si>
  <si>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</si>
  <si>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</si>
  <si>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</si>
  <si>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</si>
  <si>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</si>
  <si>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</si>
  <si>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</si>
  <si>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</si>
  <si>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</si>
  <si>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</si>
  <si>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</si>
  <si>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</si>
  <si>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</si>
  <si>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</si>
  <si>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</si>
  <si>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</si>
  <si>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</si>
  <si>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</si>
  <si>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</si>
  <si>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</si>
  <si>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</si>
  <si>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</si>
  <si>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</si>
  <si>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</si>
  <si>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</si>
  <si>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</si>
  <si>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</si>
  <si>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</si>
  <si>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</si>
  <si>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</si>
  <si>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</si>
  <si>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</si>
  <si>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</si>
  <si>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</si>
  <si>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</si>
  <si>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</si>
  <si>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</si>
  <si>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</si>
  <si>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</si>
  <si>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</si>
  <si>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</si>
  <si>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</si>
  <si>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</si>
  <si>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</si>
  <si>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</si>
  <si>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</si>
  <si>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</si>
  <si>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</si>
  <si>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</si>
  <si>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</si>
  <si>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</si>
  <si>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</si>
  <si>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</si>
  <si>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</si>
  <si>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</si>
  <si>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</si>
  <si>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</si>
  <si>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</si>
  <si>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</si>
  <si>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</si>
  <si>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</si>
  <si>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</si>
  <si>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</si>
  <si>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</si>
  <si>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</si>
  <si>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</si>
  <si>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</si>
  <si>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</si>
  <si>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</si>
  <si>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</si>
  <si>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</si>
  <si>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</si>
  <si>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</si>
  <si>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</si>
  <si>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</si>
  <si>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</si>
  <si>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</si>
  <si>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</si>
  <si>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</si>
  <si>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</si>
  <si>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</si>
  <si>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</si>
  <si>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</si>
  <si>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</si>
  <si>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</si>
  <si>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</si>
  <si>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</si>
  <si>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</si>
  <si>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</si>
  <si>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</si>
  <si>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</si>
  <si>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</si>
  <si>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</si>
  <si>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</si>
  <si>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</si>
  <si>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</si>
  <si>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</si>
  <si>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</si>
  <si>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</si>
  <si>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</si>
  <si>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</si>
  <si>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</si>
  <si>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</si>
  <si>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</si>
  <si>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</si>
  <si>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</si>
  <si>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</si>
  <si>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</si>
  <si>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</si>
  <si>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</si>
  <si>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</si>
  <si>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</si>
  <si>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</si>
  <si>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</si>
  <si>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</si>
  <si>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</si>
  <si>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</si>
  <si>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</si>
  <si>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</si>
  <si>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</si>
  <si>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</si>
  <si>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</si>
  <si>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</si>
  <si>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</si>
  <si>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</si>
  <si>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</si>
  <si>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</si>
  <si>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</si>
  <si>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</si>
  <si>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</si>
  <si>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</si>
  <si>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</si>
  <si>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</si>
  <si>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</si>
  <si>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</si>
  <si>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</si>
  <si>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</si>
  <si>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</si>
  <si>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</si>
  <si>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</si>
  <si>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</si>
  <si>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</si>
  <si>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</si>
  <si>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</si>
  <si>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</si>
  <si>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</si>
  <si>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</si>
  <si>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</si>
  <si>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</si>
  <si>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</si>
  <si>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</si>
  <si>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</si>
  <si>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</si>
  <si>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</si>
  <si>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</si>
  <si>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</si>
  <si>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</si>
  <si>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</si>
  <si>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</si>
  <si>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</si>
  <si>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</si>
  <si>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</si>
  <si>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</si>
  <si>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</si>
  <si>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</si>
  <si>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</si>
  <si>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</si>
  <si>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</si>
  <si>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</si>
  <si>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</si>
  <si>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</si>
  <si>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</si>
  <si>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</si>
  <si>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</si>
  <si>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</si>
  <si>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</si>
  <si>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</si>
  <si>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</si>
  <si>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</si>
  <si>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</si>
  <si>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</si>
  <si>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</si>
  <si>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</si>
  <si>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</si>
  <si>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</si>
  <si>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</si>
  <si>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</si>
  <si>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</si>
  <si>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</si>
  <si>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</si>
  <si>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</si>
  <si>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</si>
  <si>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</si>
  <si>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</si>
  <si>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</si>
  <si>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</si>
  <si>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</si>
  <si>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</si>
  <si>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</si>
  <si>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</si>
  <si>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</si>
  <si>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</si>
  <si>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</si>
  <si>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</si>
  <si>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</si>
  <si>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</si>
  <si>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</si>
  <si>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</si>
  <si>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</si>
  <si>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</si>
  <si>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</si>
  <si>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</si>
  <si>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</si>
  <si>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</si>
  <si>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</si>
  <si>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</si>
  <si>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</si>
  <si>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</si>
  <si>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</si>
  <si>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</si>
  <si>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</si>
  <si>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</si>
  <si>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</si>
  <si>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</si>
  <si>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</si>
  <si>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</si>
  <si>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</si>
  <si>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</si>
  <si>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</si>
  <si>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</si>
  <si>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</si>
  <si>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</si>
  <si>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</si>
  <si>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</si>
  <si>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</si>
  <si>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</si>
  <si>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</si>
  <si>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</si>
  <si>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</si>
  <si>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</si>
  <si>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</si>
  <si>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</si>
  <si>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</si>
  <si>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</si>
  <si>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</si>
  <si>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</si>
  <si>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</si>
  <si>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</si>
  <si>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</si>
  <si>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</si>
  <si>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</si>
  <si>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</si>
  <si>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</si>
  <si>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</si>
  <si>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</si>
  <si>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</si>
  <si>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</si>
  <si>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</si>
  <si>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</si>
  <si>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</si>
  <si>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</si>
  <si>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</si>
  <si>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</si>
  <si>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</si>
  <si>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</si>
  <si>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</si>
  <si>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</si>
  <si>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</si>
  <si>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</si>
  <si>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</si>
  <si>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</si>
  <si>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</si>
  <si>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</si>
  <si>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</si>
  <si>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</si>
  <si>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</si>
  <si>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</si>
  <si>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</si>
  <si>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</si>
  <si>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</si>
  <si>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</si>
  <si>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</si>
  <si>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</si>
  <si>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</si>
  <si>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</si>
  <si>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</si>
  <si>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</si>
  <si>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</si>
  <si>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</si>
  <si>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</si>
  <si>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</si>
  <si>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</si>
  <si>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</si>
  <si>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</si>
  <si>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</si>
  <si>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</si>
  <si>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</si>
  <si>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</si>
  <si>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</si>
  <si>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</si>
  <si>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</si>
  <si>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</si>
  <si>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</si>
  <si>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</si>
  <si>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</si>
  <si>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</si>
  <si>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</si>
  <si>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</si>
  <si>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</si>
  <si>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</si>
  <si>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</si>
  <si>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</si>
  <si>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</si>
  <si>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</si>
  <si>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</si>
  <si>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</si>
  <si>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</si>
  <si>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</si>
  <si>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</si>
  <si>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</si>
  <si>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</si>
  <si>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</si>
  <si>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</si>
  <si>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</si>
  <si>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</si>
  <si>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</si>
  <si>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</si>
  <si>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</si>
  <si>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</si>
  <si>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</si>
  <si>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</si>
  <si>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</si>
  <si>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</si>
  <si>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</si>
  <si>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</si>
  <si>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</si>
  <si>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</si>
  <si>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</si>
  <si>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</si>
  <si>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</si>
  <si>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</si>
  <si>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</si>
  <si>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</si>
  <si>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</si>
  <si>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</si>
  <si>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</si>
  <si>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</si>
  <si>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</si>
  <si>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</si>
  <si>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</si>
  <si>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</si>
  <si>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</si>
  <si>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</si>
  <si>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</si>
  <si>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</si>
  <si>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</si>
  <si>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</si>
  <si>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</si>
  <si>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</si>
  <si>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</si>
  <si>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</si>
  <si>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</si>
  <si>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</si>
  <si>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</si>
  <si>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</si>
  <si>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</si>
  <si>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</si>
  <si>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</si>
  <si>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</si>
  <si>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</si>
  <si>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</si>
  <si>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</si>
  <si>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</si>
  <si>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</si>
  <si>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</si>
  <si>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</si>
  <si>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</si>
  <si>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</si>
  <si>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</si>
  <si>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</si>
  <si>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</si>
  <si>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</si>
  <si>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</si>
  <si>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</si>
  <si>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</si>
  <si>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</si>
  <si>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</si>
  <si>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</si>
  <si>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</si>
  <si>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</si>
  <si>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</si>
  <si>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</si>
  <si>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</si>
  <si>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</si>
  <si>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</si>
  <si>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</si>
  <si>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</si>
  <si>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</si>
  <si>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</si>
  <si>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</si>
  <si>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</si>
  <si>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</si>
  <si>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</si>
  <si>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</si>
  <si>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</si>
  <si>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</si>
  <si>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</si>
  <si>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</si>
  <si>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</si>
  <si>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</si>
  <si>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</si>
  <si>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</si>
  <si>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</si>
  <si>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</si>
  <si>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</si>
  <si>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</si>
  <si>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</si>
  <si>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</si>
  <si>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</si>
  <si>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</si>
  <si>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</si>
  <si>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</si>
  <si>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</si>
  <si>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</si>
  <si>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</si>
  <si>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</si>
  <si>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</si>
  <si>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</si>
  <si>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</si>
  <si>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</si>
  <si>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</si>
  <si>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</si>
  <si>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</si>
  <si>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</si>
  <si>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</si>
  <si>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</si>
  <si>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</si>
  <si>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</si>
  <si>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</si>
  <si>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</si>
  <si>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</si>
  <si>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</si>
  <si>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</si>
  <si>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</si>
  <si>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</si>
  <si>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</si>
  <si>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</si>
  <si>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</si>
  <si>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</si>
  <si>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</si>
  <si>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</si>
  <si>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</si>
  <si>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</si>
  <si>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</si>
  <si>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</si>
  <si>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</si>
  <si>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</si>
  <si>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</si>
  <si>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</si>
  <si>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</si>
  <si>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</si>
  <si>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</si>
  <si>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</si>
  <si>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</si>
  <si>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</si>
  <si>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</si>
  <si>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</si>
  <si>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</si>
  <si>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</si>
  <si>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</si>
  <si>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</si>
  <si>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</si>
  <si>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</si>
  <si>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</si>
  <si>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</si>
  <si>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</si>
  <si>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</si>
  <si>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</si>
  <si>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</si>
  <si>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</si>
  <si>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</si>
  <si>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</si>
  <si>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</si>
  <si>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</si>
  <si>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</si>
  <si>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</si>
  <si>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</si>
  <si>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</si>
  <si>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</si>
  <si>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</si>
  <si>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</si>
  <si>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</si>
  <si>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</si>
  <si>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</si>
  <si>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</si>
  <si>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</si>
  <si>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</si>
  <si>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</si>
  <si>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</si>
  <si>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</si>
  <si>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</si>
  <si>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</si>
  <si>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</si>
  <si>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</si>
  <si>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</si>
  <si>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</si>
  <si>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</si>
  <si>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</si>
  <si>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</si>
  <si>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</si>
  <si>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</si>
  <si>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</si>
  <si>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</si>
  <si>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</si>
  <si>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</si>
  <si>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</si>
  <si>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</si>
  <si>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</si>
  <si>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</si>
  <si>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</si>
  <si>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</si>
  <si>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</si>
  <si>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</si>
  <si>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</si>
  <si>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</si>
  <si>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</si>
  <si>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</si>
  <si>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</si>
  <si>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</si>
  <si>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</si>
  <si>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</si>
  <si>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</si>
  <si>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</si>
  <si>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</si>
  <si>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</si>
  <si>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</si>
  <si>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</si>
  <si>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</si>
  <si>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</si>
  <si>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</si>
  <si>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</si>
  <si>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</si>
  <si>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</si>
  <si>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</si>
  <si>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</si>
  <si>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</si>
  <si>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</si>
  <si>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</si>
  <si>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</si>
  <si>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</si>
  <si>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</si>
  <si>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</si>
  <si>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</si>
  <si>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</si>
  <si>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</si>
  <si>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</si>
  <si>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</si>
  <si>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</si>
  <si>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</si>
  <si>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</si>
  <si>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</si>
  <si>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</si>
  <si>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</si>
  <si>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</si>
  <si>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</si>
  <si>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</si>
  <si>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</si>
  <si>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</si>
  <si>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</si>
  <si>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</si>
  <si>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</si>
  <si>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</si>
  <si>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</si>
  <si>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</si>
  <si>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</si>
  <si>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</si>
  <si>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</si>
  <si>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</si>
  <si>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</si>
  <si>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</si>
  <si>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</si>
  <si>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</si>
  <si>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</si>
  <si>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</si>
  <si>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</si>
  <si>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</si>
  <si>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</si>
  <si>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</si>
  <si>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</si>
  <si>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</si>
  <si>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</si>
  <si>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</si>
  <si>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</si>
  <si>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</si>
  <si>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</si>
  <si>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</si>
  <si>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</si>
  <si>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</si>
  <si>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</si>
  <si>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</si>
  <si>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</si>
  <si>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</si>
  <si>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</si>
  <si>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</si>
  <si>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</si>
  <si>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</si>
  <si>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</si>
  <si>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</si>
  <si>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</si>
  <si>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</si>
  <si>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</si>
  <si>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</si>
  <si>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</si>
  <si>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</si>
  <si>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</si>
  <si>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</si>
  <si>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</si>
  <si>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</si>
  <si>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</si>
  <si>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</si>
  <si>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</si>
  <si>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</si>
  <si>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</si>
  <si>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</si>
  <si>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</si>
  <si>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</si>
  <si>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</si>
  <si>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</si>
  <si>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</si>
  <si>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</si>
  <si>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</si>
  <si>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</si>
  <si>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</si>
  <si>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</si>
  <si>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</si>
  <si>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</si>
  <si>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</si>
  <si>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</si>
  <si>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</si>
  <si>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</si>
  <si>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</si>
  <si>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</si>
  <si>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</si>
  <si>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</si>
  <si>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</si>
  <si>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</si>
  <si>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</si>
  <si>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</si>
  <si>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</si>
  <si>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</si>
  <si>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</si>
  <si>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</si>
  <si>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</si>
  <si>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</si>
  <si>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</si>
  <si>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</si>
  <si>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</si>
  <si>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</si>
  <si>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</si>
  <si>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</si>
  <si>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</si>
  <si>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</si>
  <si>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</si>
  <si>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</si>
  <si>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</si>
  <si>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</si>
  <si>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</si>
  <si>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</si>
  <si>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</si>
  <si>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</si>
  <si>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</si>
  <si>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</si>
  <si>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</si>
  <si>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</si>
  <si>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</si>
  <si>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</si>
  <si>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</si>
  <si>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</si>
  <si>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</si>
  <si>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</si>
  <si>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</si>
  <si>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</si>
  <si>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</si>
  <si>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</si>
  <si>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</si>
  <si>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</si>
  <si>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</si>
  <si>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</si>
  <si>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</si>
  <si>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</si>
  <si>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</si>
  <si>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</si>
  <si>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</si>
  <si>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</si>
  <si>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</si>
  <si>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</si>
  <si>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</si>
  <si>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</si>
  <si>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</si>
  <si>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</si>
  <si>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</si>
  <si>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</si>
  <si>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</si>
  <si>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</si>
  <si>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</si>
  <si>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</si>
  <si>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</si>
  <si>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</si>
  <si>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</si>
  <si>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</si>
  <si>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</si>
  <si>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</si>
  <si>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</si>
  <si>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</si>
  <si>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</si>
  <si>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</si>
  <si>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</si>
  <si>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</si>
  <si>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</si>
  <si>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</si>
  <si>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</si>
  <si>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</si>
  <si>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</si>
  <si>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</si>
  <si>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</si>
  <si>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</si>
  <si>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</si>
  <si>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</si>
  <si>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</si>
  <si>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</si>
  <si>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</si>
  <si>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</si>
  <si>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</si>
  <si>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</si>
  <si>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</si>
  <si>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</si>
  <si>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</si>
  <si>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</si>
  <si>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</si>
  <si>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</si>
  <si>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</si>
  <si>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</si>
  <si>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</si>
  <si>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</si>
  <si>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</si>
  <si>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</si>
  <si>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</si>
  <si>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</si>
  <si>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</si>
  <si>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</si>
  <si>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</si>
  <si>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</si>
  <si>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</si>
  <si>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</si>
  <si>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</si>
  <si>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</si>
  <si>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</si>
  <si>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</si>
  <si>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</si>
  <si>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</si>
  <si>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</si>
  <si>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</si>
  <si>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</si>
  <si>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</si>
  <si>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</si>
  <si>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</si>
  <si>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</si>
  <si>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</si>
  <si>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</si>
  <si>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</si>
  <si>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</si>
  <si>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</si>
  <si>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</si>
  <si>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</si>
  <si>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</si>
  <si>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</si>
  <si>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</si>
  <si>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</si>
  <si>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</si>
  <si>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</si>
  <si>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</si>
  <si>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</si>
  <si>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</si>
  <si>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</si>
  <si>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</si>
  <si>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</si>
  <si>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</si>
  <si>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</si>
  <si>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</si>
  <si>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</si>
  <si>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</si>
  <si>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</si>
  <si>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</si>
  <si>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</si>
  <si>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</si>
  <si>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</si>
  <si>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</si>
  <si>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</si>
  <si>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</si>
  <si>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</si>
  <si>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</si>
  <si>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</si>
  <si>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</si>
  <si>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</si>
  <si>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</si>
  <si>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</si>
  <si>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</si>
  <si>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</si>
  <si>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</si>
  <si>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</si>
  <si>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</si>
  <si>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</si>
  <si>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</si>
  <si>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</si>
  <si>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</si>
  <si>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</si>
  <si>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</si>
  <si>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</si>
  <si>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</si>
  <si>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</si>
  <si>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</si>
  <si>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</si>
  <si>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</si>
  <si>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</si>
  <si>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</si>
  <si>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</si>
  <si>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</si>
  <si>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</si>
  <si>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</si>
  <si>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</si>
  <si>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</si>
  <si>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</si>
  <si>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</si>
  <si>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</si>
  <si>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</si>
  <si>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</si>
  <si>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</si>
  <si>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</si>
  <si>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</si>
  <si>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</si>
  <si>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</si>
  <si>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</si>
  <si>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</si>
  <si>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</si>
  <si>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</si>
  <si>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</si>
  <si>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</si>
  <si>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</si>
  <si>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</si>
  <si>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</si>
  <si>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</si>
  <si>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</si>
  <si>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</si>
  <si>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</si>
  <si>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</si>
  <si>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</si>
  <si>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</si>
  <si>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</si>
  <si>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</si>
  <si>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</si>
  <si>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</si>
  <si>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</si>
  <si>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</si>
  <si>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</si>
  <si>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</si>
  <si>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</si>
  <si>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</si>
  <si>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</si>
  <si>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</si>
  <si>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</si>
  <si>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</si>
  <si>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</si>
  <si>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</si>
  <si>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</si>
  <si>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</si>
  <si>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</si>
  <si>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</si>
  <si>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</si>
  <si>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</si>
  <si>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</si>
  <si>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</si>
  <si>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</si>
  <si>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</si>
  <si>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</si>
  <si>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</si>
  <si>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</si>
  <si>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</si>
  <si>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</si>
  <si>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</si>
  <si>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</si>
  <si>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</si>
  <si>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</si>
  <si>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</si>
  <si>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</si>
  <si>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</si>
  <si>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</si>
  <si>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</si>
  <si>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</si>
  <si>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</si>
  <si>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</si>
  <si>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</si>
  <si>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</si>
  <si>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</si>
  <si>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</si>
  <si>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</si>
  <si>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</si>
  <si>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</si>
  <si>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</si>
  <si>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</si>
  <si>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</si>
  <si>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</si>
  <si>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</si>
  <si>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</si>
  <si>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</si>
  <si>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</si>
  <si>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</si>
  <si>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</si>
  <si>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</si>
  <si>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</si>
  <si>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</si>
  <si>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</si>
  <si>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</si>
  <si>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</si>
  <si>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</si>
  <si>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</si>
  <si>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</si>
  <si>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</si>
  <si>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</si>
  <si>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</si>
  <si>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</si>
  <si>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</si>
  <si>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</si>
  <si>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</si>
  <si>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</si>
  <si>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</si>
  <si>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</si>
  <si>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</si>
  <si>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</si>
  <si>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</si>
  <si>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</si>
  <si>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</si>
  <si>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</si>
  <si>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</si>
  <si>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</si>
  <si>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</si>
  <si>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</si>
  <si>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</si>
  <si>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</si>
  <si>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</si>
  <si>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</si>
  <si>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</si>
  <si>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</si>
  <si>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</si>
  <si>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</si>
  <si>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</si>
  <si>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</si>
  <si>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</si>
  <si>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</si>
  <si>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</si>
  <si>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</si>
  <si>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</si>
  <si>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</si>
  <si>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</si>
  <si>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</si>
  <si>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</si>
  <si>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</si>
  <si>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</si>
  <si>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</si>
  <si>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</si>
  <si>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</si>
  <si>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</si>
  <si>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</si>
  <si>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</si>
  <si>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</si>
  <si>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</si>
  <si>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</si>
  <si>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</si>
  <si>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</si>
  <si>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</si>
  <si>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</si>
  <si>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</si>
  <si>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</si>
  <si>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</si>
  <si>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</si>
  <si>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</si>
  <si>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</si>
  <si>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</si>
  <si>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</si>
  <si>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</si>
  <si>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</si>
  <si>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</si>
  <si>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</si>
  <si>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</si>
  <si>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</si>
  <si>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</si>
  <si>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</si>
  <si>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</si>
  <si>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</si>
  <si>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</si>
  <si>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</si>
  <si>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</si>
  <si>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</si>
  <si>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</si>
  <si>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</si>
  <si>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</si>
  <si>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</si>
  <si>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</si>
  <si>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</si>
  <si>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</si>
  <si>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</si>
  <si>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</si>
  <si>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</si>
  <si>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</si>
  <si>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</si>
  <si>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</si>
  <si>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</si>
  <si>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</si>
  <si>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</si>
  <si>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</si>
  <si>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</si>
  <si>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</si>
  <si>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</si>
  <si>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</si>
  <si>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</si>
  <si>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</si>
  <si>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</si>
  <si>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</si>
  <si>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</si>
  <si>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</si>
  <si>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</si>
  <si>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</si>
  <si>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</si>
  <si>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</si>
  <si>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</si>
  <si>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</si>
  <si>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</si>
  <si>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</si>
  <si>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</si>
  <si>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</si>
  <si>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</si>
  <si>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</si>
  <si>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</si>
  <si>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</si>
  <si>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</si>
  <si>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</si>
  <si>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</si>
  <si>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</si>
  <si>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</si>
  <si>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</si>
  <si>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</si>
  <si>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</si>
  <si>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</si>
  <si>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</si>
  <si>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</si>
  <si>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</si>
  <si>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</si>
  <si>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</si>
  <si>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</si>
  <si>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</si>
  <si>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</si>
  <si>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</si>
  <si>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</si>
  <si>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</si>
  <si>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</si>
  <si>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</si>
  <si>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</si>
  <si>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</si>
  <si>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</si>
  <si>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</si>
  <si>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</si>
  <si>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</si>
  <si>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</si>
  <si>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</si>
  <si>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</si>
  <si>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</si>
  <si>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</si>
  <si>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</si>
  <si>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</si>
  <si>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</si>
  <si>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</si>
  <si>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</si>
  <si>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</si>
  <si>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</si>
  <si>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</si>
  <si>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</si>
  <si>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</si>
  <si>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</si>
  <si>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</si>
  <si>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</si>
  <si>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</si>
  <si>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</si>
  <si>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</si>
  <si>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</si>
  <si>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</si>
  <si>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</si>
  <si>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</si>
  <si>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</si>
  <si>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</si>
  <si>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</si>
  <si>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</si>
  <si>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</si>
  <si>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</si>
  <si>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</si>
  <si>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</si>
  <si>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</si>
  <si>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</si>
  <si>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</si>
  <si>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</si>
  <si>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</si>
  <si>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</si>
  <si>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</si>
  <si>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</si>
  <si>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</si>
  <si>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</si>
  <si>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</si>
  <si>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</si>
  <si>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</si>
  <si>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</si>
  <si>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</si>
  <si>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</si>
  <si>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</si>
  <si>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</si>
  <si>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</si>
  <si>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</si>
  <si>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</si>
  <si>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</si>
  <si>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</si>
  <si>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</si>
  <si>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</si>
  <si>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</si>
  <si>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</si>
  <si>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</si>
  <si>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</si>
  <si>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</si>
  <si>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</si>
  <si>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</si>
  <si>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</si>
  <si>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</si>
  <si>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</si>
  <si>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</si>
  <si>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</si>
  <si>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</si>
  <si>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</si>
  <si>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</si>
  <si>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</si>
  <si>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</si>
  <si>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</si>
  <si>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</si>
  <si>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</si>
  <si>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</si>
  <si>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</si>
  <si>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</si>
  <si>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</si>
  <si>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</si>
  <si>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</si>
  <si>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</si>
  <si>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</si>
  <si>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</si>
  <si>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</si>
  <si>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</si>
  <si>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</si>
  <si>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</si>
  <si>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</si>
  <si>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</si>
  <si>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</si>
  <si>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</si>
  <si>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TDK Electronics AG,  Rosenheimer Strasse 141e, 81671 Munich</t>
  </si>
  <si>
    <t>TDK Corporation</t>
  </si>
  <si>
    <t>at least one smelter; part of Umicore's sourcing originates from the DRC, more specifically in the Congo-Zambian copper belt. For the DRC this means the Southern province of Katanga. This area is very distant of the mining operations of the conflict minerals as mentioned under the Dodd-Franck Act, situated in the North-Eastern part of the DRC. Hence we feel Cobalt, which is mostly mined as a by-product of copper is not to be considered as a conflict mineral.</t>
  </si>
  <si>
    <t>Sustainability: CSR supply chain | TDK Electronics - TDK Europe</t>
  </si>
  <si>
    <t>Mr. Simon Bscheider</t>
  </si>
  <si>
    <t>Simon.Bscheider@tdk-electronics.tdk.com</t>
  </si>
  <si>
    <t>0049 89 54020 1309</t>
  </si>
  <si>
    <t>Senior Manager Conflict Minerals &amp; Sustainability Enquiries</t>
  </si>
  <si>
    <t>Complete TDK E-Brand (EPCOS) provided Cobalt or Mica is part of the product as well as the part is not excluded from scope as shown in tab "Product List".</t>
  </si>
  <si>
    <t xml:space="preserve">DISCLAIMER: 
We expressly point out that all values and statements contained herein are based on our best present knowledge and cannot be regarded as binding product specifications, unless otherwise explicitly agreed in writing. 
TDK CORPORATION, JAPAN, INCL. ITS AFFILIATES HEREBY EXPRESSLY DISCLAIM ANY REPRESENTATION OR WARRANTY; WHETHER EXPRESS, IMPLIED OR STATUTORY, WITH REGARD TO THE STATEMENTS AND VALUES CONTAINED HEREIN, INCLUDING BUT NOT LIMITED TO ANY REPRESENTATION OR WARRANTY OF MERCHANTABILITY OR SUITABILITY FOR ANY PURPOSE. 
</t>
  </si>
  <si>
    <t>The product indicated in column B is not included in the scope of this CMRT. A set wildcard * includes a variable number of characters following the mentioned product code</t>
  </si>
  <si>
    <t>B84143G  14R221</t>
  </si>
  <si>
    <t>B84143G 110R221</t>
  </si>
  <si>
    <t>B88269X3740C 11V60</t>
  </si>
  <si>
    <t>B88269X6370C 11V60</t>
  </si>
  <si>
    <t>B54321P5100A 20</t>
  </si>
  <si>
    <t>B54321P5100A 20V 2</t>
  </si>
  <si>
    <t>B54321P5100A120</t>
  </si>
  <si>
    <t>B59110W2111W 32</t>
  </si>
  <si>
    <t>B59150X 754P 30</t>
  </si>
  <si>
    <t xml:space="preserve">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</si>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</sst>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quot;€&quot;_-;\-* #,##0\ &quot;€&quot;_-;_-* &quot;-&quot;\ &quot;€&quot;_-;_-@_-"/>
    <numFmt numFmtId="173" formatCode="_-* #,##0\ _€_-;\-* #,##0\ _€_-;_-* &quot;-&quot;\ _€_-;_-@_-"/>
    <numFmt numFmtId="174" formatCode="_-* #,##0.00\ &quot;€&quot;_-;\-* #,##0.00\ &quot;€&quot;_-;_-* &quot;-&quot;??\ &quot;€&quot;_-;_-@_-"/>
    <numFmt numFmtId="175" formatCode="_-* #,##0.00\ _€_-;\-* #,##0.00\ _€_-;_-* &quot;-&quot;??\ _€_-;_-@_-"/>
    <numFmt numFmtId="176" formatCode="_-&quot;€&quot;\ * #,##0_-;\-&quot;€&quot;\ * #,##0_-;_-&quot;€&quot;\ * &quot;-&quot;_-;_-@_-"/>
    <numFmt numFmtId="177" formatCode="_-&quot;€&quot;\ * #,##0.00_-;\-&quot;€&quot;\ * #,##0.00_-;_-&quot;€&quot;\ * &quot;-&quot;??_-;_-@_-"/>
    <numFmt numFmtId="178"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1222">
    <xf numFmtId="0" fontId="0" fillId="0" borderId="0"/>
    <xf numFmtId="9" fontId="5" fillId="0" borderId="0" applyFont="0" applyFill="0" applyBorder="0" applyAlignment="0" applyProtection="0"/>
    <xf numFmtId="166" fontId="5" fillId="0" borderId="0" applyFont="0" applyFill="0" applyBorder="0" applyAlignment="0" applyProtection="0"/>
    <xf numFmtId="164" fontId="5" fillId="0" borderId="0" applyFont="0" applyFill="0" applyBorder="0" applyAlignment="0" applyProtection="0"/>
    <xf numFmtId="167" fontId="5" fillId="0" borderId="0" applyFont="0" applyFill="0" applyBorder="0" applyAlignment="0" applyProtection="0"/>
    <xf numFmtId="165" fontId="5" fillId="0" borderId="0" applyFont="0" applyFill="0" applyBorder="0" applyAlignment="0" applyProtection="0"/>
    <xf numFmtId="0" fontId="6" fillId="2" borderId="0" applyNumberFormat="0" applyBorder="0" applyAlignment="0" applyProtection="0"/>
    <xf numFmtId="0" fontId="6" fillId="3" borderId="0" applyNumberFormat="0" applyBorder="0" applyAlignment="0" applyProtection="0"/>
    <xf numFmtId="0" fontId="6" fillId="4" borderId="0" applyNumberFormat="0" applyBorder="0" applyAlignment="0" applyProtection="0"/>
    <xf numFmtId="0" fontId="6" fillId="5" borderId="0" applyNumberFormat="0" applyBorder="0" applyAlignment="0" applyProtection="0"/>
    <xf numFmtId="0" fontId="6" fillId="6" borderId="0" applyNumberFormat="0" applyBorder="0" applyAlignment="0" applyProtection="0"/>
    <xf numFmtId="0" fontId="6"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6" fillId="10" borderId="0" applyNumberFormat="0" applyBorder="0" applyAlignment="0" applyProtection="0"/>
    <xf numFmtId="0" fontId="6" fillId="11"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165" fontId="14" fillId="0" borderId="0" applyFont="0" applyFill="0" applyBorder="0" applyAlignment="0" applyProtection="0"/>
    <xf numFmtId="41" fontId="14" fillId="0" borderId="0" applyFont="0" applyFill="0" applyBorder="0" applyAlignment="0" applyProtection="0"/>
    <xf numFmtId="173"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67"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75" fontId="14" fillId="0" borderId="0" applyFont="0" applyFill="0" applyBorder="0" applyAlignment="0" applyProtection="0"/>
    <xf numFmtId="164" fontId="14" fillId="0" borderId="0" applyFont="0" applyFill="0" applyBorder="0" applyAlignment="0" applyProtection="0"/>
    <xf numFmtId="170" fontId="14" fillId="0" borderId="0" applyFont="0" applyFill="0" applyBorder="0" applyAlignment="0" applyProtection="0"/>
    <xf numFmtId="172" fontId="14" fillId="0" borderId="0" applyFont="0" applyFill="0" applyBorder="0" applyAlignment="0" applyProtection="0"/>
    <xf numFmtId="17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7"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71"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66"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74" fontId="14" fillId="0" borderId="0" applyFont="0" applyFill="0" applyBorder="0" applyAlignment="0" applyProtection="0"/>
    <xf numFmtId="168" fontId="83" fillId="0" borderId="0"/>
    <xf numFmtId="0" fontId="56" fillId="0" borderId="0" applyNumberFormat="0" applyFill="0" applyBorder="0" applyAlignment="0" applyProtection="0"/>
    <xf numFmtId="0" fontId="57" fillId="29" borderId="0" applyNumberFormat="0" applyBorder="0" applyAlignment="0" applyProtection="0"/>
    <xf numFmtId="0" fontId="58" fillId="0" borderId="3" applyNumberFormat="0" applyFill="0" applyAlignment="0" applyProtection="0"/>
    <xf numFmtId="0" fontId="59" fillId="0" borderId="4"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78" fillId="0" borderId="0" applyNumberFormat="0" applyFill="0" applyBorder="0" applyProtection="0">
      <protection locked="0"/>
    </xf>
    <xf numFmtId="0" fontId="61" fillId="0" borderId="0" applyNumberFormat="0" applyFill="0" applyBorder="0" applyAlignment="0" applyProtection="0"/>
    <xf numFmtId="0" fontId="62"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63" fillId="0" borderId="0" applyNumberFormat="0" applyFill="0" applyBorder="0" applyAlignment="0" applyProtection="0"/>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5" fillId="0" borderId="6" applyNumberFormat="0" applyFill="0" applyAlignment="0" applyProtection="0"/>
    <xf numFmtId="0" fontId="66" fillId="31" borderId="0" applyNumberFormat="0" applyBorder="0" applyAlignment="0" applyProtection="0"/>
    <xf numFmtId="168" fontId="5" fillId="0" borderId="0"/>
    <xf numFmtId="0" fontId="83" fillId="0" borderId="0"/>
    <xf numFmtId="0" fontId="83" fillId="0" borderId="0"/>
    <xf numFmtId="168" fontId="5"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168" fontId="5" fillId="0" borderId="0"/>
    <xf numFmtId="0" fontId="11" fillId="0" borderId="0"/>
    <xf numFmtId="168" fontId="83" fillId="0" borderId="0"/>
    <xf numFmtId="0" fontId="6" fillId="0" borderId="0"/>
    <xf numFmtId="0" fontId="6" fillId="0" borderId="0"/>
    <xf numFmtId="168" fontId="11" fillId="0" borderId="0"/>
    <xf numFmtId="0" fontId="6" fillId="0" borderId="0"/>
    <xf numFmtId="0" fontId="11" fillId="0" borderId="0"/>
    <xf numFmtId="0" fontId="6" fillId="0" borderId="0"/>
    <xf numFmtId="0" fontId="67" fillId="0" borderId="0">
      <alignment vertical="center"/>
    </xf>
    <xf numFmtId="168" fontId="5" fillId="0" borderId="0"/>
    <xf numFmtId="0" fontId="68" fillId="0" borderId="0"/>
    <xf numFmtId="0" fontId="6" fillId="0" borderId="0"/>
    <xf numFmtId="0" fontId="83" fillId="0" borderId="0"/>
    <xf numFmtId="0" fontId="68" fillId="0" borderId="0"/>
    <xf numFmtId="0" fontId="6" fillId="0" borderId="0"/>
    <xf numFmtId="0" fontId="6" fillId="0" borderId="0"/>
    <xf numFmtId="0" fontId="6" fillId="0" borderId="0"/>
    <xf numFmtId="0" fontId="6" fillId="0" borderId="0"/>
    <xf numFmtId="0" fontId="6" fillId="0" borderId="0"/>
    <xf numFmtId="0" fontId="83" fillId="0" borderId="0"/>
    <xf numFmtId="0" fontId="6" fillId="0" borderId="0"/>
    <xf numFmtId="0" fontId="83"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8" fillId="0" borderId="0"/>
    <xf numFmtId="0" fontId="68" fillId="0" borderId="0"/>
    <xf numFmtId="0" fontId="6"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83" fillId="0" borderId="0"/>
    <xf numFmtId="0" fontId="6" fillId="0" borderId="0"/>
    <xf numFmtId="0" fontId="6" fillId="0" borderId="0"/>
    <xf numFmtId="168" fontId="5" fillId="0" borderId="0"/>
    <xf numFmtId="168" fontId="5" fillId="0" borderId="0"/>
    <xf numFmtId="0" fontId="69" fillId="0" borderId="0"/>
    <xf numFmtId="0" fontId="83" fillId="0" borderId="0"/>
    <xf numFmtId="0" fontId="14" fillId="0" borderId="0"/>
    <xf numFmtId="0" fontId="6" fillId="32" borderId="7" applyNumberFormat="0" applyFont="0" applyAlignment="0" applyProtection="0"/>
    <xf numFmtId="0" fontId="70" fillId="27" borderId="8" applyNumberFormat="0" applyAlignment="0" applyProtection="0"/>
    <xf numFmtId="9" fontId="14" fillId="0" borderId="0" applyFont="0" applyFill="0" applyBorder="0" applyAlignment="0" applyProtection="0"/>
    <xf numFmtId="0" fontId="8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71" fillId="0" borderId="0" applyNumberFormat="0" applyFill="0" applyBorder="0" applyAlignment="0" applyProtection="0"/>
    <xf numFmtId="0" fontId="72" fillId="0" borderId="9" applyNumberFormat="0" applyFill="0" applyAlignment="0" applyProtection="0"/>
    <xf numFmtId="0" fontId="73" fillId="0" borderId="0" applyNumberFormat="0" applyFill="0" applyBorder="0" applyAlignment="0" applyProtection="0"/>
    <xf numFmtId="168" fontId="14" fillId="0" borderId="0"/>
    <xf numFmtId="0" fontId="83" fillId="0" borderId="0"/>
    <xf numFmtId="0" fontId="83" fillId="0" borderId="0"/>
    <xf numFmtId="0" fontId="83" fillId="0" borderId="0"/>
    <xf numFmtId="168" fontId="83" fillId="0" borderId="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6" fillId="38" borderId="0" applyNumberFormat="0" applyBorder="0" applyAlignment="0" applyProtection="0"/>
    <xf numFmtId="0" fontId="6" fillId="39" borderId="0" applyNumberFormat="0" applyBorder="0" applyAlignment="0" applyProtection="0"/>
    <xf numFmtId="0" fontId="6" fillId="40" borderId="0" applyNumberFormat="0" applyBorder="0" applyAlignment="0" applyProtection="0"/>
    <xf numFmtId="0" fontId="6" fillId="41" borderId="0" applyNumberFormat="0" applyBorder="0" applyAlignment="0" applyProtection="0"/>
    <xf numFmtId="0" fontId="6" fillId="42" borderId="0" applyNumberFormat="0" applyBorder="0" applyAlignment="0" applyProtection="0"/>
    <xf numFmtId="0" fontId="6" fillId="43" borderId="0" applyNumberFormat="0" applyBorder="0" applyAlignment="0" applyProtection="0"/>
    <xf numFmtId="0" fontId="6" fillId="44" borderId="0" applyNumberFormat="0" applyBorder="0" applyAlignment="0" applyProtection="0"/>
    <xf numFmtId="0" fontId="51" fillId="14" borderId="0" applyNumberFormat="0" applyBorder="0" applyAlignment="0" applyProtection="0"/>
    <xf numFmtId="0" fontId="51" fillId="15" borderId="0" applyNumberFormat="0" applyBorder="0" applyAlignment="0" applyProtection="0"/>
    <xf numFmtId="0" fontId="51" fillId="16" borderId="0" applyNumberFormat="0" applyBorder="0" applyAlignment="0" applyProtection="0"/>
    <xf numFmtId="0" fontId="51" fillId="17" borderId="0" applyNumberFormat="0" applyBorder="0" applyAlignment="0" applyProtection="0"/>
    <xf numFmtId="0" fontId="51" fillId="18" borderId="0" applyNumberFormat="0" applyBorder="0" applyAlignment="0" applyProtection="0"/>
    <xf numFmtId="0" fontId="51" fillId="19" borderId="0" applyNumberFormat="0" applyBorder="0" applyAlignment="0" applyProtection="0"/>
    <xf numFmtId="0" fontId="51" fillId="20" borderId="0" applyNumberFormat="0" applyBorder="0" applyAlignment="0" applyProtection="0"/>
    <xf numFmtId="0" fontId="51" fillId="21" borderId="0" applyNumberFormat="0" applyBorder="0" applyAlignment="0" applyProtection="0"/>
    <xf numFmtId="0" fontId="51" fillId="22" borderId="0" applyNumberFormat="0" applyBorder="0" applyAlignment="0" applyProtection="0"/>
    <xf numFmtId="0" fontId="51" fillId="23" borderId="0" applyNumberFormat="0" applyBorder="0" applyAlignment="0" applyProtection="0"/>
    <xf numFmtId="0" fontId="51" fillId="24" borderId="0" applyNumberFormat="0" applyBorder="0" applyAlignment="0" applyProtection="0"/>
    <xf numFmtId="0" fontId="51" fillId="25" borderId="0" applyNumberFormat="0" applyBorder="0" applyAlignment="0" applyProtection="0"/>
    <xf numFmtId="0" fontId="52" fillId="26" borderId="0" applyNumberFormat="0" applyBorder="0" applyAlignment="0" applyProtection="0"/>
    <xf numFmtId="0" fontId="53" fillId="26" borderId="0" applyNumberFormat="0" applyBorder="0" applyAlignment="0" applyProtection="0"/>
    <xf numFmtId="0" fontId="54" fillId="27" borderId="1" applyNumberFormat="0" applyAlignment="0" applyProtection="0"/>
    <xf numFmtId="0" fontId="55" fillId="28" borderId="2" applyNumberFormat="0" applyAlignment="0" applyProtection="0"/>
    <xf numFmtId="0" fontId="57" fillId="29" borderId="0" applyNumberFormat="0" applyBorder="0" applyAlignment="0" applyProtection="0"/>
    <xf numFmtId="0" fontId="59" fillId="0" borderId="10" applyNumberFormat="0" applyFill="0" applyAlignment="0" applyProtection="0"/>
    <xf numFmtId="0" fontId="12" fillId="0" borderId="0" applyNumberFormat="0" applyFill="0" applyBorder="0">
      <protection locked="0"/>
    </xf>
    <xf numFmtId="0" fontId="61" fillId="0" borderId="0" applyNumberFormat="0" applyFill="0" applyBorder="0" applyAlignment="0" applyProtection="0"/>
    <xf numFmtId="0" fontId="61" fillId="0" borderId="0" applyNumberFormat="0" applyFill="0" applyBorder="0">
      <protection locked="0"/>
    </xf>
    <xf numFmtId="0" fontId="61" fillId="0" borderId="0" applyNumberFormat="0" applyFill="0" applyBorder="0">
      <protection locked="0"/>
    </xf>
    <xf numFmtId="0" fontId="12" fillId="0" borderId="0" applyNumberFormat="0" applyFill="0" applyBorder="0">
      <protection locked="0"/>
    </xf>
    <xf numFmtId="0" fontId="61" fillId="0" borderId="0" applyNumberFormat="0" applyFill="0" applyBorder="0">
      <protection locked="0"/>
    </xf>
    <xf numFmtId="0" fontId="64" fillId="30" borderId="1" applyNumberFormat="0" applyAlignment="0" applyProtection="0"/>
    <xf numFmtId="0" fontId="66" fillId="31" borderId="0" applyNumberFormat="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32" borderId="7" applyNumberFormat="0" applyFont="0" applyAlignment="0" applyProtection="0"/>
    <xf numFmtId="0" fontId="70" fillId="27" borderId="8" applyNumberFormat="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71" fillId="0" borderId="0" applyNumberFormat="0" applyFill="0" applyBorder="0" applyAlignment="0" applyProtection="0"/>
    <xf numFmtId="0" fontId="58" fillId="0" borderId="3" applyNumberFormat="0" applyFill="0" applyAlignment="0" applyProtection="0"/>
    <xf numFmtId="0" fontId="59" fillId="0" borderId="63" applyNumberFormat="0" applyFill="0" applyAlignment="0" applyProtection="0"/>
    <xf numFmtId="0" fontId="60" fillId="0" borderId="5" applyNumberFormat="0" applyFill="0" applyAlignment="0" applyProtection="0"/>
    <xf numFmtId="0" fontId="60" fillId="0" borderId="0" applyNumberFormat="0" applyFill="0" applyBorder="0" applyAlignment="0" applyProtection="0"/>
    <xf numFmtId="0" fontId="57" fillId="49" borderId="0" applyNumberFormat="0" applyBorder="0" applyAlignment="0" applyProtection="0"/>
    <xf numFmtId="0" fontId="53" fillId="50" borderId="0" applyNumberFormat="0" applyBorder="0" applyAlignment="0" applyProtection="0"/>
    <xf numFmtId="0" fontId="87" fillId="51" borderId="0" applyNumberFormat="0" applyBorder="0" applyAlignment="0" applyProtection="0"/>
    <xf numFmtId="0" fontId="64" fillId="52" borderId="1" applyNumberFormat="0" applyAlignment="0" applyProtection="0"/>
    <xf numFmtId="0" fontId="70" fillId="53" borderId="8" applyNumberFormat="0" applyAlignment="0" applyProtection="0"/>
    <xf numFmtId="0" fontId="54" fillId="53" borderId="1" applyNumberFormat="0" applyAlignment="0" applyProtection="0"/>
    <xf numFmtId="0" fontId="65" fillId="0" borderId="6" applyNumberFormat="0" applyFill="0" applyAlignment="0" applyProtection="0"/>
    <xf numFmtId="0" fontId="55" fillId="54" borderId="2" applyNumberFormat="0" applyAlignment="0" applyProtection="0"/>
    <xf numFmtId="0" fontId="73" fillId="0" borderId="0" applyNumberFormat="0" applyFill="0" applyBorder="0" applyAlignment="0" applyProtection="0"/>
    <xf numFmtId="0" fontId="56" fillId="0" borderId="0" applyNumberFormat="0" applyFill="0" applyBorder="0" applyAlignment="0" applyProtection="0"/>
    <xf numFmtId="0" fontId="72" fillId="0" borderId="9" applyNumberFormat="0" applyFill="0" applyAlignment="0" applyProtection="0"/>
    <xf numFmtId="0" fontId="51" fillId="56" borderId="0" applyNumberFormat="0" applyBorder="0" applyAlignment="0" applyProtection="0"/>
    <xf numFmtId="0" fontId="4" fillId="57" borderId="0" applyNumberFormat="0" applyBorder="0" applyAlignment="0" applyProtection="0"/>
    <xf numFmtId="0" fontId="4" fillId="58" borderId="0" applyNumberFormat="0" applyBorder="0" applyAlignment="0" applyProtection="0"/>
    <xf numFmtId="0" fontId="4" fillId="59" borderId="0" applyNumberFormat="0" applyBorder="0" applyAlignment="0" applyProtection="0"/>
    <xf numFmtId="0" fontId="51" fillId="60" borderId="0" applyNumberFormat="0" applyBorder="0" applyAlignment="0" applyProtection="0"/>
    <xf numFmtId="0" fontId="4" fillId="61" borderId="0" applyNumberFormat="0" applyBorder="0" applyAlignment="0" applyProtection="0"/>
    <xf numFmtId="0" fontId="4" fillId="62" borderId="0" applyNumberFormat="0" applyBorder="0" applyAlignment="0" applyProtection="0"/>
    <xf numFmtId="0" fontId="4" fillId="63" borderId="0" applyNumberFormat="0" applyBorder="0" applyAlignment="0" applyProtection="0"/>
    <xf numFmtId="0" fontId="51" fillId="64" borderId="0" applyNumberFormat="0" applyBorder="0" applyAlignment="0" applyProtection="0"/>
    <xf numFmtId="0" fontId="4" fillId="65" borderId="0" applyNumberFormat="0" applyBorder="0" applyAlignment="0" applyProtection="0"/>
    <xf numFmtId="0" fontId="4" fillId="66" borderId="0" applyNumberFormat="0" applyBorder="0" applyAlignment="0" applyProtection="0"/>
    <xf numFmtId="0" fontId="4" fillId="67" borderId="0" applyNumberFormat="0" applyBorder="0" applyAlignment="0" applyProtection="0"/>
    <xf numFmtId="0" fontId="51" fillId="68" borderId="0" applyNumberFormat="0" applyBorder="0" applyAlignment="0" applyProtection="0"/>
    <xf numFmtId="0" fontId="4" fillId="69" borderId="0" applyNumberFormat="0" applyBorder="0" applyAlignment="0" applyProtection="0"/>
    <xf numFmtId="0" fontId="4" fillId="70" borderId="0" applyNumberFormat="0" applyBorder="0" applyAlignment="0" applyProtection="0"/>
    <xf numFmtId="0" fontId="4" fillId="71" borderId="0" applyNumberFormat="0" applyBorder="0" applyAlignment="0" applyProtection="0"/>
    <xf numFmtId="0" fontId="51" fillId="72" borderId="0" applyNumberFormat="0" applyBorder="0" applyAlignment="0" applyProtection="0"/>
    <xf numFmtId="0" fontId="4" fillId="73" borderId="0" applyNumberFormat="0" applyBorder="0" applyAlignment="0" applyProtection="0"/>
    <xf numFmtId="0" fontId="4" fillId="74" borderId="0" applyNumberFormat="0" applyBorder="0" applyAlignment="0" applyProtection="0"/>
    <xf numFmtId="0" fontId="4" fillId="75" borderId="0" applyNumberFormat="0" applyBorder="0" applyAlignment="0" applyProtection="0"/>
    <xf numFmtId="0" fontId="51" fillId="76" borderId="0" applyNumberFormat="0" applyBorder="0" applyAlignment="0" applyProtection="0"/>
    <xf numFmtId="0" fontId="4" fillId="77" borderId="0" applyNumberFormat="0" applyBorder="0" applyAlignment="0" applyProtection="0"/>
    <xf numFmtId="0" fontId="4" fillId="78" borderId="0" applyNumberFormat="0" applyBorder="0" applyAlignment="0" applyProtection="0"/>
    <xf numFmtId="0" fontId="4" fillId="79" borderId="0" applyNumberFormat="0" applyBorder="0" applyAlignment="0" applyProtection="0"/>
    <xf numFmtId="0" fontId="4" fillId="0" borderId="0"/>
    <xf numFmtId="0" fontId="4" fillId="55" borderId="7" applyNumberFormat="0" applyFont="0" applyAlignment="0" applyProtection="0"/>
    <xf numFmtId="0" fontId="3" fillId="2" borderId="0" applyNumberFormat="0" applyBorder="0" applyAlignment="0" applyProtection="0"/>
    <xf numFmtId="0" fontId="3" fillId="3" borderId="0" applyNumberFormat="0" applyBorder="0" applyAlignment="0" applyProtection="0"/>
    <xf numFmtId="0" fontId="3" fillId="4" borderId="0" applyNumberFormat="0" applyBorder="0" applyAlignment="0" applyProtection="0"/>
    <xf numFmtId="0" fontId="3" fillId="5" borderId="0" applyNumberFormat="0" applyBorder="0" applyAlignment="0" applyProtection="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36" borderId="0" applyNumberFormat="0" applyBorder="0" applyAlignment="0" applyProtection="0"/>
    <xf numFmtId="0" fontId="3" fillId="37" borderId="0" applyNumberFormat="0" applyBorder="0" applyAlignment="0" applyProtection="0"/>
    <xf numFmtId="0" fontId="3" fillId="38" borderId="0" applyNumberFormat="0" applyBorder="0" applyAlignment="0" applyProtection="0"/>
    <xf numFmtId="0" fontId="3" fillId="39" borderId="0" applyNumberFormat="0" applyBorder="0" applyAlignment="0" applyProtection="0"/>
    <xf numFmtId="0" fontId="3" fillId="40" borderId="0" applyNumberFormat="0" applyBorder="0" applyAlignment="0" applyProtection="0"/>
    <xf numFmtId="0" fontId="3" fillId="41" borderId="0" applyNumberFormat="0" applyBorder="0" applyAlignment="0" applyProtection="0"/>
    <xf numFmtId="0" fontId="3" fillId="42" borderId="0" applyNumberFormat="0" applyBorder="0" applyAlignment="0" applyProtection="0"/>
    <xf numFmtId="0" fontId="3" fillId="43" borderId="0" applyNumberFormat="0" applyBorder="0" applyAlignment="0" applyProtection="0"/>
    <xf numFmtId="0" fontId="3" fillId="44" borderId="0" applyNumberFormat="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32" borderId="7" applyNumberFormat="0" applyFont="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0" borderId="0"/>
    <xf numFmtId="0" fontId="2" fillId="0" borderId="0"/>
    <xf numFmtId="0" fontId="14" fillId="0" borderId="0"/>
    <xf numFmtId="43" fontId="5" fillId="0" borderId="0" applyFont="0" applyFill="0" applyBorder="0" applyAlignment="0" applyProtection="0"/>
    <xf numFmtId="41" fontId="5" fillId="0" borderId="0" applyFont="0" applyFill="0" applyBorder="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41" fontId="14" fillId="0" borderId="0" applyFont="0" applyFill="0" applyBorder="0" applyAlignment="0" applyProtection="0"/>
    <xf numFmtId="41"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78"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57" borderId="0" applyNumberFormat="0" applyBorder="0" applyAlignment="0" applyProtection="0"/>
    <xf numFmtId="0" fontId="1" fillId="58" borderId="0" applyNumberFormat="0" applyBorder="0" applyAlignment="0" applyProtection="0"/>
    <xf numFmtId="0" fontId="1" fillId="59" borderId="0" applyNumberFormat="0" applyBorder="0" applyAlignment="0" applyProtection="0"/>
    <xf numFmtId="0" fontId="1" fillId="61" borderId="0" applyNumberFormat="0" applyBorder="0" applyAlignment="0" applyProtection="0"/>
    <xf numFmtId="0" fontId="1" fillId="62" borderId="0" applyNumberFormat="0" applyBorder="0" applyAlignment="0" applyProtection="0"/>
    <xf numFmtId="0" fontId="1" fillId="63" borderId="0" applyNumberFormat="0" applyBorder="0" applyAlignment="0" applyProtection="0"/>
    <xf numFmtId="0" fontId="1" fillId="65" borderId="0" applyNumberFormat="0" applyBorder="0" applyAlignment="0" applyProtection="0"/>
    <xf numFmtId="0" fontId="1" fillId="66" borderId="0" applyNumberFormat="0" applyBorder="0" applyAlignment="0" applyProtection="0"/>
    <xf numFmtId="0" fontId="1" fillId="67" borderId="0" applyNumberFormat="0" applyBorder="0" applyAlignment="0" applyProtection="0"/>
    <xf numFmtId="0" fontId="1" fillId="69" borderId="0" applyNumberFormat="0" applyBorder="0" applyAlignment="0" applyProtection="0"/>
    <xf numFmtId="0" fontId="1" fillId="70" borderId="0" applyNumberFormat="0" applyBorder="0" applyAlignment="0" applyProtection="0"/>
    <xf numFmtId="0" fontId="1" fillId="71" borderId="0" applyNumberFormat="0" applyBorder="0" applyAlignment="0" applyProtection="0"/>
    <xf numFmtId="0" fontId="1" fillId="73" borderId="0" applyNumberFormat="0" applyBorder="0" applyAlignment="0" applyProtection="0"/>
    <xf numFmtId="0" fontId="1" fillId="74" borderId="0" applyNumberFormat="0" applyBorder="0" applyAlignment="0" applyProtection="0"/>
    <xf numFmtId="0" fontId="1" fillId="75" borderId="0" applyNumberFormat="0" applyBorder="0" applyAlignment="0" applyProtection="0"/>
    <xf numFmtId="0" fontId="1" fillId="77" borderId="0" applyNumberFormat="0" applyBorder="0" applyAlignment="0" applyProtection="0"/>
    <xf numFmtId="0" fontId="1" fillId="78" borderId="0" applyNumberFormat="0" applyBorder="0" applyAlignment="0" applyProtection="0"/>
    <xf numFmtId="0" fontId="1" fillId="79" borderId="0" applyNumberFormat="0" applyBorder="0" applyAlignment="0" applyProtection="0"/>
    <xf numFmtId="0" fontId="1" fillId="0" borderId="0"/>
    <xf numFmtId="0" fontId="1" fillId="55" borderId="7" applyNumberFormat="0" applyFont="0" applyAlignment="0" applyProtection="0"/>
    <xf numFmtId="0" fontId="1" fillId="0" borderId="0"/>
    <xf numFmtId="0" fontId="1" fillId="0" borderId="0"/>
  </cellStyleXfs>
  <cellXfs count="407">
    <xf numFmtId="0" fontId="0" fillId="0" borderId="0" xfId="0"/>
    <xf numFmtId="0" fontId="19" fillId="45" borderId="11" xfId="0" applyFont="1" applyFill="1" applyBorder="1" applyAlignment="1">
      <alignment horizontal="center" vertical="center"/>
    </xf>
    <xf numFmtId="0" fontId="13"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5" fillId="45" borderId="0" xfId="0" applyFont="1" applyFill="1" applyAlignment="1">
      <alignment vertical="center"/>
    </xf>
    <xf numFmtId="0" fontId="21" fillId="45" borderId="0" xfId="0" applyFont="1" applyFill="1" applyAlignment="1">
      <alignment horizontal="left" wrapText="1"/>
    </xf>
    <xf numFmtId="0" fontId="19" fillId="45" borderId="0" xfId="0" applyFont="1" applyFill="1" applyAlignment="1">
      <alignment vertical="center"/>
    </xf>
    <xf numFmtId="0" fontId="19" fillId="45" borderId="0" xfId="0" applyFont="1" applyFill="1" applyAlignment="1">
      <alignment horizontal="center" vertical="center"/>
    </xf>
    <xf numFmtId="0" fontId="0" fillId="45" borderId="0" xfId="0" applyFill="1" applyAlignment="1">
      <alignment vertical="top"/>
    </xf>
    <xf numFmtId="0" fontId="13" fillId="45" borderId="0" xfId="0" applyFont="1" applyFill="1" applyProtection="1">
      <protection hidden="1"/>
    </xf>
    <xf numFmtId="0" fontId="15" fillId="45" borderId="0" xfId="0" applyFont="1" applyFill="1" applyAlignment="1" applyProtection="1">
      <alignment horizontal="center" vertical="top"/>
      <protection hidden="1"/>
    </xf>
    <xf numFmtId="0" fontId="15" fillId="45" borderId="0" xfId="0" applyFont="1" applyFill="1" applyAlignment="1" applyProtection="1">
      <alignment vertical="center"/>
      <protection hidden="1"/>
    </xf>
    <xf numFmtId="0" fontId="19"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8" fillId="45" borderId="0" xfId="0" applyFont="1" applyFill="1" applyAlignment="1" applyProtection="1">
      <alignment horizontal="right" vertical="center"/>
      <protection hidden="1"/>
    </xf>
    <xf numFmtId="0" fontId="15" fillId="45" borderId="15"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hidden="1"/>
    </xf>
    <xf numFmtId="0" fontId="15" fillId="45" borderId="17" xfId="0" applyFont="1" applyFill="1" applyBorder="1" applyAlignment="1" applyProtection="1">
      <alignment vertical="center" wrapText="1"/>
      <protection hidden="1"/>
    </xf>
    <xf numFmtId="0" fontId="15"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5" fillId="45" borderId="19" xfId="0" applyFont="1" applyFill="1" applyBorder="1" applyAlignment="1">
      <alignment vertical="center"/>
    </xf>
    <xf numFmtId="0" fontId="7" fillId="45" borderId="16" xfId="0" applyFont="1" applyFill="1" applyBorder="1" applyAlignment="1">
      <alignment vertical="center"/>
    </xf>
    <xf numFmtId="0" fontId="22" fillId="45" borderId="20" xfId="0" applyFont="1" applyFill="1" applyBorder="1" applyAlignment="1" applyProtection="1">
      <alignment horizontal="center" vertical="center"/>
      <protection locked="0" hidden="1"/>
    </xf>
    <xf numFmtId="0" fontId="15" fillId="45" borderId="21" xfId="0" applyFont="1" applyFill="1" applyBorder="1" applyAlignment="1">
      <alignment vertical="center"/>
    </xf>
    <xf numFmtId="0" fontId="7" fillId="45" borderId="22" xfId="0" applyFont="1" applyFill="1" applyBorder="1" applyAlignment="1">
      <alignment vertical="center"/>
    </xf>
    <xf numFmtId="0" fontId="18" fillId="45" borderId="20" xfId="0" applyFont="1" applyFill="1" applyBorder="1" applyAlignment="1" applyProtection="1">
      <alignment horizontal="right" vertical="center"/>
      <protection hidden="1"/>
    </xf>
    <xf numFmtId="0" fontId="15" fillId="45" borderId="15" xfId="0" applyFont="1" applyFill="1" applyBorder="1" applyAlignment="1">
      <alignment vertical="center"/>
    </xf>
    <xf numFmtId="0" fontId="15" fillId="45" borderId="23" xfId="0" applyFont="1" applyFill="1" applyBorder="1" applyAlignment="1">
      <alignment vertical="center"/>
    </xf>
    <xf numFmtId="0" fontId="7" fillId="45" borderId="24" xfId="0" applyFont="1" applyFill="1" applyBorder="1" applyAlignment="1">
      <alignment vertical="center"/>
    </xf>
    <xf numFmtId="0" fontId="18" fillId="45" borderId="25" xfId="0" applyFont="1" applyFill="1" applyBorder="1" applyAlignment="1" applyProtection="1">
      <alignment wrapText="1"/>
      <protection hidden="1"/>
    </xf>
    <xf numFmtId="0" fontId="0" fillId="46" borderId="18" xfId="0" applyFill="1" applyBorder="1"/>
    <xf numFmtId="0" fontId="18" fillId="45" borderId="26" xfId="0" applyFont="1" applyFill="1" applyBorder="1" applyAlignment="1" applyProtection="1">
      <alignment horizontal="right" vertical="center"/>
      <protection hidden="1"/>
    </xf>
    <xf numFmtId="0" fontId="30" fillId="45" borderId="0" xfId="0" applyFont="1" applyFill="1" applyAlignment="1">
      <alignment horizontal="right" vertical="center"/>
    </xf>
    <xf numFmtId="0" fontId="31" fillId="45" borderId="0" xfId="0" applyFont="1" applyFill="1" applyAlignment="1">
      <alignment vertical="center"/>
    </xf>
    <xf numFmtId="0" fontId="15" fillId="45" borderId="27" xfId="0" applyFont="1" applyFill="1" applyBorder="1" applyAlignment="1">
      <alignment vertical="center"/>
    </xf>
    <xf numFmtId="0" fontId="31" fillId="45" borderId="25" xfId="0" applyFont="1" applyFill="1" applyBorder="1" applyAlignment="1">
      <alignment vertical="center"/>
    </xf>
    <xf numFmtId="0" fontId="15" fillId="45" borderId="28" xfId="0" applyFont="1" applyFill="1" applyBorder="1" applyAlignment="1">
      <alignment vertical="center"/>
    </xf>
    <xf numFmtId="2" fontId="18" fillId="45" borderId="11" xfId="0" applyNumberFormat="1" applyFont="1" applyFill="1" applyBorder="1" applyAlignment="1" applyProtection="1">
      <alignment horizontal="left" wrapText="1"/>
      <protection hidden="1"/>
    </xf>
    <xf numFmtId="0" fontId="18" fillId="45" borderId="26" xfId="0" applyFont="1" applyFill="1" applyBorder="1" applyAlignment="1" applyProtection="1">
      <alignment horizontal="left"/>
      <protection hidden="1"/>
    </xf>
    <xf numFmtId="0" fontId="19" fillId="45" borderId="11" xfId="0" applyFont="1" applyFill="1" applyBorder="1" applyAlignment="1">
      <alignment horizontal="left" vertical="center"/>
    </xf>
    <xf numFmtId="0" fontId="7" fillId="45" borderId="29" xfId="0" applyFont="1" applyFill="1" applyBorder="1" applyAlignment="1">
      <alignment vertical="center"/>
    </xf>
    <xf numFmtId="0" fontId="19" fillId="45" borderId="20" xfId="0" applyFont="1" applyFill="1" applyBorder="1" applyAlignment="1" applyProtection="1">
      <alignment vertical="center" wrapText="1"/>
      <protection hidden="1"/>
    </xf>
    <xf numFmtId="0" fontId="19" fillId="45" borderId="19" xfId="0" applyFont="1" applyFill="1" applyBorder="1" applyAlignment="1">
      <alignment vertical="center"/>
    </xf>
    <xf numFmtId="0" fontId="19" fillId="45" borderId="11" xfId="0" applyFont="1" applyFill="1" applyBorder="1" applyAlignment="1" applyProtection="1">
      <alignment vertical="center" wrapText="1"/>
      <protection hidden="1"/>
    </xf>
    <xf numFmtId="2" fontId="20" fillId="45" borderId="11" xfId="0" applyNumberFormat="1" applyFont="1" applyFill="1" applyBorder="1" applyAlignment="1" applyProtection="1">
      <alignment horizontal="left" wrapText="1"/>
      <protection hidden="1"/>
    </xf>
    <xf numFmtId="0" fontId="19" fillId="45" borderId="11" xfId="0" applyFont="1" applyFill="1" applyBorder="1" applyAlignment="1">
      <alignment vertical="center"/>
    </xf>
    <xf numFmtId="0" fontId="19" fillId="45" borderId="11" xfId="0" applyFont="1" applyFill="1" applyBorder="1" applyAlignment="1" applyProtection="1">
      <alignment horizontal="center" vertical="center" wrapText="1"/>
      <protection hidden="1"/>
    </xf>
    <xf numFmtId="0" fontId="7" fillId="45" borderId="17" xfId="0" applyFont="1" applyFill="1" applyBorder="1" applyAlignment="1">
      <alignment vertical="center"/>
    </xf>
    <xf numFmtId="0" fontId="13" fillId="0" borderId="0" xfId="594" applyFont="1"/>
    <xf numFmtId="0" fontId="83" fillId="0" borderId="0" xfId="594"/>
    <xf numFmtId="0" fontId="24" fillId="0" borderId="0" xfId="492" applyFont="1" applyFill="1" applyAlignment="1" applyProtection="1">
      <alignment horizontal="center"/>
      <protection hidden="1"/>
    </xf>
    <xf numFmtId="0" fontId="24" fillId="0" borderId="0" xfId="492" applyFont="1" applyFill="1" applyAlignment="1" applyProtection="1">
      <alignment horizontal="center" wrapText="1"/>
      <protection hidden="1"/>
    </xf>
    <xf numFmtId="0" fontId="8" fillId="0" borderId="0" xfId="0" applyFont="1" applyAlignment="1" applyProtection="1">
      <alignment horizontal="center"/>
      <protection hidden="1"/>
    </xf>
    <xf numFmtId="0" fontId="27"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8" fillId="45" borderId="25" xfId="0" applyFont="1" applyFill="1" applyBorder="1" applyAlignment="1" applyProtection="1">
      <alignment horizontal="center" wrapText="1"/>
      <protection hidden="1"/>
    </xf>
    <xf numFmtId="0" fontId="18" fillId="45" borderId="27" xfId="0" applyFont="1" applyFill="1" applyBorder="1" applyAlignment="1" applyProtection="1">
      <alignment horizontal="right" vertical="center"/>
      <protection hidden="1"/>
    </xf>
    <xf numFmtId="0" fontId="15" fillId="45" borderId="30" xfId="0" applyFont="1" applyFill="1" applyBorder="1" applyAlignment="1" applyProtection="1">
      <alignment vertical="center"/>
      <protection hidden="1"/>
    </xf>
    <xf numFmtId="0" fontId="15" fillId="45" borderId="19" xfId="0" applyFont="1" applyFill="1" applyBorder="1" applyAlignment="1" applyProtection="1">
      <alignment vertical="center"/>
      <protection hidden="1"/>
    </xf>
    <xf numFmtId="0" fontId="15" fillId="45" borderId="31" xfId="0" applyFont="1" applyFill="1" applyBorder="1" applyAlignment="1" applyProtection="1">
      <alignment vertical="center"/>
      <protection hidden="1"/>
    </xf>
    <xf numFmtId="0" fontId="18" fillId="45" borderId="0" xfId="0" applyFont="1" applyFill="1" applyAlignment="1" applyProtection="1">
      <alignment wrapText="1"/>
      <protection hidden="1"/>
    </xf>
    <xf numFmtId="0" fontId="15" fillId="45" borderId="0" xfId="0" applyFont="1" applyFill="1" applyAlignment="1" applyProtection="1">
      <alignment horizontal="left" vertical="center"/>
      <protection hidden="1"/>
    </xf>
    <xf numFmtId="2" fontId="18" fillId="45" borderId="26" xfId="0" applyNumberFormat="1" applyFont="1" applyFill="1" applyBorder="1" applyAlignment="1" applyProtection="1">
      <alignment horizontal="left" vertical="center" wrapText="1"/>
      <protection hidden="1"/>
    </xf>
    <xf numFmtId="0" fontId="19" fillId="45" borderId="11" xfId="0" applyFont="1" applyFill="1" applyBorder="1" applyAlignment="1" applyProtection="1">
      <alignment horizontal="left" vertical="center"/>
      <protection hidden="1"/>
    </xf>
    <xf numFmtId="0" fontId="21" fillId="45" borderId="25" xfId="0" applyFont="1" applyFill="1" applyBorder="1" applyAlignment="1" applyProtection="1">
      <alignment horizontal="left" vertical="center" wrapText="1"/>
      <protection hidden="1"/>
    </xf>
    <xf numFmtId="0" fontId="30" fillId="45" borderId="0" xfId="0" applyFont="1" applyFill="1" applyAlignment="1" applyProtection="1">
      <alignment horizontal="right" vertical="center"/>
      <protection hidden="1"/>
    </xf>
    <xf numFmtId="0" fontId="19" fillId="45" borderId="26" xfId="0" applyFont="1" applyFill="1" applyBorder="1" applyAlignment="1" applyProtection="1">
      <alignment horizontal="center" vertical="center"/>
      <protection hidden="1"/>
    </xf>
    <xf numFmtId="0" fontId="19" fillId="45" borderId="26" xfId="0" applyFont="1" applyFill="1" applyBorder="1" applyAlignment="1" applyProtection="1">
      <alignment horizontal="left" vertical="center"/>
      <protection hidden="1"/>
    </xf>
    <xf numFmtId="0" fontId="19" fillId="45" borderId="0" xfId="0" applyFont="1" applyFill="1" applyAlignment="1" applyProtection="1">
      <alignment horizontal="center" vertical="center"/>
      <protection hidden="1"/>
    </xf>
    <xf numFmtId="0" fontId="19"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8"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8" fillId="0" borderId="18" xfId="492" applyFill="1" applyBorder="1" applyAlignment="1" applyProtection="1">
      <alignment vertical="center" wrapText="1"/>
      <protection hidden="1"/>
    </xf>
    <xf numFmtId="0" fontId="78" fillId="0" borderId="18" xfId="492" applyBorder="1" applyAlignment="1" applyProtection="1">
      <alignment vertical="center" wrapText="1"/>
    </xf>
    <xf numFmtId="0" fontId="19" fillId="45" borderId="20"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49" fontId="0" fillId="0" borderId="0" xfId="0" applyNumberFormat="1" applyProtection="1">
      <protection hidden="1"/>
    </xf>
    <xf numFmtId="0" fontId="36" fillId="0" borderId="0" xfId="0" applyFont="1" applyProtection="1">
      <protection hidden="1"/>
    </xf>
    <xf numFmtId="0" fontId="8" fillId="0" borderId="32" xfId="0" applyFont="1" applyBorder="1" applyAlignment="1" applyProtection="1">
      <alignment vertical="center" wrapText="1"/>
      <protection hidden="1"/>
    </xf>
    <xf numFmtId="0" fontId="33" fillId="0" borderId="32" xfId="0" applyFont="1" applyBorder="1" applyAlignment="1" applyProtection="1">
      <alignment vertical="center" wrapText="1"/>
      <protection hidden="1"/>
    </xf>
    <xf numFmtId="0" fontId="9" fillId="0" borderId="0" xfId="0" applyFont="1"/>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9" fillId="0" borderId="15" xfId="0" applyFont="1" applyBorder="1" applyAlignment="1">
      <alignment wrapText="1"/>
    </xf>
    <xf numFmtId="0" fontId="0" fillId="0" borderId="0" xfId="0" applyAlignment="1">
      <alignment vertical="top" wrapText="1"/>
    </xf>
    <xf numFmtId="0" fontId="9" fillId="0" borderId="15" xfId="0" applyFont="1" applyBorder="1" applyAlignment="1">
      <alignment vertical="top" wrapText="1"/>
    </xf>
    <xf numFmtId="0" fontId="9" fillId="0" borderId="0" xfId="0" applyFont="1" applyAlignment="1">
      <alignment wrapText="1"/>
    </xf>
    <xf numFmtId="0" fontId="8" fillId="0" borderId="0" xfId="0" applyFont="1" applyAlignment="1">
      <alignment wrapText="1"/>
    </xf>
    <xf numFmtId="0" fontId="9"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45" borderId="14" xfId="0" applyFont="1" applyFill="1" applyBorder="1" applyAlignment="1" applyProtection="1">
      <alignment horizontal="center" vertical="center" wrapText="1"/>
      <protection hidden="1"/>
    </xf>
    <xf numFmtId="0" fontId="37" fillId="0" borderId="0" xfId="0" applyFont="1" applyAlignment="1" applyProtection="1">
      <alignment horizontal="center" wrapText="1"/>
      <protection hidden="1"/>
    </xf>
    <xf numFmtId="0" fontId="15" fillId="45" borderId="0" xfId="0" applyFont="1" applyFill="1" applyAlignment="1" applyProtection="1">
      <alignment horizontal="center" vertical="center" wrapText="1"/>
      <protection hidden="1"/>
    </xf>
    <xf numFmtId="49" fontId="19" fillId="45" borderId="33" xfId="0" applyNumberFormat="1" applyFont="1" applyFill="1" applyBorder="1" applyAlignment="1" applyProtection="1">
      <alignment horizontal="left" vertical="center" wrapText="1"/>
      <protection locked="0"/>
    </xf>
    <xf numFmtId="0" fontId="78" fillId="0" borderId="0" xfId="492" applyFill="1" applyAlignment="1" applyProtection="1">
      <alignment horizontal="center"/>
      <protection hidden="1"/>
    </xf>
    <xf numFmtId="0" fontId="38" fillId="45" borderId="30" xfId="492" applyFont="1" applyFill="1" applyBorder="1" applyAlignment="1" applyProtection="1">
      <alignment horizontal="left" vertical="center"/>
      <protection hidden="1"/>
    </xf>
    <xf numFmtId="0" fontId="39" fillId="45" borderId="0" xfId="492" applyFont="1" applyFill="1" applyAlignment="1" applyProtection="1">
      <alignment vertical="center"/>
    </xf>
    <xf numFmtId="0" fontId="39" fillId="45" borderId="0" xfId="492" applyFont="1" applyFill="1" applyBorder="1" applyAlignment="1" applyProtection="1">
      <alignment horizontal="center" vertical="center"/>
      <protection hidden="1"/>
    </xf>
    <xf numFmtId="0" fontId="40" fillId="0" borderId="25" xfId="492" applyFont="1" applyFill="1" applyBorder="1" applyAlignment="1" applyProtection="1">
      <alignment horizontal="center"/>
      <protection hidden="1"/>
    </xf>
    <xf numFmtId="0" fontId="42" fillId="45" borderId="34" xfId="0" applyFont="1" applyFill="1" applyBorder="1" applyAlignment="1" applyProtection="1">
      <alignment horizontal="center" vertical="center" wrapText="1"/>
      <protection hidden="1"/>
    </xf>
    <xf numFmtId="0" fontId="42" fillId="45" borderId="0" xfId="0" applyFont="1" applyFill="1" applyAlignment="1" applyProtection="1">
      <alignment horizontal="center" vertical="center" wrapText="1"/>
      <protection hidden="1"/>
    </xf>
    <xf numFmtId="0" fontId="15" fillId="45" borderId="35" xfId="0" applyFont="1" applyFill="1" applyBorder="1" applyAlignment="1" applyProtection="1">
      <alignment vertical="center" wrapText="1"/>
      <protection locked="0"/>
    </xf>
    <xf numFmtId="0" fontId="15" fillId="45" borderId="36" xfId="0" applyFont="1" applyFill="1" applyBorder="1" applyAlignment="1" applyProtection="1">
      <alignment vertical="center" wrapText="1"/>
      <protection locked="0"/>
    </xf>
    <xf numFmtId="0" fontId="15" fillId="45" borderId="37" xfId="0" applyFont="1" applyFill="1" applyBorder="1" applyAlignment="1" applyProtection="1">
      <alignment vertical="center" wrapText="1"/>
      <protection locked="0"/>
    </xf>
    <xf numFmtId="0" fontId="18" fillId="45" borderId="15" xfId="0" applyFont="1" applyFill="1" applyBorder="1" applyAlignment="1" applyProtection="1">
      <alignment horizontal="center" wrapText="1"/>
      <protection locked="0"/>
    </xf>
    <xf numFmtId="0" fontId="18" fillId="45" borderId="25" xfId="0" applyFont="1" applyFill="1" applyBorder="1" applyAlignment="1" applyProtection="1">
      <alignment horizontal="left" vertical="center" wrapText="1"/>
      <protection hidden="1"/>
    </xf>
    <xf numFmtId="0" fontId="18" fillId="45" borderId="38" xfId="0" applyFont="1" applyFill="1" applyBorder="1" applyAlignment="1" applyProtection="1">
      <alignment horizontal="center" wrapText="1"/>
      <protection hidden="1"/>
    </xf>
    <xf numFmtId="0" fontId="15" fillId="45" borderId="34" xfId="0" applyFont="1" applyFill="1" applyBorder="1" applyAlignment="1" applyProtection="1">
      <alignment vertical="center"/>
      <protection hidden="1"/>
    </xf>
    <xf numFmtId="0" fontId="36" fillId="45" borderId="15" xfId="0" applyFont="1" applyFill="1" applyBorder="1" applyAlignment="1">
      <alignment vertical="top" wrapText="1"/>
    </xf>
    <xf numFmtId="0" fontId="49" fillId="0" borderId="0" xfId="0" applyFont="1" applyAlignment="1">
      <alignment vertical="top" wrapText="1"/>
    </xf>
    <xf numFmtId="0" fontId="47" fillId="0" borderId="0" xfId="532" applyFont="1" applyAlignment="1">
      <alignment vertical="top" wrapText="1"/>
    </xf>
    <xf numFmtId="0" fontId="18" fillId="45" borderId="0" xfId="0" applyFont="1" applyFill="1" applyAlignment="1" applyProtection="1">
      <alignment horizontal="center" vertical="center" wrapText="1"/>
      <protection hidden="1"/>
    </xf>
    <xf numFmtId="0" fontId="18" fillId="45" borderId="38" xfId="0" applyFont="1" applyFill="1" applyBorder="1" applyAlignment="1" applyProtection="1">
      <alignment horizontal="center" vertical="center" wrapText="1"/>
      <protection hidden="1"/>
    </xf>
    <xf numFmtId="0" fontId="18" fillId="45" borderId="39" xfId="0" applyFont="1" applyFill="1" applyBorder="1" applyAlignment="1" applyProtection="1">
      <alignment horizontal="center" vertical="center" wrapText="1"/>
      <protection hidden="1"/>
    </xf>
    <xf numFmtId="0" fontId="46" fillId="0" borderId="0" xfId="0" applyFont="1"/>
    <xf numFmtId="0" fontId="0" fillId="47" borderId="0" xfId="0" applyFill="1" applyProtection="1">
      <protection hidden="1"/>
    </xf>
    <xf numFmtId="1" fontId="37" fillId="0" borderId="0" xfId="0" applyNumberFormat="1" applyFont="1" applyAlignment="1" applyProtection="1">
      <alignment horizontal="center" vertical="center" wrapText="1"/>
      <protection hidden="1"/>
    </xf>
    <xf numFmtId="0" fontId="74"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5" fillId="45" borderId="40" xfId="0" applyFont="1" applyFill="1" applyBorder="1" applyAlignment="1" applyProtection="1">
      <alignment horizontal="center" vertical="center" wrapText="1"/>
      <protection hidden="1"/>
    </xf>
    <xf numFmtId="0" fontId="15"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5" fillId="47" borderId="18" xfId="0" applyFont="1" applyFill="1" applyBorder="1" applyAlignment="1" applyProtection="1">
      <alignment horizontal="left" vertical="center" wrapText="1"/>
      <protection hidden="1"/>
    </xf>
    <xf numFmtId="0" fontId="35" fillId="0" borderId="45" xfId="0" applyFont="1" applyBorder="1" applyAlignment="1" applyProtection="1">
      <alignment vertical="center" wrapText="1"/>
      <protection hidden="1"/>
    </xf>
    <xf numFmtId="0" fontId="49" fillId="0" borderId="0" xfId="0" applyFont="1" applyAlignment="1">
      <alignment horizontal="left" vertical="top" wrapText="1"/>
    </xf>
    <xf numFmtId="0" fontId="49"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3"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6" fillId="0" borderId="45" xfId="0" applyFont="1" applyBorder="1" applyAlignment="1" applyProtection="1">
      <alignment vertical="center" wrapText="1"/>
      <protection hidden="1"/>
    </xf>
    <xf numFmtId="0" fontId="13"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3"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5" fillId="45" borderId="26" xfId="0" applyFont="1" applyFill="1" applyBorder="1" applyAlignment="1" applyProtection="1">
      <alignment vertical="center" wrapText="1"/>
      <protection hidden="1"/>
    </xf>
    <xf numFmtId="0" fontId="41" fillId="45" borderId="0" xfId="492" applyFont="1" applyFill="1" applyBorder="1" applyAlignment="1" applyProtection="1">
      <alignment horizontal="center" vertical="center" wrapText="1"/>
      <protection hidden="1"/>
    </xf>
    <xf numFmtId="0" fontId="15" fillId="45" borderId="48" xfId="0" applyFont="1" applyFill="1" applyBorder="1" applyAlignment="1" applyProtection="1">
      <alignment vertical="center" wrapText="1"/>
      <protection hidden="1"/>
    </xf>
    <xf numFmtId="0" fontId="15" fillId="45" borderId="0" xfId="0" applyFont="1" applyFill="1" applyAlignment="1" applyProtection="1">
      <alignment vertical="center" wrapText="1"/>
      <protection hidden="1"/>
    </xf>
    <xf numFmtId="0" fontId="15" fillId="45" borderId="25" xfId="0" applyFont="1" applyFill="1" applyBorder="1" applyAlignment="1" applyProtection="1">
      <alignment wrapText="1"/>
      <protection hidden="1"/>
    </xf>
    <xf numFmtId="0" fontId="43" fillId="45" borderId="0" xfId="0" applyFont="1" applyFill="1" applyAlignment="1" applyProtection="1">
      <alignment horizontal="center" vertical="center" wrapText="1"/>
      <protection hidden="1"/>
    </xf>
    <xf numFmtId="0" fontId="15"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8" fillId="0" borderId="49" xfId="0" applyFont="1" applyBorder="1" applyAlignment="1" applyProtection="1">
      <alignment vertical="center" wrapText="1"/>
      <protection hidden="1"/>
    </xf>
    <xf numFmtId="0" fontId="19" fillId="45" borderId="0" xfId="0" applyFont="1" applyFill="1" applyAlignment="1" applyProtection="1">
      <alignment vertical="center" wrapText="1"/>
      <protection hidden="1"/>
    </xf>
    <xf numFmtId="0" fontId="50" fillId="45" borderId="18" xfId="575" applyFont="1" applyFill="1" applyBorder="1" applyAlignment="1">
      <alignment horizontal="center" vertical="center" wrapText="1"/>
    </xf>
    <xf numFmtId="0" fontId="50" fillId="45" borderId="50" xfId="575" applyFont="1" applyFill="1" applyBorder="1" applyAlignment="1">
      <alignment horizontal="center" vertical="center" wrapText="1"/>
    </xf>
    <xf numFmtId="168" fontId="48"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8" fillId="45" borderId="20" xfId="0" applyFont="1" applyFill="1" applyBorder="1" applyAlignment="1" applyProtection="1">
      <alignment horizontal="left" vertical="center" wrapText="1"/>
      <protection hidden="1"/>
    </xf>
    <xf numFmtId="0" fontId="9" fillId="0" borderId="0" xfId="0" applyFont="1" applyAlignment="1">
      <alignment vertical="center"/>
    </xf>
    <xf numFmtId="0" fontId="9"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4" fillId="0" borderId="32" xfId="492" applyFont="1" applyFill="1" applyBorder="1" applyAlignment="1" applyProtection="1">
      <alignment horizontal="center" vertical="center"/>
      <protection hidden="1"/>
    </xf>
    <xf numFmtId="0" fontId="8" fillId="45" borderId="0" xfId="0" applyFont="1" applyFill="1" applyAlignment="1">
      <alignment horizontal="left"/>
    </xf>
    <xf numFmtId="0" fontId="8" fillId="45" borderId="0" xfId="0" applyFont="1" applyFill="1" applyAlignment="1">
      <alignment horizontal="center" vertical="center" wrapText="1"/>
    </xf>
    <xf numFmtId="168" fontId="8"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9" fillId="0" borderId="0" xfId="0" applyFont="1" applyAlignment="1">
      <alignment vertical="top"/>
    </xf>
    <xf numFmtId="0" fontId="0" fillId="0" borderId="0" xfId="0" applyAlignment="1">
      <alignment horizontal="left"/>
    </xf>
    <xf numFmtId="0" fontId="48" fillId="0" borderId="0" xfId="0" applyFont="1" applyAlignment="1" applyProtection="1">
      <alignment horizontal="right" wrapText="1"/>
      <protection hidden="1"/>
    </xf>
    <xf numFmtId="0" fontId="18" fillId="0" borderId="48"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protection hidden="1"/>
    </xf>
    <xf numFmtId="9" fontId="19" fillId="45" borderId="0" xfId="0" applyNumberFormat="1" applyFont="1" applyFill="1" applyAlignment="1" applyProtection="1">
      <alignment horizontal="left" vertical="center" wrapText="1"/>
      <protection hidden="1"/>
    </xf>
    <xf numFmtId="0" fontId="78" fillId="0" borderId="18" xfId="492" applyBorder="1" applyAlignment="1">
      <alignment vertical="center"/>
      <protection locked="0"/>
    </xf>
    <xf numFmtId="0" fontId="19" fillId="45" borderId="11" xfId="0" applyFont="1" applyFill="1" applyBorder="1" applyAlignment="1">
      <alignment vertical="center" wrapText="1"/>
    </xf>
    <xf numFmtId="0" fontId="18" fillId="45" borderId="34" xfId="0" applyFont="1" applyFill="1" applyBorder="1" applyAlignment="1">
      <alignment wrapText="1"/>
    </xf>
    <xf numFmtId="0" fontId="39" fillId="45" borderId="0" xfId="492" applyFont="1" applyFill="1" applyBorder="1" applyAlignment="1" applyProtection="1">
      <alignment vertical="center" wrapText="1"/>
    </xf>
    <xf numFmtId="0" fontId="86"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4" fillId="45" borderId="43" xfId="0" applyFont="1" applyFill="1" applyBorder="1" applyAlignment="1" applyProtection="1">
      <alignment horizontal="center" vertical="center" wrapText="1"/>
      <protection locked="0" hidden="1"/>
    </xf>
    <xf numFmtId="0" fontId="44" fillId="0" borderId="44" xfId="0" applyFont="1" applyBorder="1" applyAlignment="1" applyProtection="1">
      <alignment horizontal="center" vertical="center" wrapText="1"/>
      <protection locked="0" hidden="1"/>
    </xf>
    <xf numFmtId="0" fontId="18" fillId="45" borderId="0" xfId="0" applyFont="1" applyFill="1" applyAlignment="1" applyProtection="1">
      <alignment horizontal="center" vertical="center" wrapText="1"/>
      <protection locked="0" hidden="1"/>
    </xf>
    <xf numFmtId="0" fontId="78"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9" fillId="80" borderId="32" xfId="0" applyFont="1" applyFill="1" applyBorder="1" applyAlignment="1" applyProtection="1">
      <alignment wrapText="1"/>
      <protection hidden="1"/>
    </xf>
    <xf numFmtId="0" fontId="93" fillId="0" borderId="32" xfId="0" applyFont="1" applyBorder="1" applyAlignment="1" applyProtection="1">
      <alignment vertical="center" wrapText="1"/>
      <protection hidden="1"/>
    </xf>
    <xf numFmtId="0" fontId="94" fillId="0" borderId="18" xfId="492" applyFont="1" applyBorder="1" applyAlignment="1" applyProtection="1">
      <alignment vertical="center" wrapText="1"/>
      <protection hidden="1"/>
    </xf>
    <xf numFmtId="0" fontId="49" fillId="47" borderId="18" xfId="0" applyFont="1" applyFill="1" applyBorder="1" applyAlignment="1">
      <alignment vertical="center" wrapText="1"/>
    </xf>
    <xf numFmtId="0" fontId="22" fillId="45" borderId="27" xfId="0" applyFont="1" applyFill="1" applyBorder="1" applyAlignment="1" applyProtection="1">
      <alignment horizontal="right" vertical="center" wrapText="1"/>
      <protection hidden="1"/>
    </xf>
    <xf numFmtId="0" fontId="18" fillId="45" borderId="0" xfId="0" applyFont="1" applyFill="1" applyAlignment="1">
      <alignment horizontal="right" vertical="center"/>
    </xf>
    <xf numFmtId="0" fontId="27" fillId="0" borderId="51" xfId="575" applyFont="1" applyBorder="1" applyAlignment="1">
      <alignment horizontal="center" vertical="top" wrapText="1"/>
    </xf>
    <xf numFmtId="0" fontId="27" fillId="0" borderId="52" xfId="575" applyFont="1" applyBorder="1" applyAlignment="1">
      <alignment vertical="top" wrapText="1"/>
    </xf>
    <xf numFmtId="168" fontId="27" fillId="0" borderId="52" xfId="575" applyNumberFormat="1" applyFont="1" applyBorder="1" applyAlignment="1">
      <alignment horizontal="center" vertical="top" wrapText="1"/>
    </xf>
    <xf numFmtId="0" fontId="96" fillId="0" borderId="52" xfId="575" applyFont="1" applyBorder="1" applyAlignment="1">
      <alignment horizontal="left" vertical="top" wrapText="1"/>
    </xf>
    <xf numFmtId="0" fontId="78" fillId="0" borderId="0" xfId="492" applyAlignment="1">
      <alignment vertical="center"/>
      <protection locked="0"/>
    </xf>
    <xf numFmtId="0" fontId="8" fillId="80" borderId="32" xfId="0" applyFont="1" applyFill="1" applyBorder="1" applyAlignment="1" applyProtection="1">
      <alignment vertical="center" wrapText="1"/>
      <protection hidden="1"/>
    </xf>
    <xf numFmtId="0" fontId="78" fillId="0" borderId="18" xfId="492" applyFill="1" applyBorder="1" applyAlignment="1">
      <alignment vertical="center"/>
      <protection locked="0"/>
    </xf>
    <xf numFmtId="0" fontId="19" fillId="45" borderId="34" xfId="0" applyFont="1" applyFill="1" applyBorder="1" applyAlignment="1">
      <alignment vertical="center"/>
    </xf>
    <xf numFmtId="0" fontId="19" fillId="45" borderId="26" xfId="0" applyFont="1" applyFill="1" applyBorder="1" applyAlignment="1">
      <alignment horizontal="center" vertical="center"/>
    </xf>
    <xf numFmtId="0" fontId="19" fillId="45" borderId="26" xfId="0" applyFont="1" applyFill="1" applyBorder="1" applyAlignment="1">
      <alignment horizontal="left" vertical="center"/>
    </xf>
    <xf numFmtId="0" fontId="19" fillId="0" borderId="0" xfId="0" applyFont="1" applyAlignment="1">
      <alignment vertical="center"/>
    </xf>
    <xf numFmtId="0" fontId="49"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80" fillId="0" borderId="0" xfId="0" applyFont="1" applyAlignment="1">
      <alignment vertical="top" wrapText="1"/>
    </xf>
    <xf numFmtId="0" fontId="47" fillId="0" borderId="0" xfId="0" applyFont="1" applyAlignment="1">
      <alignment vertical="top" wrapText="1"/>
    </xf>
    <xf numFmtId="0" fontId="90" fillId="0" borderId="0" xfId="0" applyFont="1" applyAlignment="1">
      <alignment vertical="top" wrapText="1"/>
    </xf>
    <xf numFmtId="0" fontId="102" fillId="0" borderId="0" xfId="0" applyFont="1" applyAlignment="1">
      <alignment vertical="top" wrapText="1"/>
    </xf>
    <xf numFmtId="0" fontId="88" fillId="0" borderId="0" xfId="0" applyFont="1" applyAlignment="1">
      <alignment vertical="top" wrapText="1"/>
    </xf>
    <xf numFmtId="0" fontId="47" fillId="0" borderId="0" xfId="511" applyFont="1" applyAlignment="1">
      <alignment horizontal="left" vertical="top" wrapText="1"/>
    </xf>
    <xf numFmtId="0" fontId="95" fillId="0" borderId="0" xfId="0" applyFont="1" applyAlignment="1">
      <alignment vertical="top" wrapText="1"/>
    </xf>
    <xf numFmtId="0" fontId="97" fillId="0" borderId="0" xfId="0" applyFont="1" applyAlignment="1">
      <alignment vertical="top" wrapText="1"/>
    </xf>
    <xf numFmtId="0" fontId="98" fillId="0" borderId="0" xfId="511" applyFont="1" applyAlignment="1">
      <alignment horizontal="left" vertical="top" wrapText="1"/>
    </xf>
    <xf numFmtId="0" fontId="89" fillId="0" borderId="0" xfId="0" applyFont="1" applyAlignment="1">
      <alignment vertical="top" wrapText="1"/>
    </xf>
    <xf numFmtId="0" fontId="95" fillId="47" borderId="0" xfId="0" applyFont="1" applyFill="1" applyAlignment="1">
      <alignment vertical="top" wrapText="1"/>
    </xf>
    <xf numFmtId="0" fontId="49" fillId="0" borderId="32" xfId="0" applyFont="1" applyBorder="1" applyAlignment="1" applyProtection="1">
      <alignment vertical="center" wrapText="1"/>
      <protection hidden="1"/>
    </xf>
    <xf numFmtId="0" fontId="76" fillId="0" borderId="74" xfId="0" applyFont="1" applyBorder="1" applyAlignment="1">
      <alignment vertical="top" wrapText="1"/>
    </xf>
    <xf numFmtId="0" fontId="76" fillId="0" borderId="74" xfId="0" applyFont="1" applyBorder="1" applyAlignment="1">
      <alignment horizontal="left" vertical="top" wrapText="1"/>
    </xf>
    <xf numFmtId="0" fontId="98" fillId="0" borderId="0" xfId="0" applyFont="1" applyAlignment="1">
      <alignment vertical="top" wrapText="1"/>
    </xf>
    <xf numFmtId="0" fontId="107" fillId="0" borderId="0" xfId="0" applyFont="1" applyAlignment="1">
      <alignment vertical="top" wrapText="1"/>
    </xf>
    <xf numFmtId="0" fontId="106" fillId="0" borderId="0" xfId="0" applyFont="1" applyAlignment="1">
      <alignment vertical="top" wrapText="1"/>
    </xf>
    <xf numFmtId="0" fontId="108" fillId="0" borderId="0" xfId="0" applyFont="1" applyAlignment="1">
      <alignment vertical="top" wrapText="1"/>
    </xf>
    <xf numFmtId="0" fontId="101" fillId="0" borderId="0" xfId="0" applyFont="1" applyAlignment="1">
      <alignment vertical="top" wrapText="1"/>
    </xf>
    <xf numFmtId="0" fontId="110" fillId="0" borderId="0" xfId="0" applyFont="1" applyAlignment="1">
      <alignment vertical="top" wrapText="1"/>
    </xf>
    <xf numFmtId="0" fontId="80" fillId="0" borderId="0" xfId="639" applyFont="1" applyAlignment="1">
      <alignment horizontal="left" vertical="top" wrapText="1"/>
    </xf>
    <xf numFmtId="0" fontId="113" fillId="0" borderId="0" xfId="0" applyFont="1" applyAlignment="1">
      <alignment vertical="top" wrapText="1"/>
    </xf>
    <xf numFmtId="0" fontId="99" fillId="0" borderId="0" xfId="0" applyFont="1" applyAlignment="1">
      <alignment vertical="top" wrapText="1"/>
    </xf>
    <xf numFmtId="9" fontId="49" fillId="0" borderId="0" xfId="0" applyNumberFormat="1" applyFont="1" applyAlignment="1">
      <alignment horizontal="left" vertical="center" wrapText="1"/>
    </xf>
    <xf numFmtId="0" fontId="47" fillId="0" borderId="0" xfId="0" applyFont="1" applyAlignment="1">
      <alignment horizontal="left" vertical="center" wrapText="1"/>
    </xf>
    <xf numFmtId="0" fontId="49" fillId="0" borderId="0" xfId="0" applyFont="1" applyAlignment="1">
      <alignment horizontal="justify" vertical="center"/>
    </xf>
    <xf numFmtId="0" fontId="80" fillId="0" borderId="0" xfId="639" applyFont="1" applyAlignment="1">
      <alignment horizontal="justify" vertical="top"/>
    </xf>
    <xf numFmtId="0" fontId="49" fillId="0" borderId="0" xfId="0" applyFont="1" applyAlignment="1">
      <alignment horizontal="justify" vertical="center" wrapText="1"/>
    </xf>
    <xf numFmtId="0" fontId="49" fillId="0" borderId="0" xfId="0" applyFont="1" applyAlignment="1">
      <alignment horizontal="left" vertical="center" wrapText="1"/>
    </xf>
    <xf numFmtId="0" fontId="80" fillId="0" borderId="0" xfId="0" applyFont="1" applyAlignment="1">
      <alignment horizontal="left" vertical="center" wrapText="1"/>
    </xf>
    <xf numFmtId="0" fontId="76" fillId="0" borderId="74" xfId="0" applyFont="1" applyBorder="1" applyAlignment="1">
      <alignment horizontal="left" vertical="center" wrapText="1"/>
    </xf>
    <xf numFmtId="0" fontId="76" fillId="0" borderId="75" xfId="0" applyFont="1" applyBorder="1" applyAlignment="1">
      <alignment horizontal="left" vertical="center" wrapText="1"/>
    </xf>
    <xf numFmtId="0" fontId="91" fillId="0" borderId="0" xfId="0" applyFont="1" applyAlignment="1">
      <alignment horizontal="left" vertical="center" wrapText="1"/>
    </xf>
    <xf numFmtId="0" fontId="80" fillId="0" borderId="0" xfId="0" applyFont="1"/>
    <xf numFmtId="0" fontId="76" fillId="0" borderId="0" xfId="828" applyFont="1" applyAlignment="1">
      <alignment horizontal="left" vertical="top" wrapText="1"/>
    </xf>
    <xf numFmtId="0" fontId="76" fillId="0" borderId="0" xfId="828" applyFont="1" applyAlignment="1">
      <alignment vertical="center" wrapText="1"/>
    </xf>
    <xf numFmtId="0" fontId="46" fillId="0" borderId="0" xfId="828" applyFont="1" applyAlignment="1">
      <alignment vertical="center" wrapText="1"/>
    </xf>
    <xf numFmtId="0" fontId="104" fillId="0" borderId="0" xfId="0" applyFont="1" applyAlignment="1">
      <alignment vertical="top" wrapText="1"/>
    </xf>
    <xf numFmtId="0" fontId="98" fillId="81" borderId="0" xfId="0" applyFont="1" applyFill="1" applyAlignment="1">
      <alignment vertical="top" wrapText="1"/>
    </xf>
    <xf numFmtId="0" fontId="80" fillId="0" borderId="0" xfId="0" applyFont="1" applyAlignment="1">
      <alignment vertical="top"/>
    </xf>
    <xf numFmtId="0" fontId="80" fillId="0" borderId="18" xfId="0" applyFont="1" applyBorder="1" applyAlignment="1">
      <alignment vertical="center" wrapText="1"/>
    </xf>
    <xf numFmtId="0" fontId="47" fillId="0" borderId="0" xfId="0" applyFont="1"/>
    <xf numFmtId="0" fontId="47" fillId="0" borderId="0" xfId="0" applyFont="1" applyAlignment="1">
      <alignment vertical="top"/>
    </xf>
    <xf numFmtId="0" fontId="80" fillId="0" borderId="0" xfId="0" applyFont="1" applyAlignment="1" applyProtection="1">
      <alignment wrapText="1"/>
      <protection hidden="1"/>
    </xf>
    <xf numFmtId="0" fontId="47" fillId="0" borderId="0" xfId="0" applyFont="1" applyAlignment="1">
      <alignment wrapText="1"/>
    </xf>
    <xf numFmtId="0" fontId="49" fillId="0" borderId="0" xfId="0" quotePrefix="1" applyFont="1" applyAlignment="1" applyProtection="1">
      <alignment wrapText="1"/>
      <protection hidden="1"/>
    </xf>
    <xf numFmtId="0" fontId="47" fillId="0" borderId="0" xfId="828" applyFont="1" applyAlignment="1">
      <alignment horizontal="left" vertical="top" wrapText="1"/>
    </xf>
    <xf numFmtId="0" fontId="47" fillId="0" borderId="0" xfId="828" applyFont="1" applyAlignment="1">
      <alignment vertical="top" wrapText="1"/>
    </xf>
    <xf numFmtId="0" fontId="98" fillId="0" borderId="0" xfId="828" applyFont="1" applyAlignment="1">
      <alignment horizontal="left" vertical="top" wrapText="1"/>
    </xf>
    <xf numFmtId="0" fontId="80" fillId="0" borderId="0" xfId="828" applyFont="1" applyAlignment="1">
      <alignment horizontal="left" vertical="top" wrapText="1"/>
    </xf>
    <xf numFmtId="0" fontId="47" fillId="0" borderId="0" xfId="828" applyFont="1" applyAlignment="1">
      <alignment horizontal="justify" vertical="top"/>
    </xf>
    <xf numFmtId="0" fontId="80" fillId="0" borderId="0" xfId="828" applyFont="1" applyAlignment="1">
      <alignment vertical="center" wrapText="1"/>
    </xf>
    <xf numFmtId="0" fontId="49" fillId="47" borderId="0" xfId="0" applyFont="1" applyFill="1" applyAlignment="1">
      <alignment horizontal="left" vertical="top" wrapText="1"/>
    </xf>
    <xf numFmtId="0" fontId="49" fillId="47" borderId="0" xfId="0" applyFont="1" applyFill="1" applyAlignment="1">
      <alignment vertical="top" wrapText="1"/>
    </xf>
    <xf numFmtId="0" fontId="49" fillId="47" borderId="0" xfId="0" applyFont="1" applyFill="1" applyAlignment="1">
      <alignment horizontal="left" vertical="top"/>
    </xf>
    <xf numFmtId="0" fontId="9" fillId="47" borderId="0" xfId="0" applyFont="1" applyFill="1" applyAlignment="1">
      <alignment horizontal="left" vertical="top" wrapText="1"/>
    </xf>
    <xf numFmtId="0" fontId="95" fillId="47" borderId="0" xfId="0" applyFont="1" applyFill="1" applyAlignment="1">
      <alignment horizontal="left" vertical="top" wrapText="1"/>
    </xf>
    <xf numFmtId="0" fontId="9" fillId="47" borderId="0" xfId="507" applyFont="1" applyFill="1" applyAlignment="1">
      <alignment horizontal="left" vertical="top" wrapText="1"/>
    </xf>
    <xf numFmtId="0" fontId="0" fillId="47" borderId="0" xfId="0" applyFill="1" applyAlignment="1">
      <alignment horizontal="left" vertical="top" wrapText="1"/>
    </xf>
    <xf numFmtId="0" fontId="16" fillId="45" borderId="66" xfId="0" applyFont="1" applyFill="1" applyBorder="1" applyAlignment="1">
      <alignment vertical="center" wrapText="1"/>
    </xf>
    <xf numFmtId="0" fontId="15"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8" fontId="27" fillId="0" borderId="51" xfId="575" applyNumberFormat="1" applyFont="1" applyBorder="1" applyAlignment="1">
      <alignment horizontal="center" vertical="top" wrapText="1"/>
    </xf>
    <xf numFmtId="0" fontId="27" fillId="45" borderId="18" xfId="575" applyFont="1" applyFill="1" applyBorder="1" applyAlignment="1">
      <alignment vertical="top" wrapText="1"/>
    </xf>
    <xf numFmtId="0" fontId="116" fillId="0" borderId="0" xfId="0" applyFont="1" applyAlignment="1">
      <alignment wrapText="1"/>
    </xf>
    <xf numFmtId="0" fontId="49" fillId="0" borderId="0" xfId="0" applyFont="1" applyAlignment="1">
      <alignment wrapText="1"/>
    </xf>
    <xf numFmtId="0" fontId="102" fillId="0" borderId="0" xfId="507" applyFont="1" applyAlignment="1">
      <alignment horizontal="left" vertical="top" wrapText="1"/>
    </xf>
    <xf numFmtId="9" fontId="49" fillId="0" borderId="0" xfId="0" applyNumberFormat="1" applyFont="1" applyAlignment="1">
      <alignment horizontal="left" vertical="top"/>
    </xf>
    <xf numFmtId="0" fontId="118" fillId="0" borderId="0" xfId="0" applyFont="1" applyAlignment="1">
      <alignment vertical="top" wrapText="1"/>
    </xf>
    <xf numFmtId="0" fontId="49" fillId="0" borderId="0" xfId="0" applyFont="1" applyAlignment="1" applyProtection="1">
      <alignment vertical="top" wrapText="1"/>
      <protection hidden="1"/>
    </xf>
    <xf numFmtId="0" fontId="16" fillId="45" borderId="15" xfId="0" applyFont="1" applyFill="1" applyBorder="1" applyAlignment="1">
      <alignment horizontal="center" vertical="center" wrapText="1"/>
    </xf>
    <xf numFmtId="0" fontId="16" fillId="45" borderId="37" xfId="0" applyFont="1" applyFill="1" applyBorder="1" applyAlignment="1">
      <alignment horizontal="center" vertical="center" wrapText="1"/>
    </xf>
    <xf numFmtId="0" fontId="27" fillId="0" borderId="53" xfId="0" applyFont="1" applyBorder="1" applyAlignment="1">
      <alignment horizontal="center"/>
    </xf>
    <xf numFmtId="0" fontId="13" fillId="45" borderId="0" xfId="0" applyFont="1" applyFill="1" applyAlignment="1">
      <alignment horizontal="center" vertical="center"/>
    </xf>
    <xf numFmtId="0" fontId="27" fillId="45" borderId="0" xfId="0" applyFont="1" applyFill="1" applyAlignment="1">
      <alignment horizontal="left" vertical="center" wrapText="1"/>
    </xf>
    <xf numFmtId="0" fontId="27"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25" xfId="0" applyFont="1" applyFill="1" applyBorder="1" applyAlignment="1" applyProtection="1">
      <alignment horizontal="center" wrapText="1"/>
      <protection hidden="1"/>
    </xf>
    <xf numFmtId="0" fontId="15" fillId="45" borderId="56" xfId="0" applyFont="1" applyFill="1" applyBorder="1" applyAlignment="1" applyProtection="1">
      <alignment horizontal="left" vertical="center" wrapText="1"/>
      <protection locked="0"/>
    </xf>
    <xf numFmtId="0" fontId="15" fillId="45" borderId="11" xfId="0" applyFont="1" applyFill="1" applyBorder="1" applyAlignment="1" applyProtection="1">
      <alignment horizontal="left" vertical="center" wrapText="1"/>
      <protection locked="0"/>
    </xf>
    <xf numFmtId="0" fontId="15" fillId="45" borderId="33" xfId="0" applyFont="1" applyFill="1" applyBorder="1" applyAlignment="1" applyProtection="1">
      <alignment horizontal="left" vertical="center" wrapText="1"/>
      <protection locked="0"/>
    </xf>
    <xf numFmtId="0" fontId="82" fillId="45" borderId="57" xfId="0" applyFont="1" applyFill="1" applyBorder="1" applyAlignment="1">
      <alignment horizontal="center" vertical="center" wrapText="1"/>
    </xf>
    <xf numFmtId="0" fontId="82" fillId="45" borderId="26" xfId="0" applyFont="1" applyFill="1" applyBorder="1" applyAlignment="1">
      <alignment horizontal="center" vertical="center" wrapText="1"/>
    </xf>
    <xf numFmtId="0" fontId="19" fillId="45" borderId="56" xfId="0" applyFont="1" applyFill="1" applyBorder="1" applyAlignment="1" applyProtection="1">
      <alignment horizontal="left" vertical="center"/>
      <protection locked="0"/>
    </xf>
    <xf numFmtId="0" fontId="19" fillId="45" borderId="33" xfId="0" applyFont="1" applyFill="1" applyBorder="1" applyAlignment="1" applyProtection="1">
      <alignment horizontal="left" vertical="center"/>
      <protection locked="0"/>
    </xf>
    <xf numFmtId="9" fontId="19" fillId="45" borderId="56" xfId="0" applyNumberFormat="1" applyFont="1" applyFill="1" applyBorder="1" applyAlignment="1">
      <alignment horizontal="left" vertical="center"/>
    </xf>
    <xf numFmtId="9" fontId="19" fillId="45" borderId="33" xfId="0" applyNumberFormat="1" applyFont="1" applyFill="1" applyBorder="1" applyAlignment="1">
      <alignment horizontal="left" vertical="center"/>
    </xf>
    <xf numFmtId="9" fontId="19" fillId="45" borderId="56" xfId="0" applyNumberFormat="1" applyFont="1" applyFill="1" applyBorder="1" applyAlignment="1" applyProtection="1">
      <alignment horizontal="left" vertical="center"/>
      <protection locked="0"/>
    </xf>
    <xf numFmtId="9" fontId="19" fillId="45" borderId="33" xfId="0" applyNumberFormat="1" applyFont="1" applyFill="1" applyBorder="1" applyAlignment="1" applyProtection="1">
      <alignment horizontal="left" vertical="center"/>
      <protection locked="0"/>
    </xf>
    <xf numFmtId="0" fontId="19" fillId="45" borderId="56" xfId="0" applyFont="1" applyFill="1" applyBorder="1" applyAlignment="1">
      <alignment horizontal="left" vertical="center"/>
    </xf>
    <xf numFmtId="0" fontId="19" fillId="45" borderId="33" xfId="0" applyFont="1" applyFill="1" applyBorder="1" applyAlignment="1">
      <alignment horizontal="left" vertical="center"/>
    </xf>
    <xf numFmtId="49" fontId="78" fillId="45" borderId="56" xfId="492" applyNumberFormat="1" applyFill="1" applyBorder="1">
      <protection locked="0"/>
    </xf>
    <xf numFmtId="49" fontId="78" fillId="45" borderId="11" xfId="492" applyNumberFormat="1" applyFill="1" applyBorder="1" applyAlignment="1">
      <alignment horizontal="center" vertical="center" wrapText="1"/>
      <protection locked="0"/>
    </xf>
    <xf numFmtId="49" fontId="78" fillId="45" borderId="33" xfId="492" applyNumberFormat="1" applyFill="1" applyBorder="1" applyAlignment="1">
      <alignment horizontal="center"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7" fillId="45" borderId="56" xfId="0" applyFont="1" applyFill="1" applyBorder="1" applyAlignment="1" applyProtection="1">
      <alignment horizontal="center" vertical="center" wrapText="1"/>
      <protection hidden="1"/>
    </xf>
    <xf numFmtId="0" fontId="17" fillId="45" borderId="11" xfId="0" applyFont="1" applyFill="1" applyBorder="1" applyAlignment="1" applyProtection="1">
      <alignment horizontal="center" vertical="center" wrapText="1"/>
      <protection hidden="1"/>
    </xf>
    <xf numFmtId="0" fontId="17" fillId="45" borderId="33" xfId="0" applyFont="1" applyFill="1" applyBorder="1" applyAlignment="1" applyProtection="1">
      <alignment horizontal="center" vertical="center" wrapText="1"/>
      <protection hidden="1"/>
    </xf>
    <xf numFmtId="49" fontId="19" fillId="45" borderId="31" xfId="0" applyNumberFormat="1" applyFont="1" applyFill="1" applyBorder="1" applyAlignment="1" applyProtection="1">
      <alignment horizontal="left" vertical="center" wrapText="1"/>
      <protection locked="0"/>
    </xf>
    <xf numFmtId="49" fontId="19" fillId="45" borderId="25" xfId="0" applyNumberFormat="1" applyFont="1" applyFill="1" applyBorder="1" applyAlignment="1" applyProtection="1">
      <alignment horizontal="left" vertical="center" wrapText="1"/>
      <protection locked="0"/>
    </xf>
    <xf numFmtId="49" fontId="19" fillId="45" borderId="58" xfId="0" applyNumberFormat="1" applyFont="1" applyFill="1" applyBorder="1" applyAlignment="1" applyProtection="1">
      <alignment horizontal="left" vertical="center" wrapText="1"/>
      <protection locked="0"/>
    </xf>
    <xf numFmtId="49" fontId="19" fillId="45" borderId="56" xfId="0" applyNumberFormat="1" applyFont="1" applyFill="1" applyBorder="1" applyAlignment="1" applyProtection="1">
      <alignment horizontal="left" vertical="center" wrapText="1"/>
      <protection locked="0"/>
    </xf>
    <xf numFmtId="49" fontId="19" fillId="45" borderId="11" xfId="0" applyNumberFormat="1" applyFont="1" applyFill="1" applyBorder="1" applyAlignment="1" applyProtection="1">
      <alignment horizontal="left" vertical="center" wrapText="1"/>
      <protection locked="0"/>
    </xf>
    <xf numFmtId="49" fontId="19" fillId="45" borderId="33" xfId="0" applyNumberFormat="1" applyFont="1" applyFill="1" applyBorder="1" applyAlignment="1" applyProtection="1">
      <alignment horizontal="left" vertical="center" wrapText="1"/>
      <protection locked="0"/>
    </xf>
    <xf numFmtId="0" fontId="18" fillId="45" borderId="0" xfId="0" applyFont="1" applyFill="1" applyAlignment="1" applyProtection="1">
      <alignment horizontal="center" vertical="center" wrapText="1"/>
      <protection hidden="1"/>
    </xf>
    <xf numFmtId="0" fontId="19" fillId="45" borderId="59" xfId="0" applyFont="1" applyFill="1" applyBorder="1" applyAlignment="1" applyProtection="1">
      <alignment horizontal="left" vertical="center" wrapText="1"/>
      <protection locked="0"/>
    </xf>
    <xf numFmtId="0" fontId="19" fillId="45" borderId="60" xfId="0" applyFont="1" applyFill="1" applyBorder="1" applyAlignment="1" applyProtection="1">
      <alignment horizontal="left" vertical="center" wrapText="1"/>
      <protection locked="0"/>
    </xf>
    <xf numFmtId="0" fontId="19" fillId="45" borderId="61" xfId="0" applyFont="1" applyFill="1" applyBorder="1" applyAlignment="1" applyProtection="1">
      <alignment horizontal="left" vertical="center" wrapText="1"/>
      <protection locked="0"/>
    </xf>
    <xf numFmtId="0" fontId="26" fillId="45" borderId="0" xfId="492" applyFont="1" applyFill="1" applyBorder="1" applyAlignment="1">
      <alignment horizontal="center"/>
      <protection locked="0"/>
    </xf>
    <xf numFmtId="0" fontId="18" fillId="45" borderId="25" xfId="0" applyFont="1" applyFill="1" applyBorder="1" applyAlignment="1" applyProtection="1">
      <alignment horizontal="center" vertical="top" wrapText="1"/>
      <protection hidden="1"/>
    </xf>
    <xf numFmtId="0" fontId="18" fillId="45" borderId="66" xfId="0" applyFont="1" applyFill="1" applyBorder="1" applyAlignment="1" applyProtection="1">
      <alignment horizontal="right" vertical="center"/>
      <protection hidden="1"/>
    </xf>
    <xf numFmtId="0" fontId="18" fillId="45" borderId="27" xfId="0" applyFont="1" applyFill="1" applyBorder="1" applyAlignment="1" applyProtection="1">
      <alignment horizontal="right" vertical="center"/>
      <protection hidden="1"/>
    </xf>
    <xf numFmtId="0" fontId="78" fillId="0" borderId="31" xfId="492" applyFill="1" applyBorder="1" applyAlignment="1" applyProtection="1">
      <alignment horizontal="left" vertical="center" wrapText="1"/>
    </xf>
    <xf numFmtId="0" fontId="78" fillId="0" borderId="25" xfId="492" applyFill="1" applyBorder="1" applyAlignment="1" applyProtection="1">
      <alignment horizontal="left" vertical="center" wrapText="1"/>
    </xf>
    <xf numFmtId="0" fontId="78" fillId="0" borderId="58" xfId="492" applyFill="1" applyBorder="1" applyAlignment="1" applyProtection="1">
      <alignment horizontal="left" vertical="center" wrapText="1"/>
    </xf>
    <xf numFmtId="0" fontId="18" fillId="45" borderId="25" xfId="0" applyFont="1" applyFill="1" applyBorder="1" applyAlignment="1" applyProtection="1">
      <alignment horizontal="left" wrapText="1"/>
      <protection hidden="1"/>
    </xf>
    <xf numFmtId="0" fontId="23" fillId="0" borderId="25" xfId="492" applyFont="1" applyFill="1" applyBorder="1" applyAlignment="1" applyProtection="1">
      <alignment horizontal="center" wrapText="1"/>
      <protection hidden="1"/>
    </xf>
    <xf numFmtId="0" fontId="21" fillId="45" borderId="0" xfId="0" applyFont="1" applyFill="1" applyAlignment="1">
      <alignment horizontal="center" wrapText="1"/>
    </xf>
    <xf numFmtId="49" fontId="79" fillId="45" borderId="56" xfId="492" applyNumberFormat="1" applyFont="1" applyFill="1" applyBorder="1" applyAlignment="1">
      <alignment horizontal="left" vertical="center" wrapText="1"/>
      <protection locked="0"/>
    </xf>
    <xf numFmtId="49" fontId="79" fillId="45" borderId="11" xfId="492" applyNumberFormat="1" applyFont="1" applyFill="1" applyBorder="1" applyAlignment="1">
      <alignment horizontal="left" vertical="center" wrapText="1"/>
      <protection locked="0"/>
    </xf>
    <xf numFmtId="49" fontId="79" fillId="45" borderId="33" xfId="492" applyNumberFormat="1" applyFont="1" applyFill="1" applyBorder="1" applyAlignment="1">
      <alignment horizontal="left" vertical="center" wrapText="1"/>
      <protection locked="0"/>
    </xf>
    <xf numFmtId="0" fontId="19" fillId="45" borderId="57" xfId="0" applyFont="1" applyFill="1" applyBorder="1" applyAlignment="1">
      <alignment horizontal="left" vertical="center"/>
    </xf>
    <xf numFmtId="0" fontId="19" fillId="45" borderId="65" xfId="0" applyFont="1" applyFill="1" applyBorder="1" applyAlignment="1">
      <alignment horizontal="left" vertical="center"/>
    </xf>
    <xf numFmtId="0" fontId="18" fillId="45" borderId="11" xfId="0" applyFont="1" applyFill="1" applyBorder="1" applyAlignment="1" applyProtection="1">
      <alignment horizontal="left" wrapText="1"/>
      <protection hidden="1"/>
    </xf>
    <xf numFmtId="169" fontId="18" fillId="45" borderId="31" xfId="0" applyNumberFormat="1" applyFont="1" applyFill="1" applyBorder="1" applyAlignment="1" applyProtection="1">
      <alignment horizontal="center" wrapText="1"/>
      <protection locked="0"/>
    </xf>
    <xf numFmtId="169" fontId="18" fillId="45" borderId="58" xfId="0" applyNumberFormat="1" applyFont="1" applyFill="1" applyBorder="1" applyAlignment="1" applyProtection="1">
      <alignment horizontal="center" wrapText="1"/>
      <protection locked="0"/>
    </xf>
    <xf numFmtId="0" fontId="25" fillId="0" borderId="25" xfId="492" applyFont="1" applyFill="1" applyBorder="1" applyAlignment="1" applyProtection="1">
      <alignment horizontal="center"/>
      <protection hidden="1"/>
    </xf>
    <xf numFmtId="0" fontId="15" fillId="0" borderId="0" xfId="0" applyFont="1" applyAlignment="1" applyProtection="1">
      <alignment horizontal="left" vertical="center" wrapText="1"/>
      <protection locked="0"/>
    </xf>
    <xf numFmtId="0" fontId="19" fillId="45" borderId="11" xfId="0" applyFont="1" applyFill="1" applyBorder="1" applyAlignment="1">
      <alignment horizontal="center" vertical="center"/>
    </xf>
    <xf numFmtId="0" fontId="19" fillId="0" borderId="56" xfId="0" applyFont="1" applyBorder="1" applyAlignment="1" applyProtection="1">
      <alignment horizontal="left" vertical="center"/>
      <protection locked="0"/>
    </xf>
    <xf numFmtId="0" fontId="19" fillId="0" borderId="33" xfId="0" applyFont="1" applyBorder="1" applyAlignment="1" applyProtection="1">
      <alignment horizontal="left" vertical="center"/>
      <protection locked="0"/>
    </xf>
    <xf numFmtId="0" fontId="21" fillId="45" borderId="37" xfId="0" applyFont="1" applyFill="1" applyBorder="1" applyAlignment="1" applyProtection="1">
      <alignment horizontal="center" vertical="center"/>
      <protection hidden="1"/>
    </xf>
    <xf numFmtId="0" fontId="21" fillId="45" borderId="53" xfId="0" applyFont="1" applyFill="1" applyBorder="1" applyAlignment="1" applyProtection="1">
      <alignment horizontal="center" vertical="center"/>
      <protection hidden="1"/>
    </xf>
    <xf numFmtId="0" fontId="26" fillId="0" borderId="0" xfId="492" applyFont="1" applyFill="1" applyBorder="1" applyAlignment="1" applyProtection="1">
      <alignment horizontal="center" vertical="center" wrapText="1"/>
      <protection hidden="1"/>
    </xf>
    <xf numFmtId="0" fontId="19" fillId="0" borderId="0" xfId="0" applyFont="1" applyAlignment="1" applyProtection="1">
      <alignment horizontal="left" vertical="center"/>
      <protection locked="0"/>
    </xf>
    <xf numFmtId="0" fontId="13" fillId="45" borderId="25" xfId="0" applyFont="1" applyFill="1" applyBorder="1" applyAlignment="1" applyProtection="1">
      <alignment horizontal="center" wrapText="1"/>
      <protection hidden="1"/>
    </xf>
    <xf numFmtId="0" fontId="19" fillId="45" borderId="56" xfId="0" applyFont="1" applyFill="1" applyBorder="1" applyAlignment="1" applyProtection="1">
      <alignment horizontal="left" vertical="center" wrapText="1"/>
      <protection locked="0"/>
    </xf>
    <xf numFmtId="0" fontId="19" fillId="45" borderId="33" xfId="0" applyFont="1" applyFill="1" applyBorder="1" applyAlignment="1" applyProtection="1">
      <alignment horizontal="left" vertical="center" wrapText="1"/>
      <protection locked="0"/>
    </xf>
    <xf numFmtId="0" fontId="15" fillId="45" borderId="11" xfId="0" applyFont="1" applyFill="1" applyBorder="1" applyAlignment="1">
      <alignment horizontal="left" vertical="center" wrapText="1"/>
    </xf>
    <xf numFmtId="0" fontId="77" fillId="45" borderId="56" xfId="492" applyFont="1" applyFill="1" applyBorder="1" applyAlignment="1">
      <alignment horizontal="left" vertical="center" wrapText="1"/>
      <protection locked="0"/>
    </xf>
    <xf numFmtId="0" fontId="77" fillId="45" borderId="11" xfId="0" applyFont="1" applyFill="1" applyBorder="1" applyAlignment="1" applyProtection="1">
      <alignment horizontal="left" vertical="center" wrapText="1"/>
      <protection locked="0"/>
    </xf>
    <xf numFmtId="0" fontId="77" fillId="45" borderId="33" xfId="0" applyFont="1" applyFill="1" applyBorder="1" applyAlignment="1" applyProtection="1">
      <alignment horizontal="left" vertical="center" wrapText="1"/>
      <protection locked="0"/>
    </xf>
    <xf numFmtId="0" fontId="45" fillId="45" borderId="34" xfId="492" applyFont="1" applyFill="1" applyBorder="1" applyAlignment="1">
      <alignment horizontal="center" vertical="center"/>
      <protection locked="0"/>
    </xf>
    <xf numFmtId="0" fontId="45" fillId="45" borderId="0" xfId="492" applyFont="1" applyFill="1" applyBorder="1" applyAlignment="1">
      <alignment horizontal="center" vertical="center"/>
      <protection locked="0"/>
    </xf>
    <xf numFmtId="0" fontId="16" fillId="0" borderId="55" xfId="0" applyFont="1" applyBorder="1" applyAlignment="1" applyProtection="1">
      <alignment horizontal="left" vertical="top" wrapText="1"/>
      <protection hidden="1"/>
    </xf>
    <xf numFmtId="0" fontId="15" fillId="45" borderId="25" xfId="0" applyFont="1" applyFill="1" applyBorder="1" applyAlignment="1" applyProtection="1">
      <alignment horizontal="center" wrapText="1"/>
      <protection hidden="1"/>
    </xf>
    <xf numFmtId="0" fontId="15"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3" fillId="45" borderId="0" xfId="492" applyFont="1" applyFill="1" applyBorder="1" applyAlignment="1" applyProtection="1">
      <alignment horizontal="center" vertical="center" wrapText="1"/>
      <protection hidden="1"/>
    </xf>
    <xf numFmtId="0" fontId="34"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10"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1222">
    <cellStyle name="20% - Accent1" xfId="688" builtinId="30" customBuiltin="1"/>
    <cellStyle name="20% - Accent1 2" xfId="6" xr:uid="{00000000-0005-0000-0000-000001000000}"/>
    <cellStyle name="20% - Accent1 2 2" xfId="597" xr:uid="{00000000-0005-0000-0000-000002000000}"/>
    <cellStyle name="20% - Accent1 2 2 2" xfId="760" xr:uid="{D356F903-729F-4A03-B7AF-8F7DFF12755A}"/>
    <cellStyle name="20% - Accent1 2 2 2 2" xfId="1153" xr:uid="{55C96CA7-006A-4805-A739-9759CEEA38F4}"/>
    <cellStyle name="20% - Accent1 2 2 3" xfId="1039" xr:uid="{6C6F278C-F366-45DA-A0D6-9E811164EEF1}"/>
    <cellStyle name="20% - Accent1 2 3" xfId="713" xr:uid="{EDF434F6-97A8-4C97-92EF-01B4CD7E3E3F}"/>
    <cellStyle name="20% - Accent1 2 3 2" xfId="1106" xr:uid="{B248DCB5-DAA3-485E-BC9A-28E7FFEB11E9}"/>
    <cellStyle name="20% - Accent1 2 4" xfId="832" xr:uid="{1B8441B3-1961-4ECF-B289-71AF698A599B}"/>
    <cellStyle name="20% - Accent1 3" xfId="807" xr:uid="{E07D2041-971E-4110-B638-511848290013}"/>
    <cellStyle name="20% - Accent1 3 2" xfId="1200" xr:uid="{668E6D04-4235-41F2-A907-77FC0C7DAB23}"/>
    <cellStyle name="20% - Accent1 4" xfId="1086" xr:uid="{7A476007-30B3-48A5-BAF9-DBBB6E51C4B0}"/>
    <cellStyle name="20% - Accent2" xfId="692" builtinId="34" customBuiltin="1"/>
    <cellStyle name="20% - Accent2 2" xfId="7" xr:uid="{00000000-0005-0000-0000-000004000000}"/>
    <cellStyle name="20% - Accent2 2 2" xfId="598" xr:uid="{00000000-0005-0000-0000-000005000000}"/>
    <cellStyle name="20% - Accent2 2 2 2" xfId="761" xr:uid="{F2C4FB1A-0961-479D-B12C-92AFEAA5DA7F}"/>
    <cellStyle name="20% - Accent2 2 2 2 2" xfId="1154" xr:uid="{D696803C-7271-4AA7-95C4-B8B0FF4D51BA}"/>
    <cellStyle name="20% - Accent2 2 2 3" xfId="1040" xr:uid="{1875A93F-165F-431D-81AC-F6B236D76E47}"/>
    <cellStyle name="20% - Accent2 2 3" xfId="714" xr:uid="{726E0599-9AC6-4E76-AACC-0FD8436401F4}"/>
    <cellStyle name="20% - Accent2 2 3 2" xfId="1107" xr:uid="{03FB5EA5-9DF4-4524-AFAD-D0ACC2715A30}"/>
    <cellStyle name="20% - Accent2 2 4" xfId="833" xr:uid="{AB5775BC-367B-4486-8815-ABE5B331B10F}"/>
    <cellStyle name="20% - Accent2 3" xfId="810" xr:uid="{064AEAAD-AF5C-48B4-ADC6-532BE41941B6}"/>
    <cellStyle name="20% - Accent2 3 2" xfId="1203" xr:uid="{71192D33-6D03-48A3-AA67-7BBA810BD0BA}"/>
    <cellStyle name="20% - Accent2 4" xfId="1089" xr:uid="{1B687E33-17DC-4DA5-A939-194B8D182ED4}"/>
    <cellStyle name="20% - Accent3" xfId="696" builtinId="38" customBuiltin="1"/>
    <cellStyle name="20% - Accent3 2" xfId="8" xr:uid="{00000000-0005-0000-0000-000007000000}"/>
    <cellStyle name="20% - Accent3 2 2" xfId="599" xr:uid="{00000000-0005-0000-0000-000008000000}"/>
    <cellStyle name="20% - Accent3 2 2 2" xfId="762" xr:uid="{F5B2A5C6-D247-47BE-86EA-F650808C74C7}"/>
    <cellStyle name="20% - Accent3 2 2 2 2" xfId="1155" xr:uid="{DC65BDB8-3AA6-449D-B615-AC53624336C6}"/>
    <cellStyle name="20% - Accent3 2 2 3" xfId="1041" xr:uid="{23CA88F4-827F-47A7-B49F-159B019D0E51}"/>
    <cellStyle name="20% - Accent3 2 3" xfId="715" xr:uid="{4812A7A9-4CB1-4A98-8F71-CA5406E00B29}"/>
    <cellStyle name="20% - Accent3 2 3 2" xfId="1108" xr:uid="{BF399E05-E32B-4B1D-B28C-C9505A13C7AD}"/>
    <cellStyle name="20% - Accent3 2 4" xfId="834" xr:uid="{60A3A936-09F7-4387-BA32-983CAA114C02}"/>
    <cellStyle name="20% - Accent3 3" xfId="813" xr:uid="{76300C5A-1301-4645-AD34-EEB765A6F950}"/>
    <cellStyle name="20% - Accent3 3 2" xfId="1206" xr:uid="{31FE0FDD-AF2C-440D-9C36-65DE40D98AF1}"/>
    <cellStyle name="20% - Accent3 4" xfId="1092" xr:uid="{F21F4DBB-DADE-47EB-812E-97C9A1A4EC3A}"/>
    <cellStyle name="20% - Accent4" xfId="700" builtinId="42" customBuiltin="1"/>
    <cellStyle name="20% - Accent4 2" xfId="9" xr:uid="{00000000-0005-0000-0000-00000A000000}"/>
    <cellStyle name="20% - Accent4 2 2" xfId="600" xr:uid="{00000000-0005-0000-0000-00000B000000}"/>
    <cellStyle name="20% - Accent4 2 2 2" xfId="763" xr:uid="{AEAE4347-0C6C-4EA8-9280-F35F255890D5}"/>
    <cellStyle name="20% - Accent4 2 2 2 2" xfId="1156" xr:uid="{69EB49F3-9DEA-465C-ACFB-694A1D218E80}"/>
    <cellStyle name="20% - Accent4 2 2 3" xfId="1042" xr:uid="{588BC262-1C3A-4FF7-A0C9-967364B3E1DD}"/>
    <cellStyle name="20% - Accent4 2 3" xfId="716" xr:uid="{3383621A-942D-46EE-B973-A3B99EE61AB1}"/>
    <cellStyle name="20% - Accent4 2 3 2" xfId="1109" xr:uid="{DCF22144-ACEE-4DC5-BE39-1093191D2AA8}"/>
    <cellStyle name="20% - Accent4 2 4" xfId="835" xr:uid="{5EF3463F-0B3C-4064-93DD-6815B5B86594}"/>
    <cellStyle name="20% - Accent4 3" xfId="816" xr:uid="{EA736B35-E7F4-47B9-9143-A10AFFEBE522}"/>
    <cellStyle name="20% - Accent4 3 2" xfId="1209" xr:uid="{3ACAF58E-239B-4A43-A460-8FB7E910C762}"/>
    <cellStyle name="20% - Accent4 4" xfId="1095" xr:uid="{AB372895-0F70-463E-B9A4-CE0EC8BC0713}"/>
    <cellStyle name="20% - Accent5" xfId="704" builtinId="46" customBuiltin="1"/>
    <cellStyle name="20% - Accent5 2" xfId="10" xr:uid="{00000000-0005-0000-0000-00000D000000}"/>
    <cellStyle name="20% - Accent5 2 2" xfId="601" xr:uid="{00000000-0005-0000-0000-00000E000000}"/>
    <cellStyle name="20% - Accent5 2 2 2" xfId="764" xr:uid="{9F14E33C-53F8-45BD-A1A7-2DA5A30C23C3}"/>
    <cellStyle name="20% - Accent5 2 2 2 2" xfId="1157" xr:uid="{E19FA5A8-2118-43BC-B17B-DA808A441343}"/>
    <cellStyle name="20% - Accent5 2 2 3" xfId="1043" xr:uid="{8649CF2B-1A89-4954-B051-146D2119A9F8}"/>
    <cellStyle name="20% - Accent5 2 3" xfId="717" xr:uid="{F2773E4A-67B7-442F-AE3C-6D1FD8110717}"/>
    <cellStyle name="20% - Accent5 2 3 2" xfId="1110" xr:uid="{B867F801-42CD-49C1-9423-0D5B2A10D035}"/>
    <cellStyle name="20% - Accent5 2 4" xfId="836" xr:uid="{A172B1C8-919B-4ED4-9AC1-7893169466BA}"/>
    <cellStyle name="20% - Accent5 3" xfId="819" xr:uid="{C358461C-75FF-4C68-90E9-889F2DA229E0}"/>
    <cellStyle name="20% - Accent5 3 2" xfId="1212" xr:uid="{17CC7A5E-5DE3-48E9-A7C3-D03AB21F4F52}"/>
    <cellStyle name="20% - Accent5 4" xfId="1098" xr:uid="{5EEEA9BD-0E1E-4E27-AAA1-D7540DAD64C2}"/>
    <cellStyle name="20% - Accent6" xfId="708" builtinId="50" customBuiltin="1"/>
    <cellStyle name="20% - Accent6 2" xfId="11" xr:uid="{00000000-0005-0000-0000-000010000000}"/>
    <cellStyle name="20% - Accent6 2 2" xfId="602" xr:uid="{00000000-0005-0000-0000-000011000000}"/>
    <cellStyle name="20% - Accent6 2 2 2" xfId="765" xr:uid="{BC0655AD-09D2-4AEC-BB73-5CD6BB5A20AA}"/>
    <cellStyle name="20% - Accent6 2 2 2 2" xfId="1158" xr:uid="{1BB581AC-606A-4620-A6FE-24E7C62C556A}"/>
    <cellStyle name="20% - Accent6 2 2 3" xfId="1044" xr:uid="{E02AD9A8-D93A-4503-9DDD-E491654BA4D3}"/>
    <cellStyle name="20% - Accent6 2 3" xfId="718" xr:uid="{246579D6-BF2F-40A9-A18D-259D2CE46A13}"/>
    <cellStyle name="20% - Accent6 2 3 2" xfId="1111" xr:uid="{D8704165-7910-4169-B85B-634811F6536B}"/>
    <cellStyle name="20% - Accent6 2 4" xfId="837" xr:uid="{E95ECB89-8717-4CDD-8F15-5EC922AFD902}"/>
    <cellStyle name="20% - Accent6 3" xfId="822" xr:uid="{E1CCD2C7-AB9D-4DCA-9D39-BA3D6F3F9C1E}"/>
    <cellStyle name="20% - Accent6 3 2" xfId="1215" xr:uid="{787E1EBD-02FF-40F0-BA5D-58BDE1B1B74C}"/>
    <cellStyle name="20% - Accent6 4" xfId="1101" xr:uid="{DC501ED3-7D08-4DFB-8CFF-F48E847214CA}"/>
    <cellStyle name="40% - Accent1" xfId="689" builtinId="31" customBuiltin="1"/>
    <cellStyle name="40% - Accent1 2" xfId="12" xr:uid="{00000000-0005-0000-0000-000013000000}"/>
    <cellStyle name="40% - Accent1 2 2" xfId="603" xr:uid="{00000000-0005-0000-0000-000014000000}"/>
    <cellStyle name="40% - Accent1 2 2 2" xfId="766" xr:uid="{E68DE563-8836-41E4-B953-E15BF336452F}"/>
    <cellStyle name="40% - Accent1 2 2 2 2" xfId="1159" xr:uid="{66423A3E-D952-48AF-B4F6-4C9E2261DFB9}"/>
    <cellStyle name="40% - Accent1 2 2 3" xfId="1045" xr:uid="{4D5D415B-4195-401E-A0DF-5709A354A1D1}"/>
    <cellStyle name="40% - Accent1 2 3" xfId="719" xr:uid="{7602192E-A940-4E7B-8C05-4172C15DC192}"/>
    <cellStyle name="40% - Accent1 2 3 2" xfId="1112" xr:uid="{4AF4C61A-A204-4F51-814A-B16DB9FF23FA}"/>
    <cellStyle name="40% - Accent1 2 4" xfId="838" xr:uid="{A1366355-22A2-41AB-8329-C846129FCF96}"/>
    <cellStyle name="40% - Accent1 3" xfId="808" xr:uid="{E712ACEB-5301-49DB-B2E6-5B16ADCBC359}"/>
    <cellStyle name="40% - Accent1 3 2" xfId="1201" xr:uid="{E4B86EB0-FEEF-4BA0-A8F3-993D51BFF5AF}"/>
    <cellStyle name="40% - Accent1 4" xfId="1087" xr:uid="{99CE2DB5-3F67-4296-B8F7-29C32E750E19}"/>
    <cellStyle name="40% - Accent2" xfId="693" builtinId="35" customBuiltin="1"/>
    <cellStyle name="40% - Accent2 2" xfId="13" xr:uid="{00000000-0005-0000-0000-000016000000}"/>
    <cellStyle name="40% - Accent2 2 2" xfId="604" xr:uid="{00000000-0005-0000-0000-000017000000}"/>
    <cellStyle name="40% - Accent2 2 2 2" xfId="767" xr:uid="{57D92524-751A-44EE-976F-17B605EBEB0E}"/>
    <cellStyle name="40% - Accent2 2 2 2 2" xfId="1160" xr:uid="{F59384C0-47E3-4703-B94A-C111EB40BCF6}"/>
    <cellStyle name="40% - Accent2 2 2 3" xfId="1046" xr:uid="{FBB5FA9C-6F8F-41E4-AEC7-9E1F33634E48}"/>
    <cellStyle name="40% - Accent2 2 3" xfId="720" xr:uid="{ECC936C5-7CFA-4470-85B4-A16CA076444D}"/>
    <cellStyle name="40% - Accent2 2 3 2" xfId="1113" xr:uid="{72BDFE0D-10D7-4106-9F42-939B969D0B60}"/>
    <cellStyle name="40% - Accent2 2 4" xfId="839" xr:uid="{E5924262-84F9-4CC7-8ADA-422FF6D17AF1}"/>
    <cellStyle name="40% - Accent2 3" xfId="811" xr:uid="{2E3EE7B5-111B-4405-BD2E-CC001B4530AA}"/>
    <cellStyle name="40% - Accent2 3 2" xfId="1204" xr:uid="{93F40FCF-74A7-4803-A570-04AB9215AD7D}"/>
    <cellStyle name="40% - Accent2 4" xfId="1090" xr:uid="{1D4B1D5B-FD22-48A5-8C8E-86DBDEA5F77E}"/>
    <cellStyle name="40% - Accent3" xfId="697" builtinId="39" customBuiltin="1"/>
    <cellStyle name="40% - Accent3 2" xfId="14" xr:uid="{00000000-0005-0000-0000-000019000000}"/>
    <cellStyle name="40% - Accent3 2 2" xfId="605" xr:uid="{00000000-0005-0000-0000-00001A000000}"/>
    <cellStyle name="40% - Accent3 2 2 2" xfId="768" xr:uid="{9FBA63F3-A35F-46A1-A0F1-15789AB19036}"/>
    <cellStyle name="40% - Accent3 2 2 2 2" xfId="1161" xr:uid="{63A7B27C-4781-4018-AE72-AB1877653DA5}"/>
    <cellStyle name="40% - Accent3 2 2 3" xfId="1047" xr:uid="{70924C14-60C2-4ED0-9855-FC1DF4831CDF}"/>
    <cellStyle name="40% - Accent3 2 3" xfId="721" xr:uid="{68A01960-68CB-4A65-8F2A-3555359514EE}"/>
    <cellStyle name="40% - Accent3 2 3 2" xfId="1114" xr:uid="{BF86E1A1-157B-4210-876F-7C99A1466B46}"/>
    <cellStyle name="40% - Accent3 2 4" xfId="840" xr:uid="{EAFDEF05-387A-48E9-8D4B-A818AC0016F8}"/>
    <cellStyle name="40% - Accent3 3" xfId="814" xr:uid="{B98B3D0F-C9EF-4904-8320-2E3FDB09ABA0}"/>
    <cellStyle name="40% - Accent3 3 2" xfId="1207" xr:uid="{8B57F7A9-433A-487C-AC01-3DA89183B42E}"/>
    <cellStyle name="40% - Accent3 4" xfId="1093" xr:uid="{89CD42C9-6A19-4360-A4A6-8EE011A245E0}"/>
    <cellStyle name="40% - Accent4" xfId="701" builtinId="43" customBuiltin="1"/>
    <cellStyle name="40% - Accent4 2" xfId="15" xr:uid="{00000000-0005-0000-0000-00001C000000}"/>
    <cellStyle name="40% - Accent4 2 2" xfId="606" xr:uid="{00000000-0005-0000-0000-00001D000000}"/>
    <cellStyle name="40% - Accent4 2 2 2" xfId="769" xr:uid="{D8D3D32E-1068-4C30-89D1-A6837006774C}"/>
    <cellStyle name="40% - Accent4 2 2 2 2" xfId="1162" xr:uid="{A91A30BA-B5F5-4D25-88D8-C385FE32A0F7}"/>
    <cellStyle name="40% - Accent4 2 2 3" xfId="1048" xr:uid="{C1DCC432-B1B0-4D3C-84BB-E6CD000E3331}"/>
    <cellStyle name="40% - Accent4 2 3" xfId="722" xr:uid="{39398746-C281-41E1-8871-02ADCEB22D95}"/>
    <cellStyle name="40% - Accent4 2 3 2" xfId="1115" xr:uid="{F01D325E-1EC3-4619-BE55-ED319374E60B}"/>
    <cellStyle name="40% - Accent4 2 4" xfId="841" xr:uid="{290341DD-B9E6-4CA0-8C96-D1010B218218}"/>
    <cellStyle name="40% - Accent4 3" xfId="817" xr:uid="{002D2F10-F915-45DE-902D-725C623ABAA8}"/>
    <cellStyle name="40% - Accent4 3 2" xfId="1210" xr:uid="{149008C9-C275-4F0E-B85A-E2B6AD48574B}"/>
    <cellStyle name="40% - Accent4 4" xfId="1096" xr:uid="{360322B4-2F2D-4E8B-A36E-7D660D196458}"/>
    <cellStyle name="40% - Accent5" xfId="705" builtinId="47" customBuiltin="1"/>
    <cellStyle name="40% - Accent5 2" xfId="16" xr:uid="{00000000-0005-0000-0000-00001F000000}"/>
    <cellStyle name="40% - Accent5 2 2" xfId="607" xr:uid="{00000000-0005-0000-0000-000020000000}"/>
    <cellStyle name="40% - Accent5 2 2 2" xfId="770" xr:uid="{C550DE56-E397-4F23-8FF1-DD5779D7D2A8}"/>
    <cellStyle name="40% - Accent5 2 2 2 2" xfId="1163" xr:uid="{0E5D0C0C-0477-4F23-8562-D12FF9AD0370}"/>
    <cellStyle name="40% - Accent5 2 2 3" xfId="1049" xr:uid="{21818377-6C5A-463E-8C80-D0336D927F4F}"/>
    <cellStyle name="40% - Accent5 2 3" xfId="723" xr:uid="{CA953F1E-E1A8-460D-AEB6-E09AF3BD1B57}"/>
    <cellStyle name="40% - Accent5 2 3 2" xfId="1116" xr:uid="{BD615405-B4FC-4E57-962B-8C3E90393586}"/>
    <cellStyle name="40% - Accent5 2 4" xfId="842" xr:uid="{2F6C55D4-858F-4CC3-B8AD-F33DEBCDBFC4}"/>
    <cellStyle name="40% - Accent5 3" xfId="820" xr:uid="{B9076266-3995-42B0-935D-F96D917DF11C}"/>
    <cellStyle name="40% - Accent5 3 2" xfId="1213" xr:uid="{86D17250-D163-4EB8-BA85-937AB92D6DA8}"/>
    <cellStyle name="40% - Accent5 4" xfId="1099" xr:uid="{CD2E2E40-3976-4E09-BB3C-4DB20F25159A}"/>
    <cellStyle name="40% - Accent6" xfId="709" builtinId="51" customBuiltin="1"/>
    <cellStyle name="40% - Accent6 2" xfId="17" xr:uid="{00000000-0005-0000-0000-000022000000}"/>
    <cellStyle name="40% - Accent6 2 2" xfId="608" xr:uid="{00000000-0005-0000-0000-000023000000}"/>
    <cellStyle name="40% - Accent6 2 2 2" xfId="771" xr:uid="{4BA6DEEE-2B48-4CD2-9383-4C2471B20371}"/>
    <cellStyle name="40% - Accent6 2 2 2 2" xfId="1164" xr:uid="{3FCAF051-29E5-4416-BC7C-F3AED78D0297}"/>
    <cellStyle name="40% - Accent6 2 2 3" xfId="1050" xr:uid="{C492382E-F2C3-4954-8AC2-635691B2D843}"/>
    <cellStyle name="40% - Accent6 2 3" xfId="724" xr:uid="{B6857997-485B-4538-90C6-5CB51162ACA4}"/>
    <cellStyle name="40% - Accent6 2 3 2" xfId="1117" xr:uid="{EB549EBA-8FF1-48E3-86E6-D28B46590467}"/>
    <cellStyle name="40% - Accent6 2 4" xfId="843" xr:uid="{755F4E08-7764-4FF4-87AD-1937B6354703}"/>
    <cellStyle name="40% - Accent6 3" xfId="823" xr:uid="{FA95F09F-3E91-4EB4-9DEC-F6F55103A9B7}"/>
    <cellStyle name="40% - Accent6 3 2" xfId="1216" xr:uid="{36CCEFCB-6F09-4BD5-9334-7EC9741DB0D9}"/>
    <cellStyle name="40% - Accent6 4" xfId="1102" xr:uid="{CB65C5F8-DD6E-479C-9A10-8BD70BCCFA97}"/>
    <cellStyle name="60% - Accent1" xfId="690" builtinId="32" customBuiltin="1"/>
    <cellStyle name="60% - Accent1 2" xfId="18" xr:uid="{00000000-0005-0000-0000-000025000000}"/>
    <cellStyle name="60% - Accent1 2 2" xfId="609" xr:uid="{00000000-0005-0000-0000-000026000000}"/>
    <cellStyle name="60% - Accent1 3" xfId="809" xr:uid="{B4F662A1-3A7E-4CD5-AFDB-1F205B5427FC}"/>
    <cellStyle name="60% - Accent1 3 2" xfId="1202" xr:uid="{CDF87AF8-AE11-464C-A474-251F30178201}"/>
    <cellStyle name="60% - Accent1 4" xfId="1088" xr:uid="{CE9A8521-8320-497D-913A-D0DB48F9C927}"/>
    <cellStyle name="60% - Accent2" xfId="694" builtinId="36" customBuiltin="1"/>
    <cellStyle name="60% - Accent2 2" xfId="19" xr:uid="{00000000-0005-0000-0000-000028000000}"/>
    <cellStyle name="60% - Accent2 2 2" xfId="610" xr:uid="{00000000-0005-0000-0000-000029000000}"/>
    <cellStyle name="60% - Accent2 3" xfId="812" xr:uid="{E57C1FBC-7353-4D32-8026-C8468A5B588E}"/>
    <cellStyle name="60% - Accent2 3 2" xfId="1205" xr:uid="{655A7AF7-4A25-4543-AAE5-7397C139325D}"/>
    <cellStyle name="60% - Accent2 4" xfId="1091" xr:uid="{56CCB009-1E85-42F0-8034-381F91C3F95D}"/>
    <cellStyle name="60% - Accent3" xfId="698" builtinId="40" customBuiltin="1"/>
    <cellStyle name="60% - Accent3 2" xfId="20" xr:uid="{00000000-0005-0000-0000-00002B000000}"/>
    <cellStyle name="60% - Accent3 2 2" xfId="611" xr:uid="{00000000-0005-0000-0000-00002C000000}"/>
    <cellStyle name="60% - Accent3 3" xfId="815" xr:uid="{AE56DF22-2A34-454C-B165-90BC7D444073}"/>
    <cellStyle name="60% - Accent3 3 2" xfId="1208" xr:uid="{C7DD0A5F-E5B1-4763-BFE0-0107D95FF53D}"/>
    <cellStyle name="60% - Accent3 4" xfId="1094" xr:uid="{29EB6A11-CBE2-47EF-A1D7-FCDB974634FB}"/>
    <cellStyle name="60% - Accent4" xfId="702" builtinId="44" customBuiltin="1"/>
    <cellStyle name="60% - Accent4 2" xfId="21" xr:uid="{00000000-0005-0000-0000-00002E000000}"/>
    <cellStyle name="60% - Accent4 2 2" xfId="612" xr:uid="{00000000-0005-0000-0000-00002F000000}"/>
    <cellStyle name="60% - Accent4 3" xfId="818" xr:uid="{3FDA9D0D-4413-486B-983C-CC604E346407}"/>
    <cellStyle name="60% - Accent4 3 2" xfId="1211" xr:uid="{50C59ADF-5B45-4805-BCC5-52EEFDA722FC}"/>
    <cellStyle name="60% - Accent4 4" xfId="1097" xr:uid="{E6214C4B-9F51-4C25-A49E-66DDA31F9BF3}"/>
    <cellStyle name="60% - Accent5" xfId="706" builtinId="48" customBuiltin="1"/>
    <cellStyle name="60% - Accent5 2" xfId="22" xr:uid="{00000000-0005-0000-0000-000031000000}"/>
    <cellStyle name="60% - Accent5 2 2" xfId="613" xr:uid="{00000000-0005-0000-0000-000032000000}"/>
    <cellStyle name="60% - Accent5 3" xfId="821" xr:uid="{88C0FC36-A568-4B68-96C1-1CFA958ECF44}"/>
    <cellStyle name="60% - Accent5 3 2" xfId="1214" xr:uid="{3FE790E5-CAF2-49D1-9A52-5A553DDC21EC}"/>
    <cellStyle name="60% - Accent5 4" xfId="1100" xr:uid="{065FE87B-1819-4649-BB6D-780814228CD5}"/>
    <cellStyle name="60% - Accent6" xfId="710" builtinId="52" customBuiltin="1"/>
    <cellStyle name="60% - Accent6 2" xfId="23" xr:uid="{00000000-0005-0000-0000-000034000000}"/>
    <cellStyle name="60% - Accent6 2 2" xfId="614" xr:uid="{00000000-0005-0000-0000-000035000000}"/>
    <cellStyle name="60% - Accent6 3" xfId="824" xr:uid="{A0853432-C6DA-4DB7-94DF-C5986DB84D44}"/>
    <cellStyle name="60% - Accent6 3 2" xfId="1217" xr:uid="{B96D0160-31F3-45F7-BEA6-321B9C358386}"/>
    <cellStyle name="60% - Accent6 4" xfId="1103" xr:uid="{C101CAAF-6643-416E-AC6E-C1C31913C989}"/>
    <cellStyle name="Accent1" xfId="687" builtinId="29" customBuiltin="1"/>
    <cellStyle name="Accent1 2" xfId="24" xr:uid="{00000000-0005-0000-0000-000037000000}"/>
    <cellStyle name="Accent1 2 2" xfId="615" xr:uid="{00000000-0005-0000-0000-000038000000}"/>
    <cellStyle name="Accent2" xfId="691" builtinId="33" customBuiltin="1"/>
    <cellStyle name="Accent2 2" xfId="25" xr:uid="{00000000-0005-0000-0000-00003A000000}"/>
    <cellStyle name="Accent2 2 2" xfId="616" xr:uid="{00000000-0005-0000-0000-00003B000000}"/>
    <cellStyle name="Accent3" xfId="695" builtinId="37" customBuiltin="1"/>
    <cellStyle name="Accent3 2" xfId="26" xr:uid="{00000000-0005-0000-0000-00003D000000}"/>
    <cellStyle name="Accent3 2 2" xfId="617" xr:uid="{00000000-0005-0000-0000-00003E000000}"/>
    <cellStyle name="Accent4" xfId="699" builtinId="41" customBuiltin="1"/>
    <cellStyle name="Accent4 2" xfId="27" xr:uid="{00000000-0005-0000-0000-000040000000}"/>
    <cellStyle name="Accent4 2 2" xfId="618" xr:uid="{00000000-0005-0000-0000-000041000000}"/>
    <cellStyle name="Accent5" xfId="703" builtinId="45" customBuiltin="1"/>
    <cellStyle name="Accent5 2" xfId="28" xr:uid="{00000000-0005-0000-0000-000043000000}"/>
    <cellStyle name="Accent5 2 2" xfId="619" xr:uid="{00000000-0005-0000-0000-000044000000}"/>
    <cellStyle name="Accent6" xfId="707" builtinId="49" customBuiltin="1"/>
    <cellStyle name="Accent6 2" xfId="29" xr:uid="{00000000-0005-0000-0000-000046000000}"/>
    <cellStyle name="Accent6 2 2" xfId="620" xr:uid="{00000000-0005-0000-0000-000047000000}"/>
    <cellStyle name="Bad" xfId="677" builtinId="27" customBuiltin="1"/>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ulation" xfId="681" builtinId="22" customBuiltin="1"/>
    <cellStyle name="Calculation 2" xfId="32" xr:uid="{00000000-0005-0000-0000-00004E000000}"/>
    <cellStyle name="Calculation 2 2" xfId="623" xr:uid="{00000000-0005-0000-0000-00004F000000}"/>
    <cellStyle name="Check Cell" xfId="683" builtinId="23" customBuiltin="1"/>
    <cellStyle name="Check Cell 2" xfId="33" xr:uid="{00000000-0005-0000-0000-000051000000}"/>
    <cellStyle name="Check Cell 2 2" xfId="624" xr:uid="{00000000-0005-0000-0000-000052000000}"/>
    <cellStyle name="Comma" xfId="4" xr:uid="{00000000-0005-0000-0000-000053000000}"/>
    <cellStyle name="Comma [0]" xfId="5" xr:uid="{00000000-0005-0000-0000-000054000000}"/>
    <cellStyle name="Comma [0] 2" xfId="34" xr:uid="{00000000-0005-0000-0000-000055000000}"/>
    <cellStyle name="Comma [0] 2 2" xfId="844" xr:uid="{EFF414E1-3368-4511-9DCC-CD486EAFA677}"/>
    <cellStyle name="Comma [0] 3" xfId="35" xr:uid="{00000000-0005-0000-0000-000056000000}"/>
    <cellStyle name="Comma [0] 3 2" xfId="845" xr:uid="{06E73F79-AB9A-480D-A276-331EF9C2012F}"/>
    <cellStyle name="Comma [0] 4" xfId="36" xr:uid="{00000000-0005-0000-0000-000057000000}"/>
    <cellStyle name="Comma [0] 5" xfId="831" xr:uid="{96C2F917-3A08-4D7D-85AE-285682C9A441}"/>
    <cellStyle name="Comma 10" xfId="37" xr:uid="{00000000-0005-0000-0000-000058000000}"/>
    <cellStyle name="Comma 10 2" xfId="846" xr:uid="{AF2AA460-9792-4B9C-B400-00FEDBBCC44F}"/>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 2" xfId="847" xr:uid="{75680AFA-6EE1-4684-BB26-6F4AA5AB015F}"/>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6 2" xfId="848" xr:uid="{6AE2959C-C240-46B8-BA72-6D5369B3501E}"/>
    <cellStyle name="Comma 117" xfId="56" xr:uid="{00000000-0005-0000-0000-00006B000000}"/>
    <cellStyle name="Comma 117 2" xfId="849" xr:uid="{2C442F66-CECC-466E-BE65-482F75FD8A2D}"/>
    <cellStyle name="Comma 118" xfId="57" xr:uid="{00000000-0005-0000-0000-00006C000000}"/>
    <cellStyle name="Comma 118 2" xfId="850" xr:uid="{85CAA013-F82A-4923-8E10-FD71C398CD72}"/>
    <cellStyle name="Comma 119" xfId="58" xr:uid="{00000000-0005-0000-0000-00006D000000}"/>
    <cellStyle name="Comma 119 2" xfId="851" xr:uid="{3B2EEE9D-C3AA-46A2-9537-14EE72148F63}"/>
    <cellStyle name="Comma 12" xfId="59" xr:uid="{00000000-0005-0000-0000-00006E000000}"/>
    <cellStyle name="Comma 12 2" xfId="852" xr:uid="{3FE698AA-2BAF-4FCF-9401-B3EEF05F1D51}"/>
    <cellStyle name="Comma 120" xfId="60" xr:uid="{00000000-0005-0000-0000-00006F000000}"/>
    <cellStyle name="Comma 120 2" xfId="853" xr:uid="{7B4A36F7-89F0-4B59-A136-48464A2664DA}"/>
    <cellStyle name="Comma 121" xfId="61" xr:uid="{00000000-0005-0000-0000-000070000000}"/>
    <cellStyle name="Comma 121 2" xfId="854" xr:uid="{E3F4146F-3A81-49C0-AD38-7B9CCAF52A14}"/>
    <cellStyle name="Comma 122" xfId="62" xr:uid="{00000000-0005-0000-0000-000071000000}"/>
    <cellStyle name="Comma 122 2" xfId="855" xr:uid="{C0B4CABB-DB5F-4666-83E6-15AE6F42CF18}"/>
    <cellStyle name="Comma 123" xfId="63" xr:uid="{00000000-0005-0000-0000-000072000000}"/>
    <cellStyle name="Comma 123 2" xfId="856" xr:uid="{6D898E4A-B477-446F-BF04-0411F6B861F7}"/>
    <cellStyle name="Comma 124" xfId="64" xr:uid="{00000000-0005-0000-0000-000073000000}"/>
    <cellStyle name="Comma 124 2" xfId="857" xr:uid="{E87E00E9-57D0-4471-BBF4-DDDB3990AC2D}"/>
    <cellStyle name="Comma 125" xfId="65" xr:uid="{00000000-0005-0000-0000-000074000000}"/>
    <cellStyle name="Comma 125 2" xfId="858" xr:uid="{9E637CD5-5E1F-4055-8BF8-71A7F08BC95E}"/>
    <cellStyle name="Comma 126" xfId="66" xr:uid="{00000000-0005-0000-0000-000075000000}"/>
    <cellStyle name="Comma 126 2" xfId="859" xr:uid="{01738C65-B239-45E6-BCCD-7C1AA56EEEBB}"/>
    <cellStyle name="Comma 127" xfId="67" xr:uid="{00000000-0005-0000-0000-000076000000}"/>
    <cellStyle name="Comma 127 2" xfId="860" xr:uid="{2F2CF266-97A4-4D24-8C1B-87094CF799E9}"/>
    <cellStyle name="Comma 128" xfId="68" xr:uid="{00000000-0005-0000-0000-000077000000}"/>
    <cellStyle name="Comma 128 2" xfId="861" xr:uid="{B68E0607-D005-4BBD-A561-38CA744684F6}"/>
    <cellStyle name="Comma 129" xfId="69" xr:uid="{00000000-0005-0000-0000-000078000000}"/>
    <cellStyle name="Comma 129 2" xfId="862" xr:uid="{CEEBBE89-82C9-4ADD-AAA5-2719BD3B6D28}"/>
    <cellStyle name="Comma 13" xfId="70" xr:uid="{00000000-0005-0000-0000-000079000000}"/>
    <cellStyle name="Comma 13 2" xfId="863" xr:uid="{DBB2F0D6-33A9-40C8-8D45-4FC67B179A28}"/>
    <cellStyle name="Comma 130" xfId="71" xr:uid="{00000000-0005-0000-0000-00007A000000}"/>
    <cellStyle name="Comma 130 2" xfId="864" xr:uid="{45E98CBD-CFA4-45E0-ABEE-1383542056EC}"/>
    <cellStyle name="Comma 131" xfId="72" xr:uid="{00000000-0005-0000-0000-00007B000000}"/>
    <cellStyle name="Comma 131 2" xfId="865" xr:uid="{01FDE6CA-4030-45A4-828E-60476630A9E7}"/>
    <cellStyle name="Comma 132" xfId="73" xr:uid="{00000000-0005-0000-0000-00007C000000}"/>
    <cellStyle name="Comma 132 2" xfId="866" xr:uid="{688F525A-033D-4CEF-B0C4-B284EDF68155}"/>
    <cellStyle name="Comma 133" xfId="74" xr:uid="{00000000-0005-0000-0000-00007D000000}"/>
    <cellStyle name="Comma 133 2" xfId="867" xr:uid="{3607BF57-7262-4F4F-9E62-E2074D87F19D}"/>
    <cellStyle name="Comma 134" xfId="75" xr:uid="{00000000-0005-0000-0000-00007E000000}"/>
    <cellStyle name="Comma 134 2" xfId="868" xr:uid="{174AA22B-AFBE-4D59-8AA2-8D6D8653A893}"/>
    <cellStyle name="Comma 135" xfId="76" xr:uid="{00000000-0005-0000-0000-00007F000000}"/>
    <cellStyle name="Comma 135 2" xfId="869" xr:uid="{AA8A55FC-01C9-4487-9D1C-85535C54F9D8}"/>
    <cellStyle name="Comma 136" xfId="77" xr:uid="{00000000-0005-0000-0000-000080000000}"/>
    <cellStyle name="Comma 136 2" xfId="870" xr:uid="{93E3925B-C5B0-4DFF-8842-6A9B80786CEE}"/>
    <cellStyle name="Comma 137" xfId="78" xr:uid="{00000000-0005-0000-0000-000081000000}"/>
    <cellStyle name="Comma 137 2" xfId="871" xr:uid="{6182B6C5-65A8-4BEC-948B-0ABF6AA35C55}"/>
    <cellStyle name="Comma 138" xfId="79" xr:uid="{00000000-0005-0000-0000-000082000000}"/>
    <cellStyle name="Comma 138 2" xfId="872" xr:uid="{A6C35F47-670F-4006-8B73-0018245475F9}"/>
    <cellStyle name="Comma 139" xfId="80" xr:uid="{00000000-0005-0000-0000-000083000000}"/>
    <cellStyle name="Comma 14" xfId="81" xr:uid="{00000000-0005-0000-0000-000084000000}"/>
    <cellStyle name="Comma 14 2" xfId="873" xr:uid="{D44B0FE3-7FC5-4C7B-B9B1-C1C0B2C06CA6}"/>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 2" xfId="874" xr:uid="{9A12067E-0A88-44FC-9354-AAF52CBF19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 2" xfId="875" xr:uid="{5CFF673A-F282-4921-AFE4-B21AA9535974}"/>
    <cellStyle name="Comma 160" xfId="104" xr:uid="{00000000-0005-0000-0000-00009B000000}"/>
    <cellStyle name="Comma 160 2" xfId="876" xr:uid="{3CAD0567-4B69-4896-B8DE-687174B6B627}"/>
    <cellStyle name="Comma 161" xfId="105" xr:uid="{00000000-0005-0000-0000-00009C000000}"/>
    <cellStyle name="Comma 161 2" xfId="877" xr:uid="{F249CB4F-885C-4164-AE36-5801AB9B96A5}"/>
    <cellStyle name="Comma 162" xfId="106" xr:uid="{00000000-0005-0000-0000-00009D000000}"/>
    <cellStyle name="Comma 162 2" xfId="878" xr:uid="{B8E22F6A-7DA2-451A-9116-A41948D3C941}"/>
    <cellStyle name="Comma 163" xfId="107" xr:uid="{00000000-0005-0000-0000-00009E000000}"/>
    <cellStyle name="Comma 163 2" xfId="879" xr:uid="{474390B2-484F-4AEC-BE09-AF4D5C7B37BA}"/>
    <cellStyle name="Comma 164" xfId="108" xr:uid="{00000000-0005-0000-0000-00009F000000}"/>
    <cellStyle name="Comma 164 2" xfId="880" xr:uid="{0E61F713-1893-415D-A451-B41A938AA4D0}"/>
    <cellStyle name="Comma 165" xfId="109" xr:uid="{00000000-0005-0000-0000-0000A0000000}"/>
    <cellStyle name="Comma 165 2" xfId="881" xr:uid="{30661C3D-08A9-4EF8-8B0E-8838556536A7}"/>
    <cellStyle name="Comma 166" xfId="110" xr:uid="{00000000-0005-0000-0000-0000A1000000}"/>
    <cellStyle name="Comma 166 2" xfId="882" xr:uid="{FC475D87-E0B2-4BAD-9375-5B0D0567F000}"/>
    <cellStyle name="Comma 167" xfId="111" xr:uid="{00000000-0005-0000-0000-0000A2000000}"/>
    <cellStyle name="Comma 167 2" xfId="883" xr:uid="{653726B7-F332-4250-922F-2495BB5DCAAB}"/>
    <cellStyle name="Comma 168" xfId="112" xr:uid="{00000000-0005-0000-0000-0000A3000000}"/>
    <cellStyle name="Comma 168 2" xfId="884" xr:uid="{997EAC2A-6FA8-4410-A735-5D4A2410A21D}"/>
    <cellStyle name="Comma 169" xfId="113" xr:uid="{00000000-0005-0000-0000-0000A4000000}"/>
    <cellStyle name="Comma 169 2" xfId="885" xr:uid="{96F6D56A-E450-4D7C-8350-EBC2371BBA61}"/>
    <cellStyle name="Comma 17" xfId="114" xr:uid="{00000000-0005-0000-0000-0000A5000000}"/>
    <cellStyle name="Comma 17 2" xfId="886" xr:uid="{06FA3FC7-94D0-4646-982D-D465EBFB7A24}"/>
    <cellStyle name="Comma 170" xfId="115" xr:uid="{00000000-0005-0000-0000-0000A6000000}"/>
    <cellStyle name="Comma 170 2" xfId="887" xr:uid="{125F502B-D608-418C-BBF0-E0BD5D2E93F3}"/>
    <cellStyle name="Comma 171" xfId="116" xr:uid="{00000000-0005-0000-0000-0000A7000000}"/>
    <cellStyle name="Comma 171 2" xfId="888" xr:uid="{F276F264-B10D-4EB2-9762-068DC9993F03}"/>
    <cellStyle name="Comma 172" xfId="117" xr:uid="{00000000-0005-0000-0000-0000A8000000}"/>
    <cellStyle name="Comma 172 2" xfId="889" xr:uid="{BC5AE52F-D4B5-457E-BE0B-95DA2747F8EA}"/>
    <cellStyle name="Comma 173" xfId="118" xr:uid="{00000000-0005-0000-0000-0000A9000000}"/>
    <cellStyle name="Comma 173 2" xfId="890" xr:uid="{4128DC1F-250E-448A-BCFD-6A68291B39AC}"/>
    <cellStyle name="Comma 174" xfId="119" xr:uid="{00000000-0005-0000-0000-0000AA000000}"/>
    <cellStyle name="Comma 174 2" xfId="891" xr:uid="{B1E1DBDC-E6B3-48E7-B7E4-3798C9998150}"/>
    <cellStyle name="Comma 175" xfId="120" xr:uid="{00000000-0005-0000-0000-0000AB000000}"/>
    <cellStyle name="Comma 175 2" xfId="892" xr:uid="{DC8F36E8-3927-43FA-A98B-404D93D2D479}"/>
    <cellStyle name="Comma 176" xfId="121" xr:uid="{00000000-0005-0000-0000-0000AC000000}"/>
    <cellStyle name="Comma 176 2" xfId="893" xr:uid="{0E703BD2-ABF8-4BF8-A183-6AFE840BE397}"/>
    <cellStyle name="Comma 177" xfId="122" xr:uid="{00000000-0005-0000-0000-0000AD000000}"/>
    <cellStyle name="Comma 177 2" xfId="894" xr:uid="{405B43FA-812A-48B6-92BB-20C7FCB472EA}"/>
    <cellStyle name="Comma 178" xfId="123" xr:uid="{00000000-0005-0000-0000-0000AE000000}"/>
    <cellStyle name="Comma 178 2" xfId="895" xr:uid="{363968D0-22D2-4174-95AD-9FE4820C144C}"/>
    <cellStyle name="Comma 179" xfId="124" xr:uid="{00000000-0005-0000-0000-0000AF000000}"/>
    <cellStyle name="Comma 179 2" xfId="896" xr:uid="{B30E5E67-7758-47D4-B121-0B163D8E9668}"/>
    <cellStyle name="Comma 18" xfId="125" xr:uid="{00000000-0005-0000-0000-0000B0000000}"/>
    <cellStyle name="Comma 18 2" xfId="897" xr:uid="{9FDAF18E-9579-49ED-A99D-3061846757AC}"/>
    <cellStyle name="Comma 180" xfId="126" xr:uid="{00000000-0005-0000-0000-0000B1000000}"/>
    <cellStyle name="Comma 180 2" xfId="898" xr:uid="{44513E04-BE58-424F-A04D-EEDB680D59CF}"/>
    <cellStyle name="Comma 181" xfId="127" xr:uid="{00000000-0005-0000-0000-0000B2000000}"/>
    <cellStyle name="Comma 181 2" xfId="899" xr:uid="{0C9D45D8-9C33-4F1A-98A1-7C3DA9818318}"/>
    <cellStyle name="Comma 182" xfId="128" xr:uid="{00000000-0005-0000-0000-0000B3000000}"/>
    <cellStyle name="Comma 182 2" xfId="900" xr:uid="{6911D545-6F99-4F06-BA4E-5546EF0BDEA0}"/>
    <cellStyle name="Comma 183" xfId="129" xr:uid="{00000000-0005-0000-0000-0000B4000000}"/>
    <cellStyle name="Comma 183 2" xfId="901" xr:uid="{CA7B49ED-DF75-42F8-B978-DDA789FE6025}"/>
    <cellStyle name="Comma 184" xfId="130" xr:uid="{00000000-0005-0000-0000-0000B5000000}"/>
    <cellStyle name="Comma 184 2" xfId="902" xr:uid="{305A0902-9701-4E9D-9E22-489D5F40C919}"/>
    <cellStyle name="Comma 185" xfId="131" xr:uid="{00000000-0005-0000-0000-0000B6000000}"/>
    <cellStyle name="Comma 185 2" xfId="903" xr:uid="{200B682C-24EA-4370-B465-B2E272AE25C8}"/>
    <cellStyle name="Comma 186" xfId="132" xr:uid="{00000000-0005-0000-0000-0000B7000000}"/>
    <cellStyle name="Comma 186 2" xfId="904" xr:uid="{9C7B6B5D-CF8C-47CD-8D06-F53BF9496C7C}"/>
    <cellStyle name="Comma 187" xfId="133" xr:uid="{00000000-0005-0000-0000-0000B8000000}"/>
    <cellStyle name="Comma 187 2" xfId="905" xr:uid="{3B82E1CF-11F4-4E25-A8CB-24ACB38D98C3}"/>
    <cellStyle name="Comma 188" xfId="134" xr:uid="{00000000-0005-0000-0000-0000B9000000}"/>
    <cellStyle name="Comma 188 2" xfId="906" xr:uid="{73818751-8BF2-42EF-837A-6B22E74DB8B8}"/>
    <cellStyle name="Comma 189" xfId="135" xr:uid="{00000000-0005-0000-0000-0000BA000000}"/>
    <cellStyle name="Comma 189 2" xfId="907" xr:uid="{F2EB2CC6-F8EB-46BB-BBF2-D2D5CDA52042}"/>
    <cellStyle name="Comma 19" xfId="136" xr:uid="{00000000-0005-0000-0000-0000BB000000}"/>
    <cellStyle name="Comma 19 2" xfId="908" xr:uid="{5B171A89-CFC5-4E4B-AC69-5BEDACA19B09}"/>
    <cellStyle name="Comma 190" xfId="137" xr:uid="{00000000-0005-0000-0000-0000BC000000}"/>
    <cellStyle name="Comma 190 2" xfId="909" xr:uid="{FC7EB1FA-893E-4239-8F6B-D11A09CE4564}"/>
    <cellStyle name="Comma 191" xfId="138" xr:uid="{00000000-0005-0000-0000-0000BD000000}"/>
    <cellStyle name="Comma 191 2" xfId="910" xr:uid="{8C3ECFD7-9988-4001-BE39-A539929E6AB9}"/>
    <cellStyle name="Comma 192" xfId="139" xr:uid="{00000000-0005-0000-0000-0000BE000000}"/>
    <cellStyle name="Comma 192 2" xfId="911" xr:uid="{F713AF96-4226-4CD2-A6F0-C71C2BDC30C4}"/>
    <cellStyle name="Comma 193" xfId="140" xr:uid="{00000000-0005-0000-0000-0000BF000000}"/>
    <cellStyle name="Comma 193 2" xfId="912" xr:uid="{1E9C2262-3AB4-408D-8418-5A8BAEEC73D0}"/>
    <cellStyle name="Comma 194" xfId="141" xr:uid="{00000000-0005-0000-0000-0000C0000000}"/>
    <cellStyle name="Comma 194 2" xfId="913" xr:uid="{1B572CF9-AB18-4A1E-B154-9EF1E7468D58}"/>
    <cellStyle name="Comma 195" xfId="142" xr:uid="{00000000-0005-0000-0000-0000C1000000}"/>
    <cellStyle name="Comma 195 2" xfId="914" xr:uid="{E112D03D-3611-4FC3-A59A-CD2415B5934F}"/>
    <cellStyle name="Comma 196" xfId="143" xr:uid="{00000000-0005-0000-0000-0000C2000000}"/>
    <cellStyle name="Comma 196 2" xfId="915" xr:uid="{0A397F00-F56D-4D22-B8D5-C87A36C210E6}"/>
    <cellStyle name="Comma 197" xfId="144" xr:uid="{00000000-0005-0000-0000-0000C3000000}"/>
    <cellStyle name="Comma 197 2" xfId="916" xr:uid="{AC44975D-AA8D-4DF1-8373-9E2BB27E0A37}"/>
    <cellStyle name="Comma 198" xfId="145" xr:uid="{00000000-0005-0000-0000-0000C4000000}"/>
    <cellStyle name="Comma 198 2" xfId="917" xr:uid="{4743B404-8404-4E32-86FF-DB14C441FF55}"/>
    <cellStyle name="Comma 199" xfId="146" xr:uid="{00000000-0005-0000-0000-0000C5000000}"/>
    <cellStyle name="Comma 199 2" xfId="918" xr:uid="{EA8103EE-3B2E-4A93-B230-CD537338E6DB}"/>
    <cellStyle name="Comma 2" xfId="147" xr:uid="{00000000-0005-0000-0000-0000C6000000}"/>
    <cellStyle name="Comma 2 2" xfId="919" xr:uid="{80AC570B-94BD-453D-AE69-95095FDCDC41}"/>
    <cellStyle name="Comma 20" xfId="148" xr:uid="{00000000-0005-0000-0000-0000C7000000}"/>
    <cellStyle name="Comma 20 2" xfId="920" xr:uid="{84B9C151-631D-4E91-9318-95F9D2B2912D}"/>
    <cellStyle name="Comma 200" xfId="149" xr:uid="{00000000-0005-0000-0000-0000C8000000}"/>
    <cellStyle name="Comma 200 2" xfId="921" xr:uid="{315F8941-3393-4DF0-9635-1F02429ED2E1}"/>
    <cellStyle name="Comma 201" xfId="150" xr:uid="{00000000-0005-0000-0000-0000C9000000}"/>
    <cellStyle name="Comma 201 2" xfId="922" xr:uid="{76920589-D4A3-4340-B62E-EF699D49A9C2}"/>
    <cellStyle name="Comma 202" xfId="151" xr:uid="{00000000-0005-0000-0000-0000CA000000}"/>
    <cellStyle name="Comma 202 2" xfId="923" xr:uid="{CA1041A3-1314-460B-9627-B43DBD8EB977}"/>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 2" xfId="924" xr:uid="{AA4D2CA5-4D42-4E80-825C-97B58F1BAC35}"/>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 2" xfId="925" xr:uid="{3EBF4BE1-D417-47CB-90AF-EDDF9227063E}"/>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24" xfId="830" xr:uid="{3E1691C6-5D0C-4815-9CBE-A79BC0D3151D}"/>
    <cellStyle name="Comma 23" xfId="175" xr:uid="{00000000-0005-0000-0000-0000E2000000}"/>
    <cellStyle name="Comma 23 2" xfId="926" xr:uid="{633FE570-56EE-4858-9BC9-128704146BC4}"/>
    <cellStyle name="Comma 24" xfId="176" xr:uid="{00000000-0005-0000-0000-0000E3000000}"/>
    <cellStyle name="Comma 24 2" xfId="927" xr:uid="{8AA6014D-FB86-4734-A9DB-04B1BAB8A21F}"/>
    <cellStyle name="Comma 25" xfId="177" xr:uid="{00000000-0005-0000-0000-0000E4000000}"/>
    <cellStyle name="Comma 25 2" xfId="928" xr:uid="{8D63BA17-D6D4-46B5-ACAF-0723EF65CE1C}"/>
    <cellStyle name="Comma 26" xfId="178" xr:uid="{00000000-0005-0000-0000-0000E5000000}"/>
    <cellStyle name="Comma 26 2" xfId="929" xr:uid="{1FEA9BC5-D7B7-4F17-BC7A-C500CE17D52C}"/>
    <cellStyle name="Comma 27" xfId="179" xr:uid="{00000000-0005-0000-0000-0000E6000000}"/>
    <cellStyle name="Comma 27 2" xfId="930" xr:uid="{9CB9B0A3-F4D1-40BB-B377-3D9833AD20E5}"/>
    <cellStyle name="Comma 28" xfId="180" xr:uid="{00000000-0005-0000-0000-0000E7000000}"/>
    <cellStyle name="Comma 28 2" xfId="931" xr:uid="{952F87BC-0653-4E8D-9BD7-488B268B1D53}"/>
    <cellStyle name="Comma 29" xfId="181" xr:uid="{00000000-0005-0000-0000-0000E8000000}"/>
    <cellStyle name="Comma 29 2" xfId="932" xr:uid="{DEB7D2EB-985D-4971-B895-1398A5F7688B}"/>
    <cellStyle name="Comma 3" xfId="182" xr:uid="{00000000-0005-0000-0000-0000E9000000}"/>
    <cellStyle name="Comma 3 2" xfId="933" xr:uid="{DC29B055-139B-44A6-B9F6-B4881934F70B}"/>
    <cellStyle name="Comma 30" xfId="183" xr:uid="{00000000-0005-0000-0000-0000EA000000}"/>
    <cellStyle name="Comma 30 2" xfId="934" xr:uid="{59AEAA23-7EE7-43A4-AEAC-DDD0A66DD432}"/>
    <cellStyle name="Comma 31" xfId="184" xr:uid="{00000000-0005-0000-0000-0000EB000000}"/>
    <cellStyle name="Comma 31 2" xfId="935" xr:uid="{28EFFEC2-89CC-4D99-AAF2-5E58F20C9766}"/>
    <cellStyle name="Comma 32" xfId="185" xr:uid="{00000000-0005-0000-0000-0000EC000000}"/>
    <cellStyle name="Comma 32 2" xfId="936" xr:uid="{B779B2F8-9904-437F-8F06-A4F72E69DDA9}"/>
    <cellStyle name="Comma 33" xfId="186" xr:uid="{00000000-0005-0000-0000-0000ED000000}"/>
    <cellStyle name="Comma 33 2" xfId="937" xr:uid="{3CBE1601-E3B2-403E-9388-486E0C79263D}"/>
    <cellStyle name="Comma 34" xfId="187" xr:uid="{00000000-0005-0000-0000-0000EE000000}"/>
    <cellStyle name="Comma 34 2" xfId="938" xr:uid="{7C6D8255-7FA9-4DD1-B9B2-A6A28C165F48}"/>
    <cellStyle name="Comma 35" xfId="188" xr:uid="{00000000-0005-0000-0000-0000EF000000}"/>
    <cellStyle name="Comma 35 2" xfId="939" xr:uid="{AD005AFF-202F-4576-9BAA-81E357EA017E}"/>
    <cellStyle name="Comma 36" xfId="189" xr:uid="{00000000-0005-0000-0000-0000F0000000}"/>
    <cellStyle name="Comma 36 2" xfId="940" xr:uid="{A4367870-A160-40FA-82EE-2EB62D6E2349}"/>
    <cellStyle name="Comma 37" xfId="190" xr:uid="{00000000-0005-0000-0000-0000F1000000}"/>
    <cellStyle name="Comma 37 2" xfId="941" xr:uid="{D6F8B3ED-C5F2-4464-BB66-93F42A8233FD}"/>
    <cellStyle name="Comma 38" xfId="191" xr:uid="{00000000-0005-0000-0000-0000F2000000}"/>
    <cellStyle name="Comma 38 2" xfId="942" xr:uid="{CF428590-9960-4205-88BD-0C9C4309998C}"/>
    <cellStyle name="Comma 39" xfId="192" xr:uid="{00000000-0005-0000-0000-0000F3000000}"/>
    <cellStyle name="Comma 39 2" xfId="943" xr:uid="{EF4CE9D9-7BB9-4812-9AD4-4BBEC7216EF8}"/>
    <cellStyle name="Comma 4" xfId="193" xr:uid="{00000000-0005-0000-0000-0000F4000000}"/>
    <cellStyle name="Comma 4 2" xfId="944" xr:uid="{8611D266-9319-4370-9309-E2EACF7055F2}"/>
    <cellStyle name="Comma 40" xfId="194" xr:uid="{00000000-0005-0000-0000-0000F5000000}"/>
    <cellStyle name="Comma 40 2" xfId="945" xr:uid="{407BFA65-EE31-4DC3-817B-76B7C821B06E}"/>
    <cellStyle name="Comma 41" xfId="195" xr:uid="{00000000-0005-0000-0000-0000F6000000}"/>
    <cellStyle name="Comma 41 2" xfId="946" xr:uid="{46749D13-94C0-4299-8D03-4008774D4A55}"/>
    <cellStyle name="Comma 42" xfId="196" xr:uid="{00000000-0005-0000-0000-0000F7000000}"/>
    <cellStyle name="Comma 42 2" xfId="947" xr:uid="{B0FEF62A-2948-4AE6-B8E2-AF6283287F26}"/>
    <cellStyle name="Comma 43" xfId="197" xr:uid="{00000000-0005-0000-0000-0000F8000000}"/>
    <cellStyle name="Comma 43 2" xfId="948" xr:uid="{81FD5024-296B-48B4-AD46-CF411CD50F46}"/>
    <cellStyle name="Comma 44" xfId="198" xr:uid="{00000000-0005-0000-0000-0000F9000000}"/>
    <cellStyle name="Comma 44 2" xfId="949" xr:uid="{51DB67B3-4396-4524-935D-E9FD5F3F6816}"/>
    <cellStyle name="Comma 45" xfId="199" xr:uid="{00000000-0005-0000-0000-0000FA000000}"/>
    <cellStyle name="Comma 45 2" xfId="950" xr:uid="{1E38EA5D-F25F-44B8-BA37-BAE8D83D6DF2}"/>
    <cellStyle name="Comma 46" xfId="200" xr:uid="{00000000-0005-0000-0000-0000FB000000}"/>
    <cellStyle name="Comma 46 2" xfId="951" xr:uid="{FAA396DB-DDD8-4FC6-9984-7C4276FA457C}"/>
    <cellStyle name="Comma 47" xfId="201" xr:uid="{00000000-0005-0000-0000-0000FC000000}"/>
    <cellStyle name="Comma 47 2" xfId="952" xr:uid="{ED732B8D-858E-411A-8494-D51DD1C160F7}"/>
    <cellStyle name="Comma 48" xfId="202" xr:uid="{00000000-0005-0000-0000-0000FD000000}"/>
    <cellStyle name="Comma 48 2" xfId="953" xr:uid="{068D380D-39C8-4428-BAFD-816F6771C09C}"/>
    <cellStyle name="Comma 49" xfId="203" xr:uid="{00000000-0005-0000-0000-0000FE000000}"/>
    <cellStyle name="Comma 49 2" xfId="954" xr:uid="{5CAA71E8-F8FC-4A27-B3FD-9B276B52E79C}"/>
    <cellStyle name="Comma 5" xfId="204" xr:uid="{00000000-0005-0000-0000-0000FF000000}"/>
    <cellStyle name="Comma 5 2" xfId="955" xr:uid="{BF9C567E-4EA6-4AA5-98C9-D635F5EEFD96}"/>
    <cellStyle name="Comma 50" xfId="205" xr:uid="{00000000-0005-0000-0000-000000010000}"/>
    <cellStyle name="Comma 50 2" xfId="956" xr:uid="{8834EA09-7396-4850-837C-6901B7DF4745}"/>
    <cellStyle name="Comma 51" xfId="206" xr:uid="{00000000-0005-0000-0000-000001010000}"/>
    <cellStyle name="Comma 51 2" xfId="957" xr:uid="{CF8B1716-1BCE-4AF8-AE88-DC7C96028226}"/>
    <cellStyle name="Comma 52" xfId="207" xr:uid="{00000000-0005-0000-0000-000002010000}"/>
    <cellStyle name="Comma 52 2" xfId="958" xr:uid="{E9E1FA99-66D6-4A36-B730-09962818C404}"/>
    <cellStyle name="Comma 53" xfId="208" xr:uid="{00000000-0005-0000-0000-000003010000}"/>
    <cellStyle name="Comma 53 2" xfId="959" xr:uid="{CF82C1DD-0D22-4C4C-8947-E51E3C2036E7}"/>
    <cellStyle name="Comma 54" xfId="209" xr:uid="{00000000-0005-0000-0000-000004010000}"/>
    <cellStyle name="Comma 54 2" xfId="960" xr:uid="{9440840A-E06A-4E96-816F-872F119C4FD7}"/>
    <cellStyle name="Comma 55" xfId="210" xr:uid="{00000000-0005-0000-0000-000005010000}"/>
    <cellStyle name="Comma 55 2" xfId="961" xr:uid="{D3712D9A-A193-49D2-B676-20D6EC4B55F0}"/>
    <cellStyle name="Comma 56" xfId="211" xr:uid="{00000000-0005-0000-0000-000006010000}"/>
    <cellStyle name="Comma 56 2" xfId="962" xr:uid="{DB856BD1-C168-4699-84AA-6625997C66B9}"/>
    <cellStyle name="Comma 57" xfId="212" xr:uid="{00000000-0005-0000-0000-000007010000}"/>
    <cellStyle name="Comma 57 2" xfId="963" xr:uid="{0DE3AD92-2ECA-484B-9714-B6E93053D4F0}"/>
    <cellStyle name="Comma 58" xfId="213" xr:uid="{00000000-0005-0000-0000-000008010000}"/>
    <cellStyle name="Comma 58 2" xfId="964" xr:uid="{B563B9ED-0DEB-4F17-AD01-0E588169BA2E}"/>
    <cellStyle name="Comma 59" xfId="214" xr:uid="{00000000-0005-0000-0000-000009010000}"/>
    <cellStyle name="Comma 59 2" xfId="965" xr:uid="{A49FC39A-6A85-49A5-9838-C20FFFE08F31}"/>
    <cellStyle name="Comma 6" xfId="215" xr:uid="{00000000-0005-0000-0000-00000A010000}"/>
    <cellStyle name="Comma 6 2" xfId="966" xr:uid="{6F6F09A9-2837-4EE4-96B2-5ED08109418C}"/>
    <cellStyle name="Comma 60" xfId="216" xr:uid="{00000000-0005-0000-0000-00000B010000}"/>
    <cellStyle name="Comma 60 2" xfId="967" xr:uid="{C868EBE3-2160-4AAD-A31E-EAF581DC4795}"/>
    <cellStyle name="Comma 61" xfId="217" xr:uid="{00000000-0005-0000-0000-00000C010000}"/>
    <cellStyle name="Comma 61 2" xfId="968" xr:uid="{2AD6B36E-2108-42CC-820F-C4FFC81AD388}"/>
    <cellStyle name="Comma 62" xfId="218" xr:uid="{00000000-0005-0000-0000-00000D010000}"/>
    <cellStyle name="Comma 62 2" xfId="969" xr:uid="{9E38422D-3E29-4DEB-A756-815BE09F1224}"/>
    <cellStyle name="Comma 63" xfId="219" xr:uid="{00000000-0005-0000-0000-00000E010000}"/>
    <cellStyle name="Comma 63 2" xfId="970" xr:uid="{B03FCD77-B373-4A05-AB04-EB733173925D}"/>
    <cellStyle name="Comma 64" xfId="220" xr:uid="{00000000-0005-0000-0000-00000F010000}"/>
    <cellStyle name="Comma 64 2" xfId="971" xr:uid="{00130F57-DC20-46E6-9D23-0F4EECB26783}"/>
    <cellStyle name="Comma 65" xfId="221" xr:uid="{00000000-0005-0000-0000-000010010000}"/>
    <cellStyle name="Comma 65 2" xfId="972" xr:uid="{4764B8BF-E68D-494D-A5DF-5D8A9D2B1FA7}"/>
    <cellStyle name="Comma 66" xfId="222" xr:uid="{00000000-0005-0000-0000-000011010000}"/>
    <cellStyle name="Comma 66 2" xfId="973" xr:uid="{AB5B1913-3C35-4C09-9655-D4A1C80C32BE}"/>
    <cellStyle name="Comma 67" xfId="223" xr:uid="{00000000-0005-0000-0000-000012010000}"/>
    <cellStyle name="Comma 67 2" xfId="974" xr:uid="{9FF5F7C0-5913-43C0-AC15-36B04260C21B}"/>
    <cellStyle name="Comma 68" xfId="224" xr:uid="{00000000-0005-0000-0000-000013010000}"/>
    <cellStyle name="Comma 68 2" xfId="975" xr:uid="{237F5B3E-48C6-470C-97D5-AAAD3FEF366A}"/>
    <cellStyle name="Comma 69" xfId="225" xr:uid="{00000000-0005-0000-0000-000014010000}"/>
    <cellStyle name="Comma 69 2" xfId="976" xr:uid="{5FA0AF18-E795-448F-B455-DB22547C5775}"/>
    <cellStyle name="Comma 7" xfId="226" xr:uid="{00000000-0005-0000-0000-000015010000}"/>
    <cellStyle name="Comma 7 2" xfId="977" xr:uid="{DAF80CCC-EAB9-4BF5-AECF-21C36420DE49}"/>
    <cellStyle name="Comma 70" xfId="227" xr:uid="{00000000-0005-0000-0000-000016010000}"/>
    <cellStyle name="Comma 70 2" xfId="978" xr:uid="{FFF49AD3-04F3-4755-B723-58758D5A1DD5}"/>
    <cellStyle name="Comma 71" xfId="228" xr:uid="{00000000-0005-0000-0000-000017010000}"/>
    <cellStyle name="Comma 71 2" xfId="979" xr:uid="{8DDFFFBD-FB01-488B-ACA7-A136120F0958}"/>
    <cellStyle name="Comma 72" xfId="229" xr:uid="{00000000-0005-0000-0000-000018010000}"/>
    <cellStyle name="Comma 72 2" xfId="980" xr:uid="{D7718209-1C04-4CEC-9555-35DF4BC30DDD}"/>
    <cellStyle name="Comma 73" xfId="230" xr:uid="{00000000-0005-0000-0000-000019010000}"/>
    <cellStyle name="Comma 73 2" xfId="981" xr:uid="{BFAF050D-E6E7-4822-87B0-94D21CE3D112}"/>
    <cellStyle name="Comma 74" xfId="231" xr:uid="{00000000-0005-0000-0000-00001A010000}"/>
    <cellStyle name="Comma 74 2" xfId="982" xr:uid="{51C1EF02-123B-41F2-854F-C9E9E7D43730}"/>
    <cellStyle name="Comma 75" xfId="232" xr:uid="{00000000-0005-0000-0000-00001B010000}"/>
    <cellStyle name="Comma 75 2" xfId="983" xr:uid="{59413E06-15EE-4D33-BDED-FAAF31F12816}"/>
    <cellStyle name="Comma 76" xfId="233" xr:uid="{00000000-0005-0000-0000-00001C010000}"/>
    <cellStyle name="Comma 76 2" xfId="984" xr:uid="{CF19679D-13C9-44D5-A0C4-E6623C245A1D}"/>
    <cellStyle name="Comma 77" xfId="234" xr:uid="{00000000-0005-0000-0000-00001D010000}"/>
    <cellStyle name="Comma 77 2" xfId="985" xr:uid="{289FA786-DC98-4274-999B-BA2D7997EE0C}"/>
    <cellStyle name="Comma 78" xfId="235" xr:uid="{00000000-0005-0000-0000-00001E010000}"/>
    <cellStyle name="Comma 78 2" xfId="986" xr:uid="{7ED14F73-BB9F-4974-9E2E-AB1CECB4982B}"/>
    <cellStyle name="Comma 79" xfId="236" xr:uid="{00000000-0005-0000-0000-00001F010000}"/>
    <cellStyle name="Comma 79 2" xfId="987" xr:uid="{4AFED903-BB25-4A12-AA54-8F60C4160B99}"/>
    <cellStyle name="Comma 8" xfId="237" xr:uid="{00000000-0005-0000-0000-000020010000}"/>
    <cellStyle name="Comma 8 2" xfId="988" xr:uid="{8174E30A-BDD0-4574-9299-F1A55837B419}"/>
    <cellStyle name="Comma 80" xfId="238" xr:uid="{00000000-0005-0000-0000-000021010000}"/>
    <cellStyle name="Comma 80 2" xfId="989" xr:uid="{E16CC105-EF36-4D06-BD45-95DAD98B9026}"/>
    <cellStyle name="Comma 81" xfId="239" xr:uid="{00000000-0005-0000-0000-000022010000}"/>
    <cellStyle name="Comma 81 2" xfId="990" xr:uid="{04A5F6AD-F506-4119-B369-B54DEBDC36F4}"/>
    <cellStyle name="Comma 82" xfId="240" xr:uid="{00000000-0005-0000-0000-000023010000}"/>
    <cellStyle name="Comma 82 2" xfId="991" xr:uid="{4758E19D-82A6-4752-9F57-2975279269BB}"/>
    <cellStyle name="Comma 83" xfId="241" xr:uid="{00000000-0005-0000-0000-000024010000}"/>
    <cellStyle name="Comma 83 2" xfId="992" xr:uid="{13930130-B5AC-4F17-834A-74D10A63DDEA}"/>
    <cellStyle name="Comma 84" xfId="242" xr:uid="{00000000-0005-0000-0000-000025010000}"/>
    <cellStyle name="Comma 84 2" xfId="993" xr:uid="{DE7BD5FE-7B77-4C19-AA4F-000F13E0E9DB}"/>
    <cellStyle name="Comma 85" xfId="243" xr:uid="{00000000-0005-0000-0000-000026010000}"/>
    <cellStyle name="Comma 85 2" xfId="994" xr:uid="{A0FA358A-1558-47D0-A38C-B1C039FF289F}"/>
    <cellStyle name="Comma 86" xfId="244" xr:uid="{00000000-0005-0000-0000-000027010000}"/>
    <cellStyle name="Comma 86 2" xfId="995" xr:uid="{DFD6EE15-A7DB-4C6D-8942-251A3F6A034D}"/>
    <cellStyle name="Comma 87" xfId="245" xr:uid="{00000000-0005-0000-0000-000028010000}"/>
    <cellStyle name="Comma 87 2" xfId="996" xr:uid="{0A88FF60-8A42-4911-A742-FA0AB5FD4741}"/>
    <cellStyle name="Comma 88" xfId="246" xr:uid="{00000000-0005-0000-0000-000029010000}"/>
    <cellStyle name="Comma 88 2" xfId="997" xr:uid="{9A1D5FC7-B30B-4884-A9D4-CA2797AD96BE}"/>
    <cellStyle name="Comma 89" xfId="247" xr:uid="{00000000-0005-0000-0000-00002A010000}"/>
    <cellStyle name="Comma 89 2" xfId="998" xr:uid="{9A134448-A41A-419F-A113-8892D1528EA1}"/>
    <cellStyle name="Comma 9" xfId="248" xr:uid="{00000000-0005-0000-0000-00002B010000}"/>
    <cellStyle name="Comma 9 2" xfId="999" xr:uid="{02775870-9371-4BF2-ADAD-1E65A130BAD6}"/>
    <cellStyle name="Comma 90" xfId="249" xr:uid="{00000000-0005-0000-0000-00002C010000}"/>
    <cellStyle name="Comma 90 2" xfId="1000" xr:uid="{5D13191B-F02B-40DB-B49A-FB179D69E652}"/>
    <cellStyle name="Comma 91" xfId="250" xr:uid="{00000000-0005-0000-0000-00002D010000}"/>
    <cellStyle name="Comma 91 2" xfId="1001" xr:uid="{F596AC70-B510-4DA5-A723-B6EE2845AB9E}"/>
    <cellStyle name="Comma 92" xfId="251" xr:uid="{00000000-0005-0000-0000-00002E010000}"/>
    <cellStyle name="Comma 92 2" xfId="1002" xr:uid="{3185E4DE-A9A2-4B26-9DD4-BC0E7F129A54}"/>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5" builtinId="53" customBuiltin="1"/>
    <cellStyle name="Explanatory Text 2" xfId="486" xr:uid="{00000000-0005-0000-0000-00001C020000}"/>
    <cellStyle name="Good" xfId="676" builtinId="26" customBuiltin="1"/>
    <cellStyle name="Good 2" xfId="487" xr:uid="{00000000-0005-0000-0000-00001E020000}"/>
    <cellStyle name="Good 2 2" xfId="625" xr:uid="{00000000-0005-0000-0000-00001F020000}"/>
    <cellStyle name="Heading 1" xfId="672" builtinId="16" customBuiltin="1"/>
    <cellStyle name="Heading 1 2" xfId="488" xr:uid="{00000000-0005-0000-0000-000021020000}"/>
    <cellStyle name="Heading 2" xfId="673" builtinId="17" customBuiltin="1"/>
    <cellStyle name="Heading 2 2" xfId="489" xr:uid="{00000000-0005-0000-0000-000023020000}"/>
    <cellStyle name="Heading 2 2 2" xfId="626" xr:uid="{00000000-0005-0000-0000-000024020000}"/>
    <cellStyle name="Heading 3" xfId="674" builtinId="18" customBuiltin="1"/>
    <cellStyle name="Heading 3 2" xfId="490" xr:uid="{00000000-0005-0000-0000-000026020000}"/>
    <cellStyle name="Heading 4" xfId="675" builtinId="19" customBuiltin="1"/>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Hyperlink 9" xfId="1003" xr:uid="{5AA19EB6-414A-4745-B568-00DCC9A9CAD8}"/>
    <cellStyle name="Input" xfId="679" builtinId="20" customBuiltin="1"/>
    <cellStyle name="Input 2" xfId="500" xr:uid="{00000000-0005-0000-0000-000038020000}"/>
    <cellStyle name="Input 2 2" xfId="633" xr:uid="{00000000-0005-0000-0000-000039020000}"/>
    <cellStyle name="Linked Cell" xfId="682" builtinId="24" customBuiltin="1"/>
    <cellStyle name="Linked Cell 2" xfId="501" xr:uid="{00000000-0005-0000-0000-00003B020000}"/>
    <cellStyle name="Neutral" xfId="678" builtinId="28" customBuiltin="1"/>
    <cellStyle name="Neutral 2" xfId="502" xr:uid="{00000000-0005-0000-0000-00003D020000}"/>
    <cellStyle name="Neutral 2 2" xfId="634" xr:uid="{00000000-0005-0000-0000-00003E020000}"/>
    <cellStyle name="Normal" xfId="0" builtinId="0"/>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10" xfId="1004" xr:uid="{ECF3E44D-D4FC-4DE8-809D-F8BAB828DCD7}"/>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2 2 2" xfId="1169" xr:uid="{9C3CDC31-C685-4039-9553-DAEA0C7F0BAE}"/>
    <cellStyle name="Normal 13 2 2 2 2 2 3" xfId="1055" xr:uid="{A7ADA6A9-8F77-4932-A945-BA231D92AF66}"/>
    <cellStyle name="Normal 13 2 2 2 2 3" xfId="729" xr:uid="{F7E642FC-6515-4C96-BF0C-73AEC1DE4ADF}"/>
    <cellStyle name="Normal 13 2 2 2 2 3 2" xfId="1122" xr:uid="{17A57C27-2E24-4A04-AB3F-7275E0DE7139}"/>
    <cellStyle name="Normal 13 2 2 2 2 4" xfId="1008" xr:uid="{49118E9F-B468-4AB8-9AEE-70AAA51E2A5A}"/>
    <cellStyle name="Normal 13 2 2 2 3" xfId="512" xr:uid="{00000000-0005-0000-0000-00004A020000}"/>
    <cellStyle name="Normal 13 2 2 2 3 2" xfId="640" xr:uid="{00000000-0005-0000-0000-00004B020000}"/>
    <cellStyle name="Normal 13 2 2 2 3 2 2" xfId="777" xr:uid="{470BAFCF-D506-4EAA-A94A-769985BF15BB}"/>
    <cellStyle name="Normal 13 2 2 2 3 2 2 2" xfId="1170" xr:uid="{19AF31F5-6629-42EE-9906-E827E1F621EF}"/>
    <cellStyle name="Normal 13 2 2 2 3 2 3" xfId="1056" xr:uid="{3AADA1AA-B572-4D21-A8F6-FF45DF287815}"/>
    <cellStyle name="Normal 13 2 2 2 3 3" xfId="730" xr:uid="{217E2C86-D28F-4667-8EB7-18B8E5C66798}"/>
    <cellStyle name="Normal 13 2 2 2 3 3 2" xfId="1123" xr:uid="{A168660D-5E14-4558-9200-20F08565C096}"/>
    <cellStyle name="Normal 13 2 2 2 3 4" xfId="1009" xr:uid="{4FC69FF4-50DE-4930-A7CB-BC33D090B2BD}"/>
    <cellStyle name="Normal 13 2 2 2 4" xfId="638" xr:uid="{00000000-0005-0000-0000-00004C020000}"/>
    <cellStyle name="Normal 13 2 2 2 4 2" xfId="775" xr:uid="{9DD2384D-9728-4663-8046-D79F77604DA2}"/>
    <cellStyle name="Normal 13 2 2 2 4 2 2" xfId="1168" xr:uid="{452C4C95-A09E-4B0F-BD11-A55AE87354CA}"/>
    <cellStyle name="Normal 13 2 2 2 4 3" xfId="1054" xr:uid="{605908AC-D5D1-46A3-8658-7B0268F1FDBD}"/>
    <cellStyle name="Normal 13 2 2 2 5" xfId="728" xr:uid="{70E49861-77DE-4FCA-9F03-2E66F0E07D24}"/>
    <cellStyle name="Normal 13 2 2 2 5 2" xfId="1121" xr:uid="{FE31FC74-FCE8-4E34-A586-6D7B22282EAE}"/>
    <cellStyle name="Normal 13 2 2 2 6" xfId="1007" xr:uid="{1D07DFA7-B574-40C3-90C4-AD5055287A86}"/>
    <cellStyle name="Normal 13 2 2 3" xfId="637" xr:uid="{00000000-0005-0000-0000-00004D020000}"/>
    <cellStyle name="Normal 13 2 2 3 2" xfId="774" xr:uid="{9843F705-B6F1-47BA-9AAF-DC472586A2A6}"/>
    <cellStyle name="Normal 13 2 2 3 2 2" xfId="1167" xr:uid="{1F4A7237-32E4-460E-9825-4E70C7D2DD98}"/>
    <cellStyle name="Normal 13 2 2 3 3" xfId="1053" xr:uid="{E92CAA77-C145-4A23-8C0B-FF919E382D98}"/>
    <cellStyle name="Normal 13 2 2 4" xfId="727" xr:uid="{BBBF9789-6ECD-417E-8D96-760118FC6639}"/>
    <cellStyle name="Normal 13 2 2 4 2" xfId="1120" xr:uid="{CA29D385-F3DC-405F-8876-41C47F2A7108}"/>
    <cellStyle name="Normal 13 2 2 5" xfId="1006" xr:uid="{1ED4411C-9E1B-48DB-94E9-3AA51AE457B9}"/>
    <cellStyle name="Normal 13 2 3" xfId="513" xr:uid="{00000000-0005-0000-0000-00004E020000}"/>
    <cellStyle name="Normal 13 2 3 2" xfId="641" xr:uid="{00000000-0005-0000-0000-00004F020000}"/>
    <cellStyle name="Normal 13 2 3 2 2" xfId="778" xr:uid="{B4AF2282-B0D2-478B-89A0-06C94235AEDC}"/>
    <cellStyle name="Normal 13 2 3 2 2 2" xfId="1171" xr:uid="{09AFBF7F-ACDC-4CEC-BBC5-9D60B20C78B2}"/>
    <cellStyle name="Normal 13 2 3 2 3" xfId="1057" xr:uid="{668A04F9-CE5A-4A94-8A87-5769F6353FA9}"/>
    <cellStyle name="Normal 13 2 3 3" xfId="731" xr:uid="{D638219D-FAF2-4D70-972F-879DF1ADCC78}"/>
    <cellStyle name="Normal 13 2 3 3 2" xfId="1124" xr:uid="{2AC0CE2B-5FF0-4831-BE99-9285F318F3D3}"/>
    <cellStyle name="Normal 13 2 3 4" xfId="1010" xr:uid="{42AC2BD1-E3D6-45E1-B7C8-ACC364D94A74}"/>
    <cellStyle name="Normal 13 2 4" xfId="636" xr:uid="{00000000-0005-0000-0000-000050020000}"/>
    <cellStyle name="Normal 13 2 4 2" xfId="773" xr:uid="{924C57E5-2D63-4800-A70B-86DF745E6952}"/>
    <cellStyle name="Normal 13 2 4 2 2" xfId="1166" xr:uid="{137F156A-1542-4259-8175-1A9BB23DEDB0}"/>
    <cellStyle name="Normal 13 2 4 3" xfId="1052" xr:uid="{26C959A2-38FF-44B1-A643-815D42BDB061}"/>
    <cellStyle name="Normal 13 2 5" xfId="726" xr:uid="{13862D8D-C120-4ACD-9F73-65901595AA90}"/>
    <cellStyle name="Normal 13 2 5 2" xfId="1119" xr:uid="{76E6118C-5A15-484D-ACF2-4296D9539E8F}"/>
    <cellStyle name="Normal 13 2 6" xfId="1005" xr:uid="{C3D28E33-F498-402D-8A37-8A7EBC130FAC}"/>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2 2 2" xfId="1173" xr:uid="{89CEC5EC-17B1-4868-AC41-740046662743}"/>
    <cellStyle name="Normal 13 3 2 2 3" xfId="1059" xr:uid="{1E56F651-7F78-457E-8731-3F6FB34CCD48}"/>
    <cellStyle name="Normal 13 3 2 3" xfId="733" xr:uid="{C506AF63-BAF5-446B-8634-6B173C3D2277}"/>
    <cellStyle name="Normal 13 3 2 3 2" xfId="1126" xr:uid="{0C1774F7-C4A5-4383-B6F8-D86E627CD47D}"/>
    <cellStyle name="Normal 13 3 2 4" xfId="1012" xr:uid="{A27C07A9-FD3E-483F-BC76-20CB016ABD15}"/>
    <cellStyle name="Normal 13 3 3" xfId="642" xr:uid="{00000000-0005-0000-0000-000054020000}"/>
    <cellStyle name="Normal 13 3 3 2" xfId="779" xr:uid="{2D64F0B6-F2D4-4753-ACAB-B8970C19DF11}"/>
    <cellStyle name="Normal 13 3 3 2 2" xfId="1172" xr:uid="{27A24D56-00AE-49E9-8AFF-D8B54266C2D5}"/>
    <cellStyle name="Normal 13 3 3 3" xfId="1058" xr:uid="{2ED95C63-C831-4DDD-B804-8BE19720A84B}"/>
    <cellStyle name="Normal 13 3 4" xfId="732" xr:uid="{A8FFA28B-3FBA-4810-9FB7-E8BC8786E106}"/>
    <cellStyle name="Normal 13 3 4 2" xfId="1125" xr:uid="{663EEDA1-9117-413E-B1FA-7BDB7F8B4D73}"/>
    <cellStyle name="Normal 13 3 5" xfId="1011" xr:uid="{B0F86568-96F5-4BA8-A33A-5F0585AB2BB1}"/>
    <cellStyle name="Normal 13 4" xfId="516" xr:uid="{00000000-0005-0000-0000-000055020000}"/>
    <cellStyle name="Normal 13 4 2" xfId="644" xr:uid="{00000000-0005-0000-0000-000056020000}"/>
    <cellStyle name="Normal 13 4 2 2" xfId="781" xr:uid="{1C21DE69-2493-4CFD-AB7C-13CD278C565F}"/>
    <cellStyle name="Normal 13 4 2 2 2" xfId="1174" xr:uid="{4F61E960-0E6C-4E7F-95D7-B2E5DED769E8}"/>
    <cellStyle name="Normal 13 4 2 3" xfId="1060" xr:uid="{174C4656-7F7B-4A14-83BE-A730E34A398F}"/>
    <cellStyle name="Normal 13 4 3" xfId="734" xr:uid="{38E01FFC-D61C-4E61-B3A4-423B54ECD7D6}"/>
    <cellStyle name="Normal 13 4 3 2" xfId="1127" xr:uid="{81B79EAD-1790-4779-9261-AA0D0FCE3296}"/>
    <cellStyle name="Normal 13 4 4" xfId="1013" xr:uid="{37F42303-9672-41A7-B97F-1282E104EC24}"/>
    <cellStyle name="Normal 13 5" xfId="635" xr:uid="{00000000-0005-0000-0000-000057020000}"/>
    <cellStyle name="Normal 13 5 2" xfId="772" xr:uid="{F8A01035-FD81-4170-AC37-95B4477EB95E}"/>
    <cellStyle name="Normal 13 5 2 2" xfId="1165" xr:uid="{F6097FED-B84F-49EA-B1A2-8D446807E536}"/>
    <cellStyle name="Normal 13 5 3" xfId="1051" xr:uid="{19E7EA07-7B01-4ED7-885E-4A8EA5C4C684}"/>
    <cellStyle name="Normal 13 6" xfId="517" xr:uid="{00000000-0005-0000-0000-000058020000}"/>
    <cellStyle name="Normal 13 6 2" xfId="645" xr:uid="{00000000-0005-0000-0000-000059020000}"/>
    <cellStyle name="Normal 13 6 2 2" xfId="782" xr:uid="{57E1D229-3A53-40B5-BE22-FDB47E104338}"/>
    <cellStyle name="Normal 13 6 2 2 2" xfId="1175" xr:uid="{8108D1EC-DFB7-4564-89A4-68801CA3E3BA}"/>
    <cellStyle name="Normal 13 6 2 3" xfId="1061" xr:uid="{5BFD0F42-3285-4436-80D2-8A3C711444CF}"/>
    <cellStyle name="Normal 13 6 3" xfId="735" xr:uid="{6D8D5F10-C45C-44AF-9B94-9F21A3A87E4B}"/>
    <cellStyle name="Normal 13 6 3 2" xfId="1128" xr:uid="{B2CF4AE3-F09C-4886-B46D-FCD5BBD6013A}"/>
    <cellStyle name="Normal 13 6 4" xfId="1014" xr:uid="{7B5E0FC6-B930-40E2-A639-1D20BCA4CE5E}"/>
    <cellStyle name="Normal 13 7" xfId="725" xr:uid="{8A2E9159-67EF-4D2A-B9C2-AE5A64726B19}"/>
    <cellStyle name="Normal 13 7 2" xfId="1118" xr:uid="{88795E1B-A7E6-4102-9DDF-C258B8ABF0BF}"/>
    <cellStyle name="Normal 13 8" xfId="828" xr:uid="{EFDFA653-4B61-4972-8F4B-C60793DA36FB}"/>
    <cellStyle name="Normal 13 8 2" xfId="1221" xr:uid="{BB87E27C-7369-44B0-B845-9276ED7EDCB0}"/>
    <cellStyle name="Normal 13 9" xfId="827" xr:uid="{D4C677BD-5786-4D10-8940-E8BAED57CE72}"/>
    <cellStyle name="Normal 13 9 2" xfId="1220" xr:uid="{8BB73DEF-E137-439E-8AC5-F4BD3AB04E1B}"/>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2 2 2" xfId="1176" xr:uid="{91BF275F-13FB-41BF-9C9A-1D0272E874A3}"/>
    <cellStyle name="Normal 2 2 2 2 3" xfId="1062" xr:uid="{DF683CBC-AA6B-4CD1-9464-B4DC24189620}"/>
    <cellStyle name="Normal 2 2 2 3" xfId="736" xr:uid="{A3802D78-3B2F-46A9-976C-16D5D1A814A2}"/>
    <cellStyle name="Normal 2 2 2 3 2" xfId="1129" xr:uid="{32E1B111-D35F-4E4D-B899-48938F2B4E72}"/>
    <cellStyle name="Normal 2 2 2 4" xfId="1015" xr:uid="{9BB90928-4082-480D-AF34-E94FA7ED60D0}"/>
    <cellStyle name="Normal 2 2 3" xfId="525" xr:uid="{00000000-0005-0000-0000-000062020000}"/>
    <cellStyle name="Normal 2 2 3 2" xfId="647" xr:uid="{00000000-0005-0000-0000-000063020000}"/>
    <cellStyle name="Normal 2 2 3 2 2" xfId="784" xr:uid="{C566D045-DC4F-4DC4-8267-F76C64080F82}"/>
    <cellStyle name="Normal 2 2 3 2 2 2" xfId="1177" xr:uid="{1DF90F13-92E1-4E21-AAFD-91B28E934969}"/>
    <cellStyle name="Normal 2 2 3 2 3" xfId="1063" xr:uid="{8AED35A6-5CBB-4097-AFC6-AF0D391CEF21}"/>
    <cellStyle name="Normal 2 2 3 3" xfId="737" xr:uid="{D9BD5694-2E8F-4E1C-9453-E73B38E022CC}"/>
    <cellStyle name="Normal 2 2 3 3 2" xfId="1130" xr:uid="{64F399CA-2B78-4CE9-ABA4-EEBBF2B42E21}"/>
    <cellStyle name="Normal 2 2 3 4" xfId="1016" xr:uid="{786C1E02-B92B-4190-863C-2248E8F4A2DF}"/>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2 2 2" xfId="1178" xr:uid="{9EC88A14-5395-4AFE-9538-67C83A120675}"/>
    <cellStyle name="Normal 2 3 2 2 3" xfId="1064" xr:uid="{58D9E209-02FD-4D9F-B187-377BEE190E77}"/>
    <cellStyle name="Normal 2 3 2 3" xfId="738" xr:uid="{9AB5990D-0C25-4A4B-BDB5-317FA693F5A2}"/>
    <cellStyle name="Normal 2 3 2 3 2" xfId="1131" xr:uid="{6F05ADD1-A87D-45EB-9E7A-E28B594435B8}"/>
    <cellStyle name="Normal 2 3 2 4" xfId="1017" xr:uid="{CEAFE883-8318-4727-AFC9-D0DDA8641208}"/>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2 2 2" xfId="1179" xr:uid="{636DB89B-3CBE-44A3-821F-A3468AEBC036}"/>
    <cellStyle name="Normal 2 4 2 2 3" xfId="1065" xr:uid="{AD1CF2DF-181A-4A27-BE59-6B7C9EE4DE05}"/>
    <cellStyle name="Normal 2 4 2 3" xfId="739" xr:uid="{5D198248-154E-4873-9612-83DD012631A4}"/>
    <cellStyle name="Normal 2 4 2 3 2" xfId="1132" xr:uid="{22F2BAEF-0595-465A-B14D-CEF14229C73F}"/>
    <cellStyle name="Normal 2 4 2 4" xfId="1018" xr:uid="{7B7105C9-AFC4-4EB9-96B2-EBB4E20C07D7}"/>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2 2 2" xfId="1180" xr:uid="{F2DB186B-3E06-431A-BDF3-69F19AEEED15}"/>
    <cellStyle name="Normal 3 2 2 3" xfId="1066" xr:uid="{E0A67025-FE64-49A6-B901-0360AF6A58F1}"/>
    <cellStyle name="Normal 3 2 3" xfId="740" xr:uid="{377DC67A-60E6-48D5-A9E8-578699562D33}"/>
    <cellStyle name="Normal 3 2 3 2" xfId="1133" xr:uid="{C8CDB8F5-51FE-4AC3-B359-46D70980F422}"/>
    <cellStyle name="Normal 3 2 4" xfId="1019" xr:uid="{D619D3A1-138F-43F2-85AC-09AD02574A00}"/>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2 2 2" xfId="1181" xr:uid="{3ADD4637-98D3-427F-808A-19CF7C8DABC2}"/>
    <cellStyle name="Normal 3 4 2 3" xfId="1067" xr:uid="{A04407F6-3EBA-4EC0-B564-1ECC2A927F86}"/>
    <cellStyle name="Normal 3 4 3" xfId="741" xr:uid="{3EA5D8E4-6834-4490-B126-B0CDD22E95FC}"/>
    <cellStyle name="Normal 3 4 3 2" xfId="1134" xr:uid="{A1B70620-42DE-4C4B-9C6E-A52B849D0817}"/>
    <cellStyle name="Normal 3 4 4" xfId="1020" xr:uid="{C8F49136-8C66-4118-88EA-0B444BFC1329}"/>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2 2 2" xfId="1184" xr:uid="{500A237B-C237-4879-A4F6-EA81303D6210}"/>
    <cellStyle name="Normal 3 8 2 2 2 3" xfId="1070" xr:uid="{322643C2-65A3-40F8-9593-CE377440BE5E}"/>
    <cellStyle name="Normal 3 8 2 2 3" xfId="744" xr:uid="{308FA54C-9BC3-4284-9C32-F899617D1BC3}"/>
    <cellStyle name="Normal 3 8 2 2 3 2" xfId="1137" xr:uid="{678CA10A-8EAB-40ED-9369-BB4F4ED6B0BB}"/>
    <cellStyle name="Normal 3 8 2 2 4" xfId="1023" xr:uid="{1A960267-5FB2-46AB-B861-4FF2A2DC7354}"/>
    <cellStyle name="Normal 3 8 2 3" xfId="653" xr:uid="{00000000-0005-0000-0000-000077020000}"/>
    <cellStyle name="Normal 3 8 2 3 2" xfId="790" xr:uid="{69921434-A489-4286-ADDD-AD50D353D66D}"/>
    <cellStyle name="Normal 3 8 2 3 2 2" xfId="1183" xr:uid="{20B34C98-1268-4568-B735-AADFBE9093BA}"/>
    <cellStyle name="Normal 3 8 2 3 3" xfId="1069" xr:uid="{7F45CF17-61A5-4513-A016-CEBBCF509382}"/>
    <cellStyle name="Normal 3 8 2 4" xfId="743" xr:uid="{AAEE4AB8-02EC-474A-8844-C6400B8C5517}"/>
    <cellStyle name="Normal 3 8 2 4 2" xfId="1136" xr:uid="{5761785A-A5B6-4AE2-B516-93CA192D3A42}"/>
    <cellStyle name="Normal 3 8 2 5" xfId="1022" xr:uid="{5E98BED8-B847-4D6B-A7C7-2D4876EB8CC6}"/>
    <cellStyle name="Normal 3 8 3" xfId="540" xr:uid="{00000000-0005-0000-0000-000078020000}"/>
    <cellStyle name="Normal 3 8 3 2" xfId="655" xr:uid="{00000000-0005-0000-0000-000079020000}"/>
    <cellStyle name="Normal 3 8 3 2 2" xfId="792" xr:uid="{F1F1E672-46F7-4F96-AD70-77C2114D89F8}"/>
    <cellStyle name="Normal 3 8 3 2 2 2" xfId="1185" xr:uid="{48BFF607-1B5A-4B2C-AAC2-9B0073CF71CB}"/>
    <cellStyle name="Normal 3 8 3 2 3" xfId="1071" xr:uid="{74F2892D-D81E-4BE7-A62A-87D9C02F6695}"/>
    <cellStyle name="Normal 3 8 3 3" xfId="745" xr:uid="{AF3DC75E-05A9-4174-BE89-59F25C5D1C4B}"/>
    <cellStyle name="Normal 3 8 3 3 2" xfId="1138" xr:uid="{9C9B722E-30A1-4DAE-A739-74873B43A154}"/>
    <cellStyle name="Normal 3 8 3 4" xfId="1024" xr:uid="{5942D807-905D-41C7-A21A-C91EC9D3E541}"/>
    <cellStyle name="Normal 3 8 4" xfId="652" xr:uid="{00000000-0005-0000-0000-00007A020000}"/>
    <cellStyle name="Normal 3 8 4 2" xfId="789" xr:uid="{CA7AF605-D634-4851-8C95-3635FFCD681C}"/>
    <cellStyle name="Normal 3 8 4 2 2" xfId="1182" xr:uid="{80E3004C-36E1-449F-B6DE-B33366484238}"/>
    <cellStyle name="Normal 3 8 4 3" xfId="1068" xr:uid="{BBF17C52-9983-4A78-A518-B2302BF87AC7}"/>
    <cellStyle name="Normal 3 8 5" xfId="742" xr:uid="{C5F7FE80-F11C-4EC4-8219-37EABB1B2D82}"/>
    <cellStyle name="Normal 3 8 5 2" xfId="1135" xr:uid="{B52BB716-C3C9-47C0-A203-477C2AA232A7}"/>
    <cellStyle name="Normal 3 8 6" xfId="1021" xr:uid="{79441A3F-6A7C-465A-8A63-A8225B9763B3}"/>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2 2 2" xfId="1186" xr:uid="{3B5DD93F-BADC-46C4-81F0-8B23D9D69CFE}"/>
    <cellStyle name="Normal 4 2 2 3" xfId="1072" xr:uid="{71AA5D91-089B-4465-99B7-31D78822BFE3}"/>
    <cellStyle name="Normal 4 2 3" xfId="746" xr:uid="{E1A365CE-2A0C-4728-92E4-8FEDE92E0FDB}"/>
    <cellStyle name="Normal 4 2 3 2" xfId="1139" xr:uid="{0306A7F6-E3C2-4737-93D4-B35ED3E6A219}"/>
    <cellStyle name="Normal 4 2 4" xfId="1025" xr:uid="{9ED78707-8EFE-426E-A9C5-2A2F853DCFA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2 2 2" xfId="1187" xr:uid="{CFD60750-42DE-4F87-A6FE-E8358C6B1FE9}"/>
    <cellStyle name="Normal 4 4 2 3" xfId="1073" xr:uid="{C3EF8B40-3246-4C3B-9DC7-CA5A70A9E3A5}"/>
    <cellStyle name="Normal 4 4 3" xfId="747" xr:uid="{A928AF69-0930-413E-95DF-60F9FA2F0336}"/>
    <cellStyle name="Normal 4 4 3 2" xfId="1140" xr:uid="{2B2B6F8F-33CF-4990-889C-AE584AB8923C}"/>
    <cellStyle name="Normal 4 4 4" xfId="1026" xr:uid="{79F43D60-9205-4797-976C-744FC036DA6C}"/>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2 2 2" xfId="1188" xr:uid="{7FEC24AB-3724-4EF8-9AFF-A766743C4F6C}"/>
    <cellStyle name="Normal 5 3 2 3" xfId="1074" xr:uid="{94191F95-D6A5-4062-8252-3B51C9B65759}"/>
    <cellStyle name="Normal 5 3 3" xfId="748" xr:uid="{576DE7CE-395A-4AE2-9596-6E4815B24A6D}"/>
    <cellStyle name="Normal 5 3 3 2" xfId="1141" xr:uid="{658517D5-AEC0-476F-9808-95A94C0C6EAE}"/>
    <cellStyle name="Normal 5 3 4" xfId="1027" xr:uid="{C54F2C8B-78B1-40B6-B37B-6D231285E478}"/>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2 2 2" xfId="1190" xr:uid="{5F1B2BE8-15A2-4E0D-A967-828D2834EA7D}"/>
    <cellStyle name="Normal 6 2 2 3" xfId="1076" xr:uid="{A5DAB9CE-C122-4F68-BD58-800595A77820}"/>
    <cellStyle name="Normal 6 2 3" xfId="750" xr:uid="{557B45E5-E9AC-41E2-A811-61F73279F30D}"/>
    <cellStyle name="Normal 6 2 3 2" xfId="1143" xr:uid="{5AA61278-2031-40AC-BFCF-7C6861F6F44D}"/>
    <cellStyle name="Normal 6 2 4" xfId="1029" xr:uid="{0BF366D6-C320-4975-A282-824D895DDB03}"/>
    <cellStyle name="Normal 6 3" xfId="571" xr:uid="{00000000-0005-0000-0000-00009D020000}"/>
    <cellStyle name="Normal 6 4" xfId="659" xr:uid="{00000000-0005-0000-0000-00009E020000}"/>
    <cellStyle name="Normal 6 4 2" xfId="796" xr:uid="{94F48A41-6835-47F0-9973-4CC85AEA90D4}"/>
    <cellStyle name="Normal 6 4 2 2" xfId="1189" xr:uid="{1FE3F3B0-D31B-433A-ADBA-E7F12B382C06}"/>
    <cellStyle name="Normal 6 4 3" xfId="1075" xr:uid="{9474A8B3-9AB2-4F1A-9DBA-0654D4D5D7BF}"/>
    <cellStyle name="Normal 6 5" xfId="749" xr:uid="{F98FC477-0AD5-4A86-A589-DD2204455DBE}"/>
    <cellStyle name="Normal 6 5 2" xfId="1142" xr:uid="{C415C914-A0A6-4B7A-A714-416B252EE84C}"/>
    <cellStyle name="Normal 6 6" xfId="1028" xr:uid="{A18808DE-CC63-45D8-9F1C-922883E5F5D2}"/>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 9 2 2" xfId="1218" xr:uid="{F0198FDC-7919-446F-8EFE-5FF1830DB3C2}"/>
    <cellStyle name="Normal 9 3" xfId="1104" xr:uid="{A301F1F7-ECFB-43B3-8042-0054A371A63F}"/>
    <cellStyle name="Normal_Sheet1" xfId="575" xr:uid="{00000000-0005-0000-0000-0000A3020000}"/>
    <cellStyle name="Note 2" xfId="576" xr:uid="{00000000-0005-0000-0000-0000A4020000}"/>
    <cellStyle name="Note 2 2" xfId="661" xr:uid="{00000000-0005-0000-0000-0000A5020000}"/>
    <cellStyle name="Note 2 2 2" xfId="798" xr:uid="{D7278367-DC14-47BF-A758-114C1F41CDBE}"/>
    <cellStyle name="Note 2 2 2 2" xfId="1191" xr:uid="{A838A58C-D175-4AE1-80C0-8595BE3CB9FA}"/>
    <cellStyle name="Note 2 2 3" xfId="1077" xr:uid="{E592F9DE-F887-470E-85BC-90076276A5DA}"/>
    <cellStyle name="Note 2 3" xfId="751" xr:uid="{AC5340EE-478E-47DC-8896-BD46672619DE}"/>
    <cellStyle name="Note 2 3 2" xfId="1144" xr:uid="{A933363D-F7B3-41F6-AB00-A024B4479869}"/>
    <cellStyle name="Note 2 4" xfId="1030" xr:uid="{B19D321E-01F4-4FA3-BA8D-78E34BB7D6B0}"/>
    <cellStyle name="Note 3" xfId="712" xr:uid="{00000000-0005-0000-0000-0000A6020000}"/>
    <cellStyle name="Note 3 2" xfId="826" xr:uid="{BE69DA9A-320A-423F-A18C-65A987CEC7F4}"/>
    <cellStyle name="Note 3 2 2" xfId="1219" xr:uid="{046A751B-3A17-4F2A-8614-1EEF15C20591}"/>
    <cellStyle name="Note 3 3" xfId="1105" xr:uid="{86AC4988-B1C7-4B73-99C2-97FE0683D716}"/>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2" xfId="829" xr:uid="{8735A02A-4814-48C5-9252-8447D68786F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2 2 2" xfId="1195" xr:uid="{AD9A69A7-9A7D-4179-B12D-96D27E264ED9}"/>
    <cellStyle name="Standard 4 2 2 2 2 3" xfId="1081" xr:uid="{CE7CCE1B-F4CC-44F1-9BC7-F4EB89093E91}"/>
    <cellStyle name="Standard 4 2 2 2 3" xfId="755" xr:uid="{3717BDF9-DF18-469D-A1A6-133293EAB916}"/>
    <cellStyle name="Standard 4 2 2 2 3 2" xfId="1148" xr:uid="{F4B9DD62-077B-40D0-B7F6-F98A07B0AD88}"/>
    <cellStyle name="Standard 4 2 2 2 4" xfId="1034" xr:uid="{30B40C2B-7778-48C6-85C4-52250689B470}"/>
    <cellStyle name="Standard 4 2 2 3" xfId="665" xr:uid="{00000000-0005-0000-0000-0000B2020000}"/>
    <cellStyle name="Standard 4 2 2 3 2" xfId="801" xr:uid="{B519ACEB-8D15-4BAB-914A-A2C2D0673E85}"/>
    <cellStyle name="Standard 4 2 2 3 2 2" xfId="1194" xr:uid="{5C9FEF74-DB2A-4466-95FD-1C860E020A2E}"/>
    <cellStyle name="Standard 4 2 2 3 3" xfId="1080" xr:uid="{4CB2DCDB-63A1-40D7-A50D-639EAD20CD21}"/>
    <cellStyle name="Standard 4 2 2 4" xfId="754" xr:uid="{CC2F9681-7221-4E0B-BE58-DE34D4DC40CF}"/>
    <cellStyle name="Standard 4 2 2 4 2" xfId="1147" xr:uid="{8D8A694A-501D-43CA-BD95-91885A259F96}"/>
    <cellStyle name="Standard 4 2 2 5" xfId="1033" xr:uid="{89B27386-40DB-4CEB-BA0C-665EF68BC963}"/>
    <cellStyle name="Standard 4 2 3" xfId="584" xr:uid="{00000000-0005-0000-0000-0000B3020000}"/>
    <cellStyle name="Standard 4 2 3 2" xfId="667" xr:uid="{00000000-0005-0000-0000-0000B4020000}"/>
    <cellStyle name="Standard 4 2 3 2 2" xfId="803" xr:uid="{B5FE6E75-B41F-4CC0-BF1F-33B763CE0A2C}"/>
    <cellStyle name="Standard 4 2 3 2 2 2" xfId="1196" xr:uid="{0D911072-E45E-4C1C-A8FC-84FD1E13AB78}"/>
    <cellStyle name="Standard 4 2 3 2 3" xfId="1082" xr:uid="{C34181CF-10D4-4A3B-80DA-E1A6ED47BDA4}"/>
    <cellStyle name="Standard 4 2 3 3" xfId="756" xr:uid="{A64374BC-823F-49AF-B773-E84014AFDB70}"/>
    <cellStyle name="Standard 4 2 3 3 2" xfId="1149" xr:uid="{BC8FA36E-ACE2-4C64-AE48-5A8EFE39DADA}"/>
    <cellStyle name="Standard 4 2 3 4" xfId="1035" xr:uid="{6B8E3DE0-043E-4F47-A91B-6C1A38390E43}"/>
    <cellStyle name="Standard 4 2 4" xfId="664" xr:uid="{00000000-0005-0000-0000-0000B5020000}"/>
    <cellStyle name="Standard 4 2 4 2" xfId="800" xr:uid="{9C2C791D-563B-4AED-BAA8-BB47B68C5354}"/>
    <cellStyle name="Standard 4 2 4 2 2" xfId="1193" xr:uid="{7432A8AE-2CA5-4841-8A71-22F7362B3D68}"/>
    <cellStyle name="Standard 4 2 4 3" xfId="1079" xr:uid="{79354448-F3CD-48BB-A017-37C8AC9472DD}"/>
    <cellStyle name="Standard 4 2 5" xfId="753" xr:uid="{A197A41C-0F12-46AA-AE19-171F357B5002}"/>
    <cellStyle name="Standard 4 2 5 2" xfId="1146" xr:uid="{5608BA92-F30A-46D8-AC3A-C9C7BE16D9FD}"/>
    <cellStyle name="Standard 4 2 6" xfId="1032" xr:uid="{2C543ECA-3B07-4552-99DE-E12FBA2A27C8}"/>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2 2 2" xfId="1198" xr:uid="{1C696DE4-A943-47C3-9508-29E569EE9870}"/>
    <cellStyle name="Standard 4 3 2 2 3" xfId="1084" xr:uid="{6B6E2F88-E511-4C8E-AE68-3B9BFDD4E995}"/>
    <cellStyle name="Standard 4 3 2 3" xfId="758" xr:uid="{331D8F24-399E-43AE-9199-C0CEBBDF18BC}"/>
    <cellStyle name="Standard 4 3 2 3 2" xfId="1151" xr:uid="{F4189F2A-8CDE-4022-AB5B-1ABE8E2C4817}"/>
    <cellStyle name="Standard 4 3 2 4" xfId="1037" xr:uid="{CD7EB9AC-C731-4DCC-922A-84D11ED1D9F3}"/>
    <cellStyle name="Standard 4 3 3" xfId="668" xr:uid="{00000000-0005-0000-0000-0000B9020000}"/>
    <cellStyle name="Standard 4 3 3 2" xfId="804" xr:uid="{D9FC3651-C083-4A3A-BBEB-35BDB75E6856}"/>
    <cellStyle name="Standard 4 3 3 2 2" xfId="1197" xr:uid="{B4F3945F-2B14-446B-A466-519601A44E06}"/>
    <cellStyle name="Standard 4 3 3 3" xfId="1083" xr:uid="{BD511534-0ED4-46A3-B835-703C742671BD}"/>
    <cellStyle name="Standard 4 3 4" xfId="757" xr:uid="{B582CC8D-4531-472B-9421-10B8AF6BE8B9}"/>
    <cellStyle name="Standard 4 3 4 2" xfId="1150" xr:uid="{0FB35CFC-EEC2-4CE6-A9E9-C59EC307C800}"/>
    <cellStyle name="Standard 4 3 5" xfId="1036" xr:uid="{72D23F53-A526-4E2B-B0E3-4DB51ED1F071}"/>
    <cellStyle name="Standard 4 4" xfId="587" xr:uid="{00000000-0005-0000-0000-0000BA020000}"/>
    <cellStyle name="Standard 4 4 2" xfId="670" xr:uid="{00000000-0005-0000-0000-0000BB020000}"/>
    <cellStyle name="Standard 4 4 2 2" xfId="806" xr:uid="{FA8A2B66-1108-407C-9F13-364C6D5A5AC0}"/>
    <cellStyle name="Standard 4 4 2 2 2" xfId="1199" xr:uid="{1F9C6708-418A-4883-97FA-61477F3BF98B}"/>
    <cellStyle name="Standard 4 4 2 3" xfId="1085" xr:uid="{80302EB8-358B-49EF-B20F-6BE9C92994DD}"/>
    <cellStyle name="Standard 4 4 3" xfId="759" xr:uid="{1DA9F4F4-EBC5-4578-BE84-7407C5EC93C7}"/>
    <cellStyle name="Standard 4 4 3 2" xfId="1152" xr:uid="{4D6C0787-3599-4282-A477-C89D1FA5D8E6}"/>
    <cellStyle name="Standard 4 4 4" xfId="1038" xr:uid="{2F3454DB-56FD-44F0-B167-BECF5ED46B7D}"/>
    <cellStyle name="Standard 4 5" xfId="663" xr:uid="{00000000-0005-0000-0000-0000BC020000}"/>
    <cellStyle name="Standard 4 5 2" xfId="799" xr:uid="{C39C8FBF-2901-4072-B80F-AE644911D338}"/>
    <cellStyle name="Standard 4 5 2 2" xfId="1192" xr:uid="{750E4087-074B-4144-B140-9711A9F42E4D}"/>
    <cellStyle name="Standard 4 5 3" xfId="1078" xr:uid="{524AD989-F11C-4521-92E2-718ABCE209B5}"/>
    <cellStyle name="Standard 4 6" xfId="752" xr:uid="{A1D7548D-B817-4A92-9F01-B4F2C2CCAE96}"/>
    <cellStyle name="Standard 4 6 2" xfId="1145" xr:uid="{1627E7B3-944C-49A1-8EE0-815C75A9B6D8}"/>
    <cellStyle name="Standard 4 7" xfId="1031" xr:uid="{35CFDC5D-3DD8-4B32-8169-D8F2D9B6BA1C}"/>
    <cellStyle name="Standard 6" xfId="588" xr:uid="{00000000-0005-0000-0000-0000BD020000}"/>
    <cellStyle name="Title" xfId="671" builtinId="15" customBuiltin="1"/>
    <cellStyle name="Title 2" xfId="589" xr:uid="{00000000-0005-0000-0000-0000BF020000}"/>
    <cellStyle name="Total" xfId="686" builtinId="25" customBuiltin="1"/>
    <cellStyle name="Total 2" xfId="590" xr:uid="{00000000-0005-0000-0000-0000C1020000}"/>
    <cellStyle name="Warning Text" xfId="684" builtinId="11"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3</xdr:row>
      <xdr:rowOff>1905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Simon.Bscheider@tdk-electronics.tdk.com" TargetMode="External"/><Relationship Id="rId1" Type="http://schemas.openxmlformats.org/officeDocument/2006/relationships/hyperlink" Target="mailto:Simon.Bscheider@tdk-electronics.tdk.com"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75" defaultRowHeight="12.75"/>
  <cols>
    <col min="1" max="1" width="143" style="157" customWidth="1"/>
    <col min="2" max="2" width="34.875" style="157" customWidth="1"/>
    <col min="3" max="3" width="8.875" style="157" customWidth="1"/>
    <col min="4" max="16384" width="8.875" style="157"/>
  </cols>
  <sheetData>
    <row r="1" spans="1:2" ht="104.1" customHeight="1">
      <c r="A1" s="172" t="str">
        <f ca="1">OFFSET(L!$C$1,MATCH("Instructions"&amp;ADDRESS(ROW(),COLUMN(),4),L!$A:$A,0)-1,SL,,)</f>
        <v>RMI:www.responsiblemineralsinitiative.org/</v>
      </c>
      <c r="B1" s="180"/>
    </row>
    <row r="2" spans="1:2" ht="15">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0">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50000000000003"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45"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195">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0">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50">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80">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5">
      <c r="A34" s="231"/>
      <c r="B34" s="180"/>
    </row>
    <row r="35" spans="1:2" ht="68.45"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0">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5"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0">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50">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5" customHeight="1">
      <c r="A44" s="220"/>
      <c r="B44" s="180"/>
    </row>
    <row r="45" spans="1:2" ht="60">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5"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5" customHeight="1">
      <c r="A49" s="94" t="str">
        <f ca="1">OFFSET(L!$C$1,MATCH("Instructions"&amp;ADDRESS(ROW(),COLUMN(),4),L!$A:$A,0)-1,SL,,)</f>
        <v>2. Metal (*)   -   Use the pull down menu to select the metal for which you are entering smelter information. This field is mandatory.</v>
      </c>
      <c r="B49" s="180"/>
    </row>
    <row r="50" spans="1:2" ht="60">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5">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50000000000003"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5">
      <c r="A56" s="94" t="str">
        <f ca="1">OFFSET(L!$C$1,MATCH("Instructions"&amp;ADDRESS(ROW(),COLUMN(),4),L!$A:$A,0)-1,SL,,)</f>
        <v>9. Smelter City – Provide the city name of where the smelter is located. This field is optional.</v>
      </c>
      <c r="B56" s="180"/>
    </row>
    <row r="57" spans="1:2" ht="30">
      <c r="A57" s="94" t="str">
        <f ca="1">OFFSET(L!$C$1,MATCH("Instructions"&amp;ADDRESS(ROW(),COLUMN(),4),L!$A:$A,0)-1,SL,,)</f>
        <v>10. Smelter Location: State/Province, if applicable – Provide the state or province where the smelter is located. This field is optional.</v>
      </c>
      <c r="B57" s="180"/>
    </row>
    <row r="58" spans="1:2" ht="182.45"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5">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05">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5"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0">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5">
      <c r="A74" s="183" t="s">
        <v>0</v>
      </c>
      <c r="B74" s="179"/>
    </row>
    <row r="75" spans="1:2" ht="15.75"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5"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8" customWidth="1"/>
    <col min="2" max="2" width="57.125" style="58" customWidth="1"/>
    <col min="3" max="16384" width="8.7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75"/>
  <cols>
    <col min="2" max="2" width="27.375" customWidth="1"/>
    <col min="3" max="3" width="15.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4BDF1A28-30D5-449D-B20E-D6C97EF9FAE1}" showAutoFilter="1">
      <selection activeCell="C1" sqref="C1:D65536"/>
      <pageMargins left="0" right="0" top="0" bottom="0" header="0" footer="0"/>
      <pageSetup orientation="portrait"/>
      <autoFilter ref="B1:C1" xr:uid="{67895FFC-8ED4-4A1D-B5A1-A53BD8F6F0E3}"/>
    </customSheetView>
    <customSheetView guid="{C59130F4-2E03-5E48-94CE-6E4A0484DB9E}" showAutoFilter="1">
      <selection activeCell="C1" sqref="C1:D65536"/>
      <pageMargins left="0" right="0" top="0" bottom="0" header="0" footer="0"/>
      <pageSetup orientation="portrait"/>
      <headerFooter alignWithMargins="0"/>
      <autoFilter ref="B1:C1" xr:uid="{D26E96C4-DAF9-4EB9-AA2B-0EF62D95BB18}"/>
    </customSheetView>
  </customSheetView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9" activePane="bottomRight" state="frozen"/>
      <selection pane="topRight" activeCell="B24" sqref="B24:J24"/>
      <selection pane="bottomLeft" activeCell="B24" sqref="B24:J24"/>
      <selection pane="bottomRight" activeCell="B19" sqref="B19"/>
    </sheetView>
  </sheetViews>
  <sheetFormatPr defaultColWidth="11" defaultRowHeight="12.75"/>
  <cols>
    <col min="1" max="1" width="0.875" customWidth="1"/>
    <col min="2" max="2" width="10.125" customWidth="1"/>
    <col min="3" max="3" width="11.5" customWidth="1"/>
    <col min="4" max="4" width="17.125" style="149" customWidth="1"/>
    <col min="5" max="5" width="42.25" customWidth="1"/>
    <col min="6" max="6" width="53.25" customWidth="1"/>
    <col min="7" max="7" width="0.875" customWidth="1"/>
  </cols>
  <sheetData>
    <row r="1" spans="1:7" ht="13.5"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5">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ht="22.5">
      <c r="A12" s="316"/>
      <c r="B12" s="174" t="s">
        <v>7</v>
      </c>
      <c r="C12" s="175" t="s">
        <v>8</v>
      </c>
      <c r="D12" s="176" t="s">
        <v>9</v>
      </c>
      <c r="E12" s="175" t="s">
        <v>10</v>
      </c>
      <c r="F12" s="175" t="s">
        <v>11</v>
      </c>
      <c r="G12" s="25"/>
    </row>
    <row r="13" spans="1:7" ht="67.5">
      <c r="A13" s="316"/>
      <c r="B13" s="308">
        <v>1</v>
      </c>
      <c r="C13" s="227" t="s">
        <v>12</v>
      </c>
      <c r="D13" s="228">
        <v>44489</v>
      </c>
      <c r="E13" s="227" t="s">
        <v>12669</v>
      </c>
      <c r="F13" s="229" t="s">
        <v>12701</v>
      </c>
      <c r="G13" s="25"/>
    </row>
    <row r="14" spans="1:7" ht="67.5">
      <c r="A14" s="316"/>
      <c r="B14" s="226">
        <v>1.01</v>
      </c>
      <c r="C14" s="227" t="s">
        <v>12</v>
      </c>
      <c r="D14" s="228">
        <v>44523</v>
      </c>
      <c r="E14" s="227" t="s">
        <v>12670</v>
      </c>
      <c r="F14" s="229" t="s">
        <v>12701</v>
      </c>
      <c r="G14" s="25"/>
    </row>
    <row r="15" spans="1:7" ht="67.5">
      <c r="A15" s="316"/>
      <c r="B15" s="226">
        <v>1.02</v>
      </c>
      <c r="C15" s="227" t="s">
        <v>12</v>
      </c>
      <c r="D15" s="228">
        <v>44553</v>
      </c>
      <c r="E15" s="227" t="s">
        <v>12671</v>
      </c>
      <c r="F15" s="229" t="s">
        <v>12701</v>
      </c>
      <c r="G15" s="25"/>
    </row>
    <row r="16" spans="1:7" ht="90">
      <c r="A16" s="316"/>
      <c r="B16" s="226">
        <v>1.1000000000000001</v>
      </c>
      <c r="C16" s="227" t="s">
        <v>12</v>
      </c>
      <c r="D16" s="228">
        <v>44848</v>
      </c>
      <c r="E16" s="227" t="s">
        <v>12695</v>
      </c>
      <c r="F16" s="229" t="s">
        <v>12702</v>
      </c>
      <c r="G16" s="25"/>
    </row>
    <row r="17" spans="1:7" ht="56.25">
      <c r="A17" s="316"/>
      <c r="B17" s="226">
        <v>1.1100000000000001</v>
      </c>
      <c r="C17" s="227" t="s">
        <v>12</v>
      </c>
      <c r="D17" s="228">
        <v>44869</v>
      </c>
      <c r="E17" s="227" t="s">
        <v>12696</v>
      </c>
      <c r="F17" s="229" t="s">
        <v>12702</v>
      </c>
      <c r="G17" s="25"/>
    </row>
    <row r="18" spans="1:7" ht="56.25">
      <c r="A18" s="316"/>
      <c r="B18" s="226">
        <v>1.2</v>
      </c>
      <c r="C18" s="227" t="s">
        <v>12</v>
      </c>
      <c r="D18" s="228">
        <v>45058</v>
      </c>
      <c r="E18" s="227" t="s">
        <v>12749</v>
      </c>
      <c r="F18" s="229" t="s">
        <v>12703</v>
      </c>
      <c r="G18" s="25"/>
    </row>
    <row r="19" spans="1:7" ht="56.25">
      <c r="A19" s="316"/>
      <c r="B19" s="226">
        <v>1.3</v>
      </c>
      <c r="C19" s="227" t="s">
        <v>12</v>
      </c>
      <c r="D19" s="228">
        <v>45408</v>
      </c>
      <c r="E19" s="309" t="s">
        <v>19199</v>
      </c>
      <c r="F19" s="229" t="s">
        <v>12750</v>
      </c>
      <c r="G19" s="25"/>
    </row>
    <row r="20" spans="1:7" ht="13.5" thickBot="1">
      <c r="A20" s="317"/>
      <c r="B20" s="318" t="str">
        <f ca="1">OFFSET(L!$C$1,MATCH("General"&amp;"Cpy",L!$A:$A,0)-1,SL,,)</f>
        <v>© 2024 Responsible Minerals Initiative. All rights reserved.</v>
      </c>
      <c r="C20" s="318"/>
      <c r="D20" s="318"/>
      <c r="E20" s="318"/>
      <c r="F20" s="318"/>
      <c r="G20" s="26"/>
    </row>
    <row r="21" spans="1:7" ht="13.5" thickTop="1"/>
  </sheetData>
  <sheetProtection algorithmName="SHA-512" hashValue="fi/y38rddC+z3QnQfu2cnEmGtHXl3XQ6SynTeQ5+xw84CdkvcKo6JdvoVgdPIubYK5gF++8m7zqNtKRDevWDGA==" saltValue="xCojYRQYMnbqf6OFEls9JA=="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20"/>
    <mergeCell ref="B20:F20"/>
    <mergeCell ref="B9:F9"/>
    <mergeCell ref="B10:F11"/>
  </mergeCells>
  <phoneticPr fontId="85" type="noConversion"/>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75" defaultRowHeight="12.75"/>
  <cols>
    <col min="1" max="1" width="1.75" style="157" customWidth="1"/>
    <col min="2" max="2" width="35.5" style="157" customWidth="1"/>
    <col min="3" max="3" width="105.5" style="157" customWidth="1"/>
    <col min="4" max="5" width="1.75" style="157" customWidth="1"/>
    <col min="6" max="6" width="52" style="157" customWidth="1"/>
    <col min="7" max="7" width="4.875" style="157" customWidth="1"/>
    <col min="8" max="16384" width="8.875" style="157"/>
  </cols>
  <sheetData>
    <row r="1" spans="1:8" ht="90.6" customHeight="1" thickTop="1">
      <c r="A1" s="322"/>
      <c r="B1" s="323"/>
      <c r="C1" s="323"/>
      <c r="D1" s="324"/>
    </row>
    <row r="2" spans="1:8" ht="15">
      <c r="A2" s="177"/>
      <c r="B2" s="178" t="str">
        <f ca="1">OFFSET(L!$C$1,MATCH("Definitions"&amp;ADDRESS(ROW(),COLUMN(),4),L!$A:$A,0)-1,SL,,)</f>
        <v>ITEM</v>
      </c>
      <c r="C2" s="178" t="str">
        <f ca="1">OFFSET(L!$C$1,MATCH("Definitions"&amp;ADDRESS(ROW(),COLUMN(),4),L!$A:$A,0)-1,SL,,)</f>
        <v>DEFINITION</v>
      </c>
      <c r="D2" s="326"/>
      <c r="E2" s="179"/>
    </row>
    <row r="3" spans="1:8" ht="45">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0">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0">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35">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0">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75">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5">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20">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75">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45">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35">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5">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75">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50">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50">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75">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0">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5">
      <c r="A22" s="177"/>
      <c r="B22" s="325" t="str">
        <f ca="1">OFFSET(L!$C$1,MATCH("General"&amp;"Cpy",L!$A:$A,0)-1,SL,,)</f>
        <v>© 2024 Responsible Minerals Initiative. All rights reserved.</v>
      </c>
      <c r="C22" s="325"/>
      <c r="D22" s="326"/>
      <c r="E22" s="180"/>
    </row>
    <row r="23" spans="1:5" ht="13.5" thickBot="1">
      <c r="A23" s="181"/>
      <c r="B23" s="182"/>
      <c r="C23" s="182"/>
      <c r="D23" s="327"/>
    </row>
    <row r="24" spans="1:5" ht="13.5" thickTop="1"/>
  </sheetData>
  <sheetProtection algorithmName="SHA-512" hashValue="tsTyH1eroRKVtmJA/XieBwjCp9zSG09tc8I1R77mX+SaoWnKFqi5eEUzUwUNfcWwXZ/6nkXzV2JmuMdD7jPNog==" saltValue="1Rjd0LdRX5zCZ03VPrL4rw=="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honeticPr fontId="85"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zoomScaleNormal="100" workbookViewId="0">
      <selection activeCell="D23" sqref="D23:E23"/>
    </sheetView>
  </sheetViews>
  <sheetFormatPr defaultColWidth="8.875" defaultRowHeight="12.75"/>
  <cols>
    <col min="1" max="1" width="1.875" customWidth="1"/>
    <col min="2" max="2" width="84.25" customWidth="1"/>
    <col min="3" max="3" width="1.75" customWidth="1"/>
    <col min="4" max="5" width="16.75" customWidth="1"/>
    <col min="6" max="6" width="1.75" customWidth="1"/>
    <col min="7" max="9" width="16.75" customWidth="1"/>
    <col min="10" max="10" width="17.875" customWidth="1"/>
    <col min="11" max="11" width="3" customWidth="1"/>
    <col min="12" max="12" width="3.75" hidden="1" customWidth="1"/>
    <col min="13" max="15" width="4.875" hidden="1" customWidth="1"/>
    <col min="16" max="23" width="9.125" hidden="1" customWidth="1"/>
    <col min="24" max="24" width="27.75" hidden="1" customWidth="1"/>
    <col min="25" max="25" width="8.875" hidden="1" customWidth="1"/>
    <col min="26" max="32" width="8.875" customWidth="1"/>
  </cols>
  <sheetData>
    <row r="1" spans="1:34" ht="15.75" thickTop="1">
      <c r="A1" s="345"/>
      <c r="B1" s="346"/>
      <c r="C1" s="346"/>
      <c r="D1" s="346"/>
      <c r="E1" s="346"/>
      <c r="F1" s="346"/>
      <c r="G1" s="346"/>
      <c r="H1" s="346"/>
      <c r="I1" s="346"/>
      <c r="J1" s="346"/>
      <c r="K1" s="347"/>
      <c r="L1" s="103"/>
      <c r="P1" s="3"/>
      <c r="Q1" s="3"/>
      <c r="R1" s="3"/>
      <c r="S1" s="3"/>
      <c r="T1" s="3"/>
      <c r="U1" s="3"/>
      <c r="V1" s="3"/>
      <c r="W1" s="3"/>
      <c r="X1" s="3"/>
      <c r="Y1" s="3"/>
      <c r="Z1" s="3"/>
      <c r="AA1" s="3"/>
      <c r="AB1" s="3"/>
      <c r="AC1" s="3"/>
      <c r="AD1" s="3"/>
      <c r="AE1" s="3"/>
      <c r="AF1" s="3"/>
      <c r="AG1" s="3"/>
      <c r="AH1" s="3"/>
    </row>
    <row r="2" spans="1:34" ht="81.75" customHeight="1">
      <c r="A2" s="28"/>
      <c r="B2" s="304"/>
      <c r="C2" s="29"/>
      <c r="D2" s="348" t="str">
        <f ca="1">OFFSET(L!$C$1,MATCH("Declaration"&amp;ADDRESS(ROW(),COLUMN(),4),L!$A:$A,0)-1,SL,,)</f>
        <v>Extended Mineral Reporting Template (EMRT)</v>
      </c>
      <c r="E2" s="349"/>
      <c r="F2" s="349"/>
      <c r="G2" s="349"/>
      <c r="H2" s="349"/>
      <c r="I2" s="349"/>
      <c r="J2" s="350"/>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32"/>
      <c r="F3" s="333"/>
      <c r="G3" s="333"/>
      <c r="H3" s="333"/>
      <c r="I3" s="333"/>
      <c r="J3" s="191" t="s">
        <v>12830</v>
      </c>
      <c r="K3" s="30"/>
      <c r="L3" s="103"/>
      <c r="P3" s="39">
        <f>MATCH($D$3,LN,0)</f>
        <v>1</v>
      </c>
    </row>
    <row r="4" spans="1:34" ht="15.75">
      <c r="A4" s="28"/>
      <c r="B4" s="357" t="str">
        <f ca="1">OFFSET(L!$C$1,MATCH("Declaration"&amp;ADDRESS(ROW(),COLUMN(),4),L!$A:$A,0)-1,SL,,)</f>
        <v>The purpose of this document is to collect sourcing information on cobalt or natural mica.</v>
      </c>
      <c r="C4" s="357"/>
      <c r="D4" s="357"/>
      <c r="E4" s="357"/>
      <c r="F4" s="357"/>
      <c r="G4" s="357"/>
      <c r="H4" s="357"/>
      <c r="I4" s="361" t="str">
        <f ca="1">OFFSET(L!$C$1,MATCH("Declaration"&amp;ADDRESS(ROW(),COLUMN(),4),L!$A:$A,0)-1,SL,,)</f>
        <v>Link to Terms &amp; Conditions</v>
      </c>
      <c r="J4" s="361"/>
      <c r="K4" s="30"/>
      <c r="L4" s="105"/>
      <c r="P4" s="3"/>
      <c r="Q4" s="3"/>
      <c r="R4" s="3"/>
      <c r="S4" s="3"/>
      <c r="T4" s="3"/>
      <c r="U4" s="3"/>
      <c r="V4" s="3"/>
      <c r="W4" s="3"/>
      <c r="X4" s="3"/>
      <c r="Y4" s="3"/>
      <c r="Z4" s="3"/>
      <c r="AA4" s="3"/>
      <c r="AB4" s="3"/>
      <c r="AC4" s="3"/>
      <c r="AD4" s="3"/>
      <c r="AE4" s="3"/>
      <c r="AF4" s="3"/>
      <c r="AG4" s="3"/>
      <c r="AH4" s="3"/>
    </row>
    <row r="5" spans="1:34" ht="15">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0">
      <c r="A6" s="28"/>
      <c r="B6" s="357" t="str">
        <f ca="1">OFFSET(L!$C$1,MATCH("Declaration"&amp;ADDRESS(ROW(),COLUMN(),4),L!$A:$A,0)-1,SL,,)</f>
        <v>Mandatory fields are noted with an asterisk (*).  Consult the instructions tab for guidance on how to answer each question.</v>
      </c>
      <c r="C6" s="357"/>
      <c r="D6" s="357"/>
      <c r="E6" s="357"/>
      <c r="F6" s="357"/>
      <c r="G6" s="357"/>
      <c r="H6" s="357"/>
      <c r="I6" s="357"/>
      <c r="J6" s="357"/>
      <c r="K6" s="30"/>
      <c r="L6" s="105" t="s">
        <v>18</v>
      </c>
      <c r="P6" s="3"/>
      <c r="Q6" s="3"/>
      <c r="R6" s="3"/>
      <c r="S6" s="3"/>
      <c r="T6" s="3"/>
      <c r="U6" s="3"/>
      <c r="V6" s="3"/>
      <c r="W6" s="3"/>
      <c r="X6" s="3"/>
      <c r="Y6" s="3"/>
      <c r="Z6" s="3"/>
      <c r="AA6" s="3"/>
      <c r="AB6" s="3"/>
      <c r="AC6" s="3"/>
      <c r="AD6" s="3"/>
      <c r="AE6" s="3"/>
      <c r="AF6" s="3"/>
      <c r="AG6" s="3"/>
      <c r="AH6" s="3"/>
    </row>
    <row r="7" spans="1:34" ht="15.75">
      <c r="A7" s="28"/>
      <c r="B7" s="362" t="str">
        <f ca="1">OFFSET(L!$C$1,MATCH("Declaration"&amp;ADDRESS(ROW(),COLUMN(),4),L!$A:$A,0)-1,SL,,)</f>
        <v>Company Information</v>
      </c>
      <c r="C7" s="362"/>
      <c r="D7" s="362"/>
      <c r="E7" s="362"/>
      <c r="F7" s="362"/>
      <c r="G7" s="362"/>
      <c r="H7" s="362"/>
      <c r="I7" s="362"/>
      <c r="J7" s="362"/>
      <c r="K7" s="30"/>
      <c r="L7" s="105"/>
      <c r="P7" s="3"/>
      <c r="Q7" s="3"/>
      <c r="R7" s="3"/>
      <c r="S7" s="3"/>
      <c r="T7" s="3"/>
      <c r="U7" s="3"/>
      <c r="V7" s="3"/>
      <c r="W7" s="3"/>
      <c r="X7" s="3"/>
      <c r="Y7" s="3"/>
      <c r="Z7" s="3"/>
      <c r="AA7" s="3"/>
      <c r="AB7" s="3"/>
      <c r="AC7" s="3"/>
      <c r="AD7" s="3"/>
      <c r="AE7" s="3"/>
      <c r="AF7" s="3"/>
      <c r="AG7" s="3"/>
      <c r="AH7" s="3"/>
    </row>
    <row r="8" spans="1:34" ht="15.75">
      <c r="A8" s="32"/>
      <c r="B8" s="66" t="str">
        <f ca="1">OFFSET(L!$C$1,MATCH("Declaration"&amp;ADDRESS(ROW(),COLUMN(),4),L!$A:$A,0)-1,SL,,)</f>
        <v>Company Name (*):</v>
      </c>
      <c r="C8" s="67"/>
      <c r="D8" s="351" t="s">
        <v>19203</v>
      </c>
      <c r="E8" s="352"/>
      <c r="F8" s="352"/>
      <c r="G8" s="352"/>
      <c r="H8" s="352"/>
      <c r="I8" s="352"/>
      <c r="J8" s="353"/>
      <c r="K8" s="33"/>
      <c r="L8" s="105"/>
      <c r="P8" s="3"/>
      <c r="Q8" s="3"/>
      <c r="R8" s="3"/>
      <c r="S8" s="3"/>
      <c r="T8" s="3"/>
      <c r="U8" s="3"/>
      <c r="V8" s="3"/>
      <c r="W8" s="3"/>
      <c r="X8" s="3"/>
      <c r="Y8" s="3"/>
      <c r="Z8" s="3"/>
      <c r="AA8" s="3"/>
      <c r="AB8" s="3"/>
      <c r="AC8" s="3"/>
      <c r="AD8" s="3"/>
      <c r="AE8" s="3"/>
      <c r="AF8" s="3"/>
      <c r="AG8" s="3"/>
      <c r="AH8" s="3"/>
    </row>
    <row r="9" spans="1:34" ht="15.75">
      <c r="A9" s="32"/>
      <c r="B9" s="66" t="str">
        <f ca="1">OFFSET(L!$C$1,MATCH("Declaration"&amp;ADDRESS(ROW(),COLUMN(),4),L!$A:$A,0)-1,SL,,)</f>
        <v>Declaration Scope or Class (*):</v>
      </c>
      <c r="C9" s="67"/>
      <c r="D9" s="371" t="s">
        <v>21</v>
      </c>
      <c r="E9" s="372"/>
      <c r="F9" s="372"/>
      <c r="G9" s="373"/>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63" t="str">
        <f ca="1">OFFSET(L!$C$1,MATCH("Declaration"&amp;ADDRESS(ROW(),COLUMN(),4)&amp;LEFT($D$9,1),L!$A:$A,0)-1,SL,,)</f>
        <v>Description of Scope: (*)</v>
      </c>
      <c r="C10" s="113"/>
      <c r="D10" s="358" t="s">
        <v>19210</v>
      </c>
      <c r="E10" s="359"/>
      <c r="F10" s="359"/>
      <c r="G10" s="359"/>
      <c r="H10" s="359"/>
      <c r="I10" s="359"/>
      <c r="J10" s="360"/>
      <c r="K10" s="30"/>
      <c r="L10" s="105"/>
      <c r="Q10" s="3"/>
      <c r="R10" s="3"/>
      <c r="S10" s="3"/>
      <c r="T10" s="3"/>
      <c r="U10" s="3"/>
      <c r="V10" s="3"/>
      <c r="W10" s="3"/>
      <c r="X10" s="3"/>
      <c r="Y10" s="3"/>
      <c r="Z10" s="3"/>
      <c r="AA10" s="3"/>
      <c r="AB10" s="3"/>
      <c r="AC10" s="3"/>
      <c r="AD10" s="3"/>
      <c r="AE10" s="3"/>
      <c r="AF10" s="3"/>
      <c r="AG10" s="3"/>
      <c r="AH10" s="3"/>
    </row>
    <row r="11" spans="1:34" ht="15.75">
      <c r="A11" s="32"/>
      <c r="B11" s="364"/>
      <c r="C11" s="113"/>
      <c r="D11" s="365" t="str">
        <f ca="1">IF(D9=Q9,OFFSET(L!$C$1,MATCH("Declaration"&amp;ADDRESS(ROW(),COLUMN(),4),L!$A:$A,0)-1,SL,,),"")</f>
        <v/>
      </c>
      <c r="E11" s="366"/>
      <c r="F11" s="366"/>
      <c r="G11" s="366"/>
      <c r="H11" s="366"/>
      <c r="I11" s="366"/>
      <c r="J11" s="367"/>
      <c r="K11" s="30"/>
      <c r="L11" s="105"/>
      <c r="Q11" s="3"/>
      <c r="R11" s="3"/>
      <c r="S11" s="3"/>
      <c r="T11" s="3"/>
      <c r="U11" s="3"/>
      <c r="V11" s="3"/>
      <c r="W11" s="3"/>
      <c r="X11" s="3"/>
      <c r="Y11" s="3"/>
      <c r="Z11" s="3"/>
      <c r="AA11" s="3"/>
      <c r="AB11" s="3"/>
      <c r="AC11" s="3"/>
      <c r="AD11" s="3"/>
      <c r="AE11" s="3"/>
      <c r="AF11" s="3"/>
      <c r="AG11" s="3"/>
      <c r="AH11" s="3"/>
    </row>
    <row r="12" spans="1:34" ht="15.75">
      <c r="A12" s="32"/>
      <c r="B12" s="34" t="str">
        <f ca="1">OFFSET(L!$C$1,MATCH("Declaration"&amp;ADDRESS(ROW(),COLUMN(),4),L!$A:$A,0)-1,SL,,)</f>
        <v>Company Unique ID:</v>
      </c>
      <c r="C12" s="68"/>
      <c r="D12" s="354"/>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5.75">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5.75">
      <c r="A14" s="32"/>
      <c r="B14" s="34" t="str">
        <f ca="1">OFFSET(L!$C$1,MATCH("Declaration"&amp;ADDRESS(ROW(),COLUMN(),4),L!$A:$A,0)-1,SL,,)</f>
        <v>Address:</v>
      </c>
      <c r="C14" s="68"/>
      <c r="D14" s="354" t="s">
        <v>19202</v>
      </c>
      <c r="E14" s="355"/>
      <c r="F14" s="355"/>
      <c r="G14" s="355"/>
      <c r="H14" s="355"/>
      <c r="I14" s="355"/>
      <c r="J14" s="356"/>
      <c r="K14" s="30"/>
      <c r="L14" s="105"/>
      <c r="Q14" s="3"/>
      <c r="R14" s="3"/>
      <c r="S14" s="3"/>
      <c r="T14" s="3"/>
      <c r="U14" s="3"/>
      <c r="V14" s="3"/>
      <c r="W14" s="3"/>
      <c r="X14" s="3"/>
      <c r="Y14" s="3"/>
      <c r="Z14" s="3"/>
      <c r="AA14" s="3"/>
      <c r="AB14" s="3"/>
      <c r="AC14" s="3"/>
      <c r="AD14" s="3"/>
      <c r="AE14" s="3"/>
      <c r="AF14" s="3"/>
      <c r="AG14" s="3"/>
      <c r="AH14" s="3"/>
    </row>
    <row r="15" spans="1:34" ht="15.75">
      <c r="A15" s="32"/>
      <c r="B15" s="34" t="str">
        <f ca="1">OFFSET(L!$C$1,MATCH("Declaration"&amp;ADDRESS(ROW(),COLUMN(),4),L!$A:$A,0)-1,SL,,)</f>
        <v>Contact Name (*):</v>
      </c>
      <c r="C15" s="68"/>
      <c r="D15" s="354" t="s">
        <v>19206</v>
      </c>
      <c r="E15" s="355"/>
      <c r="F15" s="355"/>
      <c r="G15" s="355"/>
      <c r="H15" s="355"/>
      <c r="I15" s="355"/>
      <c r="J15" s="356"/>
      <c r="K15" s="30"/>
      <c r="L15" s="105"/>
      <c r="Q15" s="3"/>
      <c r="R15" s="3"/>
      <c r="S15" s="3"/>
      <c r="T15" s="3"/>
      <c r="U15" s="3"/>
      <c r="V15" s="3"/>
      <c r="W15" s="3"/>
      <c r="X15" s="3"/>
      <c r="Y15" s="3"/>
      <c r="Z15" s="3"/>
      <c r="AA15" s="3"/>
      <c r="AB15" s="3"/>
      <c r="AC15" s="3"/>
      <c r="AD15" s="3"/>
      <c r="AE15" s="3"/>
      <c r="AF15" s="3"/>
      <c r="AG15" s="3"/>
      <c r="AH15" s="3"/>
    </row>
    <row r="16" spans="1:34" ht="15.75">
      <c r="A16" s="32"/>
      <c r="B16" s="34" t="str">
        <f ca="1">OFFSET(L!$C$1,MATCH("Declaration"&amp;ADDRESS(ROW(),COLUMN(),4),L!$A:$A,0)-1,SL,,)</f>
        <v>Email – Contact (*):</v>
      </c>
      <c r="C16" s="68"/>
      <c r="D16" s="342" t="s">
        <v>19207</v>
      </c>
      <c r="E16" s="343"/>
      <c r="F16" s="343"/>
      <c r="G16" s="343"/>
      <c r="H16" s="343"/>
      <c r="I16" s="343"/>
      <c r="J16" s="344"/>
      <c r="K16" s="30"/>
      <c r="L16" s="105"/>
      <c r="Q16" s="3"/>
      <c r="R16" s="3"/>
      <c r="S16" s="3"/>
      <c r="T16" s="3"/>
      <c r="U16" s="3"/>
      <c r="V16" s="3"/>
      <c r="W16" s="3"/>
      <c r="X16" s="3"/>
      <c r="Y16" s="3"/>
      <c r="Z16" s="3"/>
      <c r="AA16" s="3"/>
      <c r="AB16" s="3"/>
      <c r="AC16" s="3"/>
      <c r="AD16" s="3"/>
      <c r="AE16" s="3"/>
      <c r="AF16" s="3"/>
      <c r="AG16" s="3"/>
      <c r="AH16" s="3"/>
    </row>
    <row r="17" spans="1:34" ht="15.75">
      <c r="A17" s="32"/>
      <c r="B17" s="34" t="str">
        <f ca="1">OFFSET(L!$C$1,MATCH("Declaration"&amp;ADDRESS(ROW(),COLUMN(),4),L!$A:$A,0)-1,SL,,)</f>
        <v>Phone – Contact (*):</v>
      </c>
      <c r="C17" s="68"/>
      <c r="D17" s="354" t="s">
        <v>19208</v>
      </c>
      <c r="E17" s="355"/>
      <c r="F17" s="355"/>
      <c r="G17" s="355"/>
      <c r="H17" s="355"/>
      <c r="I17" s="355"/>
      <c r="J17" s="356"/>
      <c r="K17" s="30"/>
      <c r="L17" s="105"/>
      <c r="Q17" s="3"/>
      <c r="R17" s="3"/>
      <c r="S17" s="3"/>
      <c r="T17" s="3"/>
      <c r="U17" s="3"/>
      <c r="V17" s="3"/>
      <c r="W17" s="3"/>
      <c r="X17" s="3"/>
      <c r="Y17" s="3"/>
      <c r="Z17" s="3"/>
      <c r="AA17" s="3"/>
      <c r="AB17" s="3"/>
      <c r="AC17" s="3"/>
      <c r="AD17" s="3"/>
      <c r="AE17" s="3"/>
      <c r="AF17" s="3"/>
      <c r="AG17" s="3"/>
      <c r="AH17" s="3"/>
    </row>
    <row r="18" spans="1:34" ht="22.5">
      <c r="A18" s="32"/>
      <c r="B18" s="34" t="str">
        <f ca="1">OFFSET(L!$C$1,MATCH("Declaration"&amp;ADDRESS(ROW(),COLUMN(),4),L!$A:$A,0)-1,SL,,)</f>
        <v>Authorizer (*):</v>
      </c>
      <c r="C18" s="68"/>
      <c r="D18" s="354" t="s">
        <v>19206</v>
      </c>
      <c r="E18" s="355"/>
      <c r="F18" s="355"/>
      <c r="G18" s="355"/>
      <c r="H18" s="355"/>
      <c r="I18" s="355"/>
      <c r="J18" s="356"/>
      <c r="K18" s="30"/>
      <c r="L18" s="99"/>
      <c r="Q18" s="3"/>
      <c r="R18" s="3"/>
      <c r="S18" s="3"/>
      <c r="T18" s="3"/>
      <c r="U18" s="3"/>
      <c r="V18" s="3"/>
      <c r="W18" s="3"/>
      <c r="X18" s="3"/>
      <c r="Y18" s="3"/>
      <c r="Z18" s="3"/>
      <c r="AA18" s="3"/>
      <c r="AB18" s="3"/>
      <c r="AC18" s="3"/>
      <c r="AD18" s="3"/>
      <c r="AE18" s="3"/>
      <c r="AF18" s="3"/>
      <c r="AG18" s="3"/>
      <c r="AH18" s="3"/>
    </row>
    <row r="19" spans="1:34" ht="22.5">
      <c r="A19" s="32"/>
      <c r="B19" s="34" t="str">
        <f ca="1">OFFSET(L!$C$1,MATCH("Declaration"&amp;ADDRESS(ROW(),COLUMN(),4),L!$A:$A,0)-1,SL,,)</f>
        <v>Title - Authorizer:</v>
      </c>
      <c r="C19" s="68"/>
      <c r="D19" s="354" t="s">
        <v>19209</v>
      </c>
      <c r="E19" s="355"/>
      <c r="F19" s="355"/>
      <c r="G19" s="355"/>
      <c r="H19" s="355"/>
      <c r="I19" s="355"/>
      <c r="J19" s="356"/>
      <c r="K19" s="30"/>
      <c r="L19" s="99"/>
      <c r="P19" s="3"/>
      <c r="Q19" s="3"/>
      <c r="R19" s="3"/>
      <c r="S19" s="3"/>
      <c r="T19" s="3"/>
      <c r="U19" s="3"/>
      <c r="V19" s="3"/>
      <c r="W19" s="3"/>
      <c r="X19" s="3"/>
      <c r="Y19" s="3"/>
      <c r="Z19" s="3"/>
      <c r="AA19" s="3"/>
      <c r="AB19" s="3"/>
      <c r="AC19" s="3"/>
      <c r="AD19" s="3"/>
      <c r="AE19" s="3"/>
      <c r="AF19" s="3"/>
      <c r="AG19" s="3"/>
      <c r="AH19" s="3"/>
    </row>
    <row r="20" spans="1:34" ht="22.5">
      <c r="A20" s="32"/>
      <c r="B20" s="34" t="str">
        <f ca="1">OFFSET(L!$C$1,MATCH("Declaration"&amp;ADDRESS(ROW(),COLUMN(),4),L!$A:$A,0)-1,SL,,)</f>
        <v>Email - Authorizer (*):</v>
      </c>
      <c r="C20" s="68"/>
      <c r="D20" s="342" t="s">
        <v>19207</v>
      </c>
      <c r="E20" s="343"/>
      <c r="F20" s="343"/>
      <c r="G20" s="343"/>
      <c r="H20" s="343"/>
      <c r="I20" s="343"/>
      <c r="J20" s="344"/>
      <c r="K20" s="30"/>
      <c r="L20" s="99"/>
      <c r="P20" s="3"/>
      <c r="Q20" s="3"/>
      <c r="R20" s="3"/>
      <c r="S20" s="3"/>
      <c r="T20" s="3"/>
      <c r="U20" s="3"/>
      <c r="V20" s="3"/>
      <c r="W20" s="3"/>
      <c r="X20" s="3"/>
      <c r="Y20" s="3"/>
      <c r="Z20" s="3"/>
      <c r="AA20" s="3"/>
      <c r="AB20" s="3"/>
      <c r="AC20" s="3"/>
      <c r="AD20" s="3"/>
      <c r="AE20" s="3"/>
      <c r="AF20" s="3"/>
      <c r="AG20" s="3"/>
      <c r="AH20" s="3"/>
    </row>
    <row r="21" spans="1:34" ht="15.75">
      <c r="A21" s="32"/>
      <c r="B21" s="34" t="str">
        <f ca="1">OFFSET(L!$C$1,MATCH("Declaration"&amp;ADDRESS(ROW(),COLUMN(),4),L!$A:$A,0)-1,SL,,)</f>
        <v>Phone - Authorizer:</v>
      </c>
      <c r="C21" s="125"/>
      <c r="D21" s="354" t="s">
        <v>19208</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8">
      <c r="A22" s="32"/>
      <c r="B22" s="34" t="str">
        <f ca="1">OFFSET(L!$C$1,MATCH("Declaration"&amp;ADDRESS(ROW(),COLUMN(),4),L!$A:$A,0)-1,SL,,)</f>
        <v>Effective Date (*):</v>
      </c>
      <c r="C22" s="69"/>
      <c r="D22" s="377">
        <v>45481</v>
      </c>
      <c r="E22" s="378"/>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8">
      <c r="A23" s="35"/>
      <c r="B23" s="70"/>
      <c r="C23" s="14"/>
      <c r="D23" s="370"/>
      <c r="E23" s="370"/>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5.75">
      <c r="A24" s="36"/>
      <c r="B24" s="328" t="str">
        <f ca="1">OFFSET(L!$C$1,MATCH("Declaration"&amp;ADDRESS(ROW(),COLUMN(),4),L!$A:$A,0)-1,SL,,)</f>
        <v>Answer the following questions 1 - 7 based on the declaration scope indicated above</v>
      </c>
      <c r="C24" s="328"/>
      <c r="D24" s="328"/>
      <c r="E24" s="328"/>
      <c r="F24" s="328"/>
      <c r="G24" s="328"/>
      <c r="H24" s="328"/>
      <c r="I24" s="328"/>
      <c r="J24" s="328"/>
      <c r="K24" s="37"/>
      <c r="L24" s="100"/>
      <c r="P24" s="3"/>
      <c r="Q24" s="3"/>
      <c r="R24" s="3"/>
      <c r="S24" s="3"/>
      <c r="T24" s="3"/>
      <c r="U24" s="3"/>
      <c r="V24" s="3"/>
      <c r="W24" s="3"/>
      <c r="X24" s="3"/>
      <c r="Y24" s="3"/>
      <c r="Z24" s="3"/>
      <c r="AA24" s="3"/>
      <c r="AB24" s="3"/>
      <c r="AC24" s="3"/>
      <c r="AD24" s="3"/>
      <c r="AE24" s="3"/>
      <c r="AF24" s="3"/>
      <c r="AG24" s="3"/>
      <c r="AH24" s="3"/>
    </row>
    <row r="25" spans="1:34" ht="45.75">
      <c r="A25" s="35"/>
      <c r="B25" s="38" t="str">
        <f ca="1">OFFSET(L!$C$1,MATCH("Declaration"&amp;ADDRESS(ROW(),COLUMN(),4),L!$A:$A,0)-1,SL,,)</f>
        <v>1) Is any of the cobalt or natural mica intentionally added or used in the product(s) or in the production process? (*)</v>
      </c>
      <c r="C25" s="14"/>
      <c r="D25" s="376" t="str">
        <f ca="1">OFFSET(L!$C$1,MATCH("Declaration"&amp;ADDRESS(ROW(),COLUMN(),4),L!$A:$A,0)-1,SL,,)</f>
        <v>Answer</v>
      </c>
      <c r="E25" s="376"/>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5">
      <c r="A26" s="35"/>
      <c r="B26" s="34" t="str">
        <f ca="1">OFFSET(L!$C$1,MATCH("Declaration"&amp;ADDRESS(ROW(),COLUMN(),4),L!$A:$A,0)-1,SL,,)&amp;P26</f>
        <v>Cobalt(*)</v>
      </c>
      <c r="C26" s="29"/>
      <c r="D26" s="334" t="s">
        <v>25</v>
      </c>
      <c r="E26" s="335"/>
      <c r="F26" s="9"/>
      <c r="G26" s="329"/>
      <c r="H26" s="330"/>
      <c r="I26" s="330"/>
      <c r="J26" s="331"/>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5">
      <c r="A27" s="35"/>
      <c r="B27" s="34" t="str">
        <f ca="1">OFFSET(L!$C$1,MATCH("Declaration"&amp;ADDRESS(ROW(),COLUMN(),4),L!$A:$A,0)-1,SL,,)&amp;P27</f>
        <v>Mica</v>
      </c>
      <c r="C27" s="29"/>
      <c r="D27" s="334" t="s">
        <v>22</v>
      </c>
      <c r="E27" s="335"/>
      <c r="F27" s="9"/>
      <c r="G27" s="329"/>
      <c r="H27" s="330"/>
      <c r="I27" s="330"/>
      <c r="J27" s="331"/>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5" hidden="1">
      <c r="A28" s="35"/>
      <c r="B28" s="34" t="str">
        <f ca="1">OFFSET(L!$C$1,MATCH("Declaration"&amp;ADDRESS(ROW(),COLUMN(),4),L!$A:$A,0)-1,SL,,)&amp;P28</f>
        <v/>
      </c>
      <c r="C28" s="29"/>
      <c r="D28" s="340" t="s">
        <v>22</v>
      </c>
      <c r="E28" s="341"/>
      <c r="F28" s="9"/>
      <c r="G28" s="329"/>
      <c r="H28" s="330"/>
      <c r="I28" s="330"/>
      <c r="J28" s="331"/>
      <c r="K28" s="30"/>
      <c r="L28" s="106"/>
      <c r="P28" s="39" t="str">
        <f>IF(D$28="No","","(*)")</f>
        <v/>
      </c>
      <c r="R28" s="3"/>
      <c r="S28" s="3"/>
      <c r="T28" s="3"/>
      <c r="U28" s="3"/>
      <c r="V28" s="3"/>
      <c r="W28" s="3"/>
      <c r="X28" s="3"/>
      <c r="Y28" s="3"/>
      <c r="Z28" s="3"/>
      <c r="AA28" s="3"/>
      <c r="AB28" s="3"/>
      <c r="AC28" s="3"/>
      <c r="AD28" s="3"/>
      <c r="AE28" s="3"/>
      <c r="AF28" s="3"/>
      <c r="AG28" s="3"/>
      <c r="AH28" s="3"/>
    </row>
    <row r="29" spans="1:34" ht="22.5" hidden="1">
      <c r="A29" s="35"/>
      <c r="B29" s="34" t="str">
        <f ca="1">OFFSET(L!$C$1,MATCH("Declaration"&amp;ADDRESS(ROW(),COLUMN(),4),L!$A:$A,0)-1,SL,,)&amp;P29</f>
        <v/>
      </c>
      <c r="C29" s="29"/>
      <c r="D29" s="374" t="s">
        <v>22</v>
      </c>
      <c r="E29" s="375"/>
      <c r="F29" s="9"/>
      <c r="G29" s="329"/>
      <c r="H29" s="330"/>
      <c r="I29" s="330"/>
      <c r="J29" s="331"/>
      <c r="K29" s="30"/>
      <c r="L29" s="106"/>
      <c r="P29" s="39" t="str">
        <f>IF(D$29="No","","(*)")</f>
        <v/>
      </c>
      <c r="R29" s="3"/>
      <c r="S29" s="3"/>
      <c r="T29" s="3"/>
      <c r="U29" s="3"/>
      <c r="V29" s="3"/>
      <c r="W29" s="3"/>
      <c r="X29" s="3"/>
      <c r="Y29" s="3"/>
      <c r="Z29" s="3"/>
      <c r="AA29" s="3"/>
      <c r="AB29" s="3"/>
      <c r="AC29" s="3"/>
      <c r="AD29" s="3"/>
      <c r="AE29" s="3"/>
      <c r="AF29" s="3"/>
      <c r="AG29" s="3"/>
      <c r="AH29" s="3"/>
    </row>
    <row r="30" spans="1:34" ht="18">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5.75">
      <c r="A31" s="35"/>
      <c r="B31" s="38" t="str">
        <f ca="1">OFFSET(L!$C$1,MATCH("Declaration"&amp;ADDRESS(ROW(),COLUMN(),4),L!$A:$A,0)-1,SL,,)</f>
        <v>2) Does any cobalt or natural mica remain in the product(s)? (*)</v>
      </c>
      <c r="C31" s="14"/>
      <c r="D31" s="368" t="str">
        <f ca="1">D25</f>
        <v>Answer</v>
      </c>
      <c r="E31" s="368"/>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5">
      <c r="A32" s="35"/>
      <c r="B32" s="34" t="str">
        <f ca="1">OFFSET(L!$C$1,MATCH("Declaration"&amp;ADDRESS(ROW(),COLUMN(),4),L!$A:$A,0)-1,SL,,)&amp;P32</f>
        <v>Cobalt(*)</v>
      </c>
      <c r="C32" s="29"/>
      <c r="D32" s="334" t="s">
        <v>25</v>
      </c>
      <c r="E32" s="335"/>
      <c r="F32" s="9"/>
      <c r="G32" s="329"/>
      <c r="H32" s="330"/>
      <c r="I32" s="330"/>
      <c r="J32" s="331"/>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5">
      <c r="A33" s="35"/>
      <c r="B33" s="34" t="str">
        <f ca="1">OFFSET(L!$C$1,MATCH("Declaration"&amp;ADDRESS(ROW(),COLUMN(),4),L!$A:$A,0)-1,SL,,)&amp;P33</f>
        <v>Mica</v>
      </c>
      <c r="C33" s="29"/>
      <c r="D33" s="334"/>
      <c r="E33" s="335"/>
      <c r="F33" s="9"/>
      <c r="G33" s="329"/>
      <c r="H33" s="330"/>
      <c r="I33" s="330"/>
      <c r="J33" s="331"/>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5" hidden="1">
      <c r="A34" s="35"/>
      <c r="B34" s="34" t="str">
        <f ca="1">OFFSET(L!$C$1,MATCH("Declaration"&amp;ADDRESS(ROW(),COLUMN(),4),L!$A:$A,0)-1,SL,,)&amp;P34</f>
        <v/>
      </c>
      <c r="C34" s="29"/>
      <c r="D34" s="340" t="s">
        <v>22</v>
      </c>
      <c r="E34" s="341"/>
      <c r="F34" s="9"/>
      <c r="G34" s="329"/>
      <c r="H34" s="330"/>
      <c r="I34" s="330"/>
      <c r="J34" s="331"/>
      <c r="K34" s="30"/>
      <c r="L34" s="106"/>
      <c r="P34" s="39" t="str">
        <f>IF(D$28="No","","(*)")</f>
        <v/>
      </c>
      <c r="R34" s="3"/>
      <c r="S34" s="3"/>
      <c r="T34" s="3"/>
      <c r="U34" s="3"/>
      <c r="V34" s="3"/>
      <c r="W34" s="3"/>
      <c r="X34" s="3"/>
      <c r="Y34" s="3"/>
      <c r="Z34" s="3"/>
      <c r="AA34" s="3"/>
      <c r="AB34" s="3"/>
      <c r="AC34" s="3"/>
      <c r="AD34" s="3"/>
      <c r="AE34" s="3"/>
      <c r="AF34" s="3"/>
      <c r="AG34" s="3"/>
      <c r="AH34" s="3"/>
    </row>
    <row r="35" spans="1:34" ht="22.5" hidden="1">
      <c r="A35" s="35"/>
      <c r="B35" s="34" t="str">
        <f ca="1">OFFSET(L!$C$1,MATCH("Declaration"&amp;ADDRESS(ROW(),COLUMN(),4),L!$A:$A,0)-1,SL,,)&amp;P35</f>
        <v/>
      </c>
      <c r="C35" s="29"/>
      <c r="D35" s="340" t="s">
        <v>22</v>
      </c>
      <c r="E35" s="341"/>
      <c r="F35" s="9"/>
      <c r="G35" s="329"/>
      <c r="H35" s="330"/>
      <c r="I35" s="330"/>
      <c r="J35" s="331"/>
      <c r="K35" s="30"/>
      <c r="L35" s="106"/>
      <c r="P35" s="39" t="str">
        <f>IF(D$29="No","","(*)")</f>
        <v/>
      </c>
      <c r="R35" s="3"/>
      <c r="S35" s="3"/>
      <c r="T35" s="3"/>
      <c r="U35" s="3"/>
      <c r="V35" s="3"/>
      <c r="W35" s="3"/>
      <c r="X35" s="3"/>
      <c r="Y35" s="3"/>
      <c r="Z35" s="3"/>
      <c r="AA35" s="3"/>
      <c r="AB35" s="3"/>
      <c r="AC35" s="3"/>
      <c r="AD35" s="3"/>
      <c r="AE35" s="3"/>
      <c r="AF35" s="3"/>
      <c r="AG35" s="3"/>
      <c r="AH35" s="3"/>
    </row>
    <row r="36" spans="1:34" ht="18">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68" t="str">
        <f ca="1">D25</f>
        <v>Answer</v>
      </c>
      <c r="E37" s="368"/>
      <c r="F37" s="15"/>
      <c r="G37" s="38" t="str">
        <f ca="1">G25</f>
        <v>Comments</v>
      </c>
      <c r="H37" s="369"/>
      <c r="I37" s="369"/>
      <c r="J37" s="369"/>
      <c r="K37" s="30"/>
      <c r="L37" s="100" t="s">
        <v>18</v>
      </c>
      <c r="P37" s="39">
        <f>COUNTIF(D$26:D$27,"No")+COUNTIF(D$26:D$27,"Unknown")+COUNTIF(D$26:D$27,"Not applicable for this declaration")+COUNTIF(D$32:D$33,"No")+COUNTIF(D$32:D$33,"Unknown")+COUNTIF(D$32:D$33,"Not applicable for this declaration")</f>
        <v>1</v>
      </c>
      <c r="Q37" s="39" t="str">
        <f>IF(P37=2,"","(*)")</f>
        <v>(*)</v>
      </c>
      <c r="R37" s="3"/>
      <c r="S37" s="3"/>
      <c r="T37" s="3"/>
      <c r="U37" s="3"/>
      <c r="V37" s="3"/>
      <c r="W37" s="3"/>
      <c r="X37" s="3"/>
      <c r="Y37" s="3">
        <v>37</v>
      </c>
      <c r="Z37" s="3"/>
      <c r="AA37" s="3"/>
      <c r="AB37" s="3"/>
      <c r="AC37" s="3"/>
      <c r="AD37" s="3"/>
      <c r="AE37" s="3"/>
      <c r="AF37" s="3"/>
      <c r="AG37" s="3"/>
      <c r="AH37" s="3"/>
    </row>
    <row r="38" spans="1:34" ht="22.5">
      <c r="A38" s="35"/>
      <c r="B38" s="34" t="str">
        <f ca="1">OFFSET(L!$C$1,MATCH("Declaration"&amp;ADDRESS(ROW(),COLUMN(),4),L!$A:$A,0)-1,SL,,)&amp;P38</f>
        <v>Cobalt(*)</v>
      </c>
      <c r="C38" s="7"/>
      <c r="D38" s="334" t="s">
        <v>25</v>
      </c>
      <c r="E38" s="335"/>
      <c r="F38" s="41"/>
      <c r="G38" s="329" t="s">
        <v>19204</v>
      </c>
      <c r="H38" s="330"/>
      <c r="I38" s="330"/>
      <c r="J38" s="331"/>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5">
      <c r="A39" s="35"/>
      <c r="B39" s="34" t="str">
        <f ca="1">OFFSET(L!$C$1,MATCH("Declaration"&amp;ADDRESS(ROW(),COLUMN(),4),L!$A:$A,0)-1,SL,,)&amp;P39</f>
        <v>Mica</v>
      </c>
      <c r="C39" s="7"/>
      <c r="D39" s="334"/>
      <c r="E39" s="335"/>
      <c r="F39" s="41"/>
      <c r="G39" s="329"/>
      <c r="H39" s="330"/>
      <c r="I39" s="330"/>
      <c r="J39" s="331"/>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5" hidden="1">
      <c r="A40" s="35"/>
      <c r="B40" s="34">
        <f ca="1">OFFSET(L!$C$1,MATCH("Declaration"&amp;ADDRESS(ROW(),COLUMN(),4),L!$A:$A,0)-1,SL,,)</f>
        <v>0</v>
      </c>
      <c r="C40" s="7"/>
      <c r="D40" s="334"/>
      <c r="E40" s="335"/>
      <c r="F40" s="41"/>
      <c r="G40" s="329"/>
      <c r="H40" s="330"/>
      <c r="I40" s="330"/>
      <c r="J40" s="331"/>
      <c r="K40" s="30"/>
      <c r="L40" s="106"/>
      <c r="P40" s="39" t="str">
        <f>IF(D$40="No","","(*)")</f>
        <v>(*)</v>
      </c>
      <c r="Q40" s="3"/>
      <c r="R40" s="3"/>
      <c r="S40" s="3"/>
      <c r="T40" s="3"/>
      <c r="U40" s="3"/>
      <c r="V40" s="3"/>
      <c r="W40" s="3"/>
      <c r="X40" s="3"/>
      <c r="Y40" s="3">
        <v>40</v>
      </c>
      <c r="Z40" s="3"/>
      <c r="AA40" s="3"/>
      <c r="AB40" s="3"/>
      <c r="AC40" s="3"/>
      <c r="AD40" s="3"/>
      <c r="AE40" s="3"/>
      <c r="AF40" s="3"/>
      <c r="AG40" s="3"/>
    </row>
    <row r="41" spans="1:34" ht="22.5" hidden="1">
      <c r="A41" s="35"/>
      <c r="B41" s="34">
        <f ca="1">OFFSET(L!$C$1,MATCH("Declaration"&amp;ADDRESS(ROW(),COLUMN(),4),L!$A:$A,0)-1,SL,,)</f>
        <v>0</v>
      </c>
      <c r="C41" s="7"/>
      <c r="D41" s="334"/>
      <c r="E41" s="335"/>
      <c r="F41" s="41"/>
      <c r="G41" s="329"/>
      <c r="H41" s="330"/>
      <c r="I41" s="330"/>
      <c r="J41" s="331"/>
      <c r="K41" s="30"/>
      <c r="L41" s="106"/>
      <c r="P41" s="39" t="str">
        <f>IF(D$41="No","","(*)")</f>
        <v>(*)</v>
      </c>
      <c r="Q41" s="3"/>
      <c r="R41" s="3"/>
      <c r="S41" s="3"/>
      <c r="T41" s="3"/>
      <c r="U41" s="3"/>
      <c r="V41" s="3"/>
      <c r="W41" s="3"/>
      <c r="X41" s="3"/>
      <c r="Y41" s="3">
        <v>41</v>
      </c>
      <c r="Z41" s="3"/>
      <c r="AA41" s="3"/>
      <c r="AB41" s="3"/>
      <c r="AC41" s="3"/>
      <c r="AD41" s="3"/>
      <c r="AE41" s="3"/>
      <c r="AF41" s="3"/>
      <c r="AG41" s="3"/>
    </row>
    <row r="42" spans="1:34" ht="18">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68" t="str">
        <f ca="1">D25</f>
        <v>Answer</v>
      </c>
      <c r="E43" s="368"/>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5">
      <c r="A44" s="35"/>
      <c r="B44" s="34" t="str">
        <f ca="1">B38</f>
        <v>Cobalt(*)</v>
      </c>
      <c r="C44" s="7"/>
      <c r="D44" s="334" t="s">
        <v>22</v>
      </c>
      <c r="E44" s="335"/>
      <c r="F44" s="41"/>
      <c r="G44" s="329"/>
      <c r="H44" s="330"/>
      <c r="I44" s="330"/>
      <c r="J44" s="331"/>
      <c r="K44" s="30"/>
      <c r="L44" s="106"/>
      <c r="P44" s="3"/>
      <c r="Q44" s="3"/>
      <c r="R44" s="3"/>
      <c r="S44" s="3"/>
      <c r="T44" s="3"/>
      <c r="U44" s="3"/>
      <c r="V44" s="3"/>
      <c r="W44" s="3"/>
      <c r="X44" s="3"/>
      <c r="Y44" s="3">
        <v>44</v>
      </c>
      <c r="Z44" s="3"/>
      <c r="AA44" s="3"/>
      <c r="AB44" s="3"/>
      <c r="AC44" s="3"/>
      <c r="AD44" s="3"/>
      <c r="AE44" s="3"/>
      <c r="AF44" s="3"/>
      <c r="AG44" s="3"/>
      <c r="AH44" s="3"/>
    </row>
    <row r="45" spans="1:34" ht="22.5" hidden="1">
      <c r="A45" s="35"/>
      <c r="B45" s="34"/>
      <c r="C45" s="7"/>
      <c r="D45" s="334"/>
      <c r="E45" s="335"/>
      <c r="F45" s="41"/>
      <c r="G45" s="329"/>
      <c r="H45" s="330"/>
      <c r="I45" s="330"/>
      <c r="J45" s="331"/>
      <c r="K45" s="30"/>
      <c r="L45" s="106"/>
      <c r="P45" s="3"/>
      <c r="Q45" s="3"/>
      <c r="R45" s="3"/>
      <c r="S45" s="3"/>
      <c r="T45" s="3"/>
      <c r="U45" s="3"/>
      <c r="V45" s="3"/>
      <c r="W45" s="3"/>
      <c r="X45" s="3"/>
      <c r="Y45" s="3">
        <v>45</v>
      </c>
      <c r="Z45" s="3"/>
      <c r="AA45" s="3"/>
      <c r="AB45" s="3"/>
      <c r="AC45" s="3"/>
      <c r="AD45" s="3"/>
      <c r="AE45" s="3"/>
      <c r="AF45" s="3"/>
      <c r="AG45" s="3"/>
      <c r="AH45" s="3"/>
    </row>
    <row r="46" spans="1:34" ht="22.5" hidden="1">
      <c r="A46" s="35"/>
      <c r="B46" s="34">
        <f ca="1">B40</f>
        <v>0</v>
      </c>
      <c r="C46" s="7"/>
      <c r="D46" s="340"/>
      <c r="E46" s="341"/>
      <c r="F46" s="41"/>
      <c r="G46" s="329"/>
      <c r="H46" s="330"/>
      <c r="I46" s="330"/>
      <c r="J46" s="331"/>
      <c r="K46" s="30"/>
      <c r="L46" s="106"/>
      <c r="P46" s="3"/>
      <c r="Q46" s="3"/>
      <c r="R46" s="3"/>
      <c r="S46" s="3"/>
      <c r="T46" s="3"/>
      <c r="U46" s="3"/>
      <c r="V46" s="3"/>
      <c r="W46" s="3"/>
      <c r="X46" s="3"/>
      <c r="Y46" s="3">
        <v>46</v>
      </c>
      <c r="Z46" s="3"/>
      <c r="AA46" s="3"/>
      <c r="AB46" s="3"/>
      <c r="AC46" s="3"/>
      <c r="AD46" s="3"/>
      <c r="AE46" s="3"/>
      <c r="AF46" s="3"/>
      <c r="AG46" s="3"/>
      <c r="AH46" s="3"/>
    </row>
    <row r="47" spans="1:34" ht="22.5" hidden="1">
      <c r="A47" s="35"/>
      <c r="B47" s="34">
        <f ca="1">B41</f>
        <v>0</v>
      </c>
      <c r="C47" s="7"/>
      <c r="D47" s="340"/>
      <c r="E47" s="341"/>
      <c r="F47" s="41"/>
      <c r="G47" s="329"/>
      <c r="H47" s="330"/>
      <c r="I47" s="330"/>
      <c r="J47" s="331"/>
      <c r="K47" s="30"/>
      <c r="L47" s="106"/>
      <c r="P47" s="3"/>
      <c r="Q47" s="3"/>
      <c r="R47" s="3"/>
      <c r="S47" s="3"/>
      <c r="T47" s="3"/>
      <c r="U47" s="3"/>
      <c r="V47" s="3"/>
      <c r="W47" s="3"/>
      <c r="X47" s="3"/>
      <c r="Y47" s="3">
        <v>47</v>
      </c>
      <c r="Z47" s="3"/>
      <c r="AA47" s="3"/>
      <c r="AB47" s="3"/>
      <c r="AC47" s="3"/>
      <c r="AD47" s="3"/>
      <c r="AE47" s="3"/>
      <c r="AF47" s="3"/>
      <c r="AG47" s="3"/>
      <c r="AH47" s="3"/>
    </row>
    <row r="48" spans="1:34" ht="18">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8" t="str">
        <f ca="1">D25</f>
        <v>Answer</v>
      </c>
      <c r="E49" s="368"/>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5">
      <c r="A50" s="35"/>
      <c r="B50" s="34" t="str">
        <f ca="1">B38</f>
        <v>Cobalt(*)</v>
      </c>
      <c r="C50" s="29"/>
      <c r="D50" s="338">
        <v>1</v>
      </c>
      <c r="E50" s="339"/>
      <c r="F50" s="41"/>
      <c r="G50" s="329"/>
      <c r="H50" s="330"/>
      <c r="I50" s="330"/>
      <c r="J50" s="331"/>
      <c r="K50" s="30"/>
      <c r="L50" s="106"/>
      <c r="P50" s="3"/>
      <c r="Q50" s="3"/>
      <c r="R50" s="3"/>
      <c r="S50" s="3"/>
      <c r="T50" s="3"/>
      <c r="U50" s="3"/>
      <c r="V50" s="3"/>
      <c r="W50" s="3"/>
      <c r="X50" s="3"/>
      <c r="Y50" s="3">
        <v>50</v>
      </c>
      <c r="Z50" s="3"/>
      <c r="AA50" s="3"/>
      <c r="AB50" s="3"/>
      <c r="AC50" s="3"/>
      <c r="AD50" s="3"/>
      <c r="AE50" s="3"/>
      <c r="AF50" s="3"/>
      <c r="AG50" s="3"/>
      <c r="AH50" s="3"/>
    </row>
    <row r="51" spans="1:34" ht="22.5">
      <c r="A51" s="35"/>
      <c r="B51" s="34" t="str">
        <f ca="1">B39</f>
        <v>Mica</v>
      </c>
      <c r="C51" s="29"/>
      <c r="D51" s="338"/>
      <c r="E51" s="339"/>
      <c r="F51" s="41"/>
      <c r="G51" s="329"/>
      <c r="H51" s="330"/>
      <c r="I51" s="330"/>
      <c r="J51" s="331"/>
      <c r="K51" s="30"/>
      <c r="L51" s="106"/>
      <c r="P51" s="3"/>
      <c r="Q51" s="3"/>
      <c r="R51" s="3"/>
      <c r="S51" s="3"/>
      <c r="T51" s="3"/>
      <c r="U51" s="3"/>
      <c r="V51" s="3"/>
      <c r="W51" s="3"/>
      <c r="X51" s="3"/>
      <c r="Y51" s="3">
        <v>51</v>
      </c>
      <c r="Z51" s="3"/>
      <c r="AA51" s="3"/>
      <c r="AB51" s="3"/>
      <c r="AC51" s="3"/>
      <c r="AD51" s="3"/>
      <c r="AE51" s="3"/>
      <c r="AF51" s="3"/>
      <c r="AG51" s="3"/>
      <c r="AH51" s="3"/>
    </row>
    <row r="52" spans="1:34" ht="22.5" hidden="1">
      <c r="A52" s="35"/>
      <c r="B52" s="34">
        <f ca="1">B40</f>
        <v>0</v>
      </c>
      <c r="C52" s="29"/>
      <c r="D52" s="336"/>
      <c r="E52" s="337"/>
      <c r="F52" s="41"/>
      <c r="G52" s="329"/>
      <c r="H52" s="330"/>
      <c r="I52" s="330"/>
      <c r="J52" s="331"/>
      <c r="K52" s="30"/>
      <c r="L52" s="106"/>
      <c r="P52" s="3"/>
      <c r="Q52" s="3"/>
      <c r="R52" s="3"/>
      <c r="S52" s="3"/>
      <c r="T52" s="3"/>
      <c r="U52" s="3"/>
      <c r="V52" s="3"/>
      <c r="W52" s="3"/>
      <c r="X52" s="3"/>
      <c r="Y52" s="3">
        <v>52</v>
      </c>
      <c r="Z52" s="3"/>
      <c r="AA52" s="3"/>
      <c r="AB52" s="3"/>
      <c r="AC52" s="3"/>
      <c r="AD52" s="3"/>
      <c r="AE52" s="3"/>
      <c r="AF52" s="3"/>
      <c r="AG52" s="3"/>
      <c r="AH52" s="3"/>
    </row>
    <row r="53" spans="1:34" ht="22.5" hidden="1">
      <c r="A53" s="35"/>
      <c r="B53" s="34">
        <f ca="1">B41</f>
        <v>0</v>
      </c>
      <c r="C53" s="29"/>
      <c r="D53" s="336"/>
      <c r="E53" s="337"/>
      <c r="F53" s="41"/>
      <c r="G53" s="329"/>
      <c r="H53" s="330"/>
      <c r="I53" s="330"/>
      <c r="J53" s="331"/>
      <c r="K53" s="30"/>
      <c r="L53" s="106"/>
      <c r="P53" s="3"/>
      <c r="Q53" s="3"/>
      <c r="R53" s="3"/>
      <c r="S53" s="3"/>
      <c r="T53" s="3"/>
      <c r="U53" s="3"/>
      <c r="V53" s="3"/>
      <c r="W53" s="3"/>
      <c r="X53" s="3"/>
      <c r="Y53" s="3">
        <v>53</v>
      </c>
      <c r="Z53" s="3"/>
      <c r="AA53" s="3"/>
      <c r="AB53" s="3"/>
      <c r="AC53" s="3"/>
      <c r="AD53" s="3"/>
      <c r="AE53" s="3"/>
      <c r="AF53" s="3"/>
      <c r="AG53" s="3"/>
      <c r="AH53" s="3"/>
    </row>
    <row r="54" spans="1:34" ht="15.75">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5.75">
      <c r="A55" s="35"/>
      <c r="B55" s="123" t="str">
        <f ca="1">OFFSET(L!$C$1,MATCH("Declaration"&amp;ADDRESS(ROW(),COLUMN(),4),L!$A:$A,0)-1,SL,,)&amp;Q37</f>
        <v>6) Have you identified all of the smelters or processors supplying the cobalt or natural mica to your supply chain?(*)</v>
      </c>
      <c r="C55" s="7"/>
      <c r="D55" s="368" t="str">
        <f ca="1">D25</f>
        <v>Answer</v>
      </c>
      <c r="E55" s="368"/>
      <c r="F55" s="15"/>
      <c r="G55" s="38" t="str">
        <f ca="1">G25</f>
        <v>Comments</v>
      </c>
      <c r="H55" s="379"/>
      <c r="I55" s="379"/>
      <c r="J55" s="379"/>
      <c r="K55" s="30"/>
      <c r="L55" s="100" t="s">
        <v>15</v>
      </c>
      <c r="M55" s="101"/>
      <c r="P55" s="3"/>
      <c r="Q55" s="3"/>
      <c r="R55" s="3"/>
      <c r="S55" s="3"/>
      <c r="T55" s="3"/>
      <c r="U55" s="3"/>
      <c r="V55" s="3"/>
      <c r="W55" s="3"/>
      <c r="X55" s="3"/>
      <c r="Y55" s="3">
        <v>55</v>
      </c>
      <c r="Z55" s="3"/>
      <c r="AA55" s="3"/>
      <c r="AB55" s="3"/>
      <c r="AC55" s="3"/>
      <c r="AD55" s="3"/>
      <c r="AE55" s="3"/>
      <c r="AF55" s="3"/>
      <c r="AG55" s="3"/>
      <c r="AH55" s="3"/>
    </row>
    <row r="56" spans="1:34" ht="22.5">
      <c r="A56" s="35"/>
      <c r="B56" s="34" t="str">
        <f ca="1">B38</f>
        <v>Cobalt(*)</v>
      </c>
      <c r="C56" s="7"/>
      <c r="D56" s="382" t="s">
        <v>25</v>
      </c>
      <c r="E56" s="383"/>
      <c r="F56" s="41"/>
      <c r="G56" s="329"/>
      <c r="H56" s="330"/>
      <c r="I56" s="330"/>
      <c r="J56" s="331"/>
      <c r="K56" s="30"/>
      <c r="L56" s="106"/>
      <c r="P56" s="3"/>
      <c r="Q56" s="3"/>
      <c r="R56" s="3"/>
      <c r="S56" s="3"/>
      <c r="T56" s="3"/>
      <c r="U56" s="3"/>
      <c r="V56" s="3"/>
      <c r="W56" s="3"/>
      <c r="X56" s="3"/>
      <c r="Y56" s="3">
        <v>56</v>
      </c>
      <c r="Z56" s="3"/>
      <c r="AA56" s="3"/>
      <c r="AB56" s="3"/>
      <c r="AC56" s="3"/>
      <c r="AD56" s="3"/>
      <c r="AE56" s="3"/>
      <c r="AF56" s="3"/>
      <c r="AG56" s="3"/>
      <c r="AH56" s="3"/>
    </row>
    <row r="57" spans="1:34" ht="22.5">
      <c r="A57" s="35"/>
      <c r="B57" s="34" t="str">
        <f ca="1">B39</f>
        <v>Mica</v>
      </c>
      <c r="C57" s="7"/>
      <c r="D57" s="334"/>
      <c r="E57" s="335"/>
      <c r="F57" s="41"/>
      <c r="G57" s="329"/>
      <c r="H57" s="330"/>
      <c r="I57" s="330"/>
      <c r="J57" s="331"/>
      <c r="K57" s="30"/>
      <c r="L57" s="106"/>
      <c r="P57" s="3"/>
      <c r="Q57" s="3"/>
      <c r="R57" s="3"/>
      <c r="S57" s="3"/>
      <c r="T57" s="3"/>
      <c r="U57" s="3"/>
      <c r="V57" s="3"/>
      <c r="W57" s="3"/>
      <c r="X57" s="3"/>
      <c r="Y57" s="3">
        <v>57</v>
      </c>
      <c r="Z57" s="3"/>
      <c r="AA57" s="3"/>
      <c r="AB57" s="3"/>
      <c r="AC57" s="3"/>
      <c r="AD57" s="3"/>
      <c r="AE57" s="3"/>
      <c r="AF57" s="3"/>
      <c r="AG57" s="3"/>
      <c r="AH57" s="3"/>
    </row>
    <row r="58" spans="1:34" ht="22.5" hidden="1">
      <c r="A58" s="35"/>
      <c r="B58" s="34">
        <f ca="1">B40</f>
        <v>0</v>
      </c>
      <c r="C58" s="7"/>
      <c r="D58" s="340"/>
      <c r="E58" s="341"/>
      <c r="F58" s="41"/>
      <c r="G58" s="329"/>
      <c r="H58" s="330"/>
      <c r="I58" s="330"/>
      <c r="J58" s="331"/>
      <c r="K58" s="30"/>
      <c r="L58" s="106"/>
      <c r="P58" s="3"/>
      <c r="Q58" s="3"/>
      <c r="R58" s="3"/>
      <c r="S58" s="3"/>
      <c r="T58" s="3"/>
      <c r="U58" s="3"/>
      <c r="V58" s="3"/>
      <c r="W58" s="3"/>
      <c r="X58" s="3"/>
      <c r="Y58" s="3">
        <v>58</v>
      </c>
      <c r="Z58" s="3"/>
      <c r="AA58" s="3"/>
      <c r="AB58" s="3"/>
      <c r="AC58" s="3"/>
      <c r="AD58" s="3"/>
      <c r="AE58" s="3"/>
      <c r="AF58" s="3"/>
      <c r="AG58" s="3"/>
      <c r="AH58" s="3"/>
    </row>
    <row r="59" spans="1:34" ht="22.5" hidden="1">
      <c r="A59" s="35"/>
      <c r="B59" s="34">
        <f ca="1">B41</f>
        <v>0</v>
      </c>
      <c r="C59" s="7"/>
      <c r="D59" s="340"/>
      <c r="E59" s="341"/>
      <c r="F59" s="41"/>
      <c r="G59" s="329"/>
      <c r="H59" s="330"/>
      <c r="I59" s="330"/>
      <c r="J59" s="331"/>
      <c r="K59" s="30"/>
      <c r="L59" s="106"/>
      <c r="P59" s="3"/>
      <c r="Q59" s="3"/>
      <c r="R59" s="3"/>
      <c r="S59" s="3"/>
      <c r="T59" s="3"/>
      <c r="U59" s="3"/>
      <c r="V59" s="3"/>
      <c r="W59" s="3"/>
      <c r="X59" s="3"/>
      <c r="Y59" s="3">
        <v>59</v>
      </c>
      <c r="Z59" s="3"/>
      <c r="AA59" s="3"/>
      <c r="AB59" s="3"/>
      <c r="AC59" s="3"/>
      <c r="AD59" s="3"/>
      <c r="AE59" s="3"/>
      <c r="AF59" s="3"/>
      <c r="AG59" s="3"/>
      <c r="AH59" s="3"/>
    </row>
    <row r="60" spans="1:34" ht="15.75">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5.75">
      <c r="A61" s="35"/>
      <c r="B61" s="38" t="str">
        <f ca="1">OFFSET(L!$C$1,MATCH("Declaration"&amp;ADDRESS(ROW(),COLUMN(),4),L!$A:$A,0)-1,SL,,)&amp;Q37</f>
        <v>7) Has all applicable smelter or processor information received by your company been reported in this declaration?(*)</v>
      </c>
      <c r="C61" s="7"/>
      <c r="D61" s="368" t="str">
        <f ca="1">D25</f>
        <v>Answer</v>
      </c>
      <c r="E61" s="368"/>
      <c r="F61" s="15"/>
      <c r="G61" s="38" t="str">
        <f ca="1">G25</f>
        <v>Comments</v>
      </c>
      <c r="H61" s="379" t="str">
        <f>IF(Q69="(*)","Click here to enter smelter names","")</f>
        <v/>
      </c>
      <c r="I61" s="379"/>
      <c r="J61" s="379"/>
      <c r="K61" s="30"/>
      <c r="L61" s="100" t="s">
        <v>15</v>
      </c>
      <c r="M61" s="101"/>
      <c r="P61" s="3"/>
      <c r="Q61" s="3"/>
      <c r="R61" s="3"/>
      <c r="S61" s="3"/>
      <c r="T61" s="3"/>
      <c r="U61" s="3"/>
      <c r="V61" s="3"/>
      <c r="W61" s="3"/>
      <c r="X61" s="3"/>
      <c r="Y61" s="3">
        <v>61</v>
      </c>
      <c r="Z61" s="3"/>
      <c r="AA61" s="3"/>
      <c r="AB61" s="3"/>
      <c r="AC61" s="3"/>
      <c r="AD61" s="3"/>
      <c r="AE61" s="3"/>
      <c r="AF61" s="3"/>
      <c r="AG61" s="3"/>
      <c r="AH61" s="3"/>
    </row>
    <row r="62" spans="1:34" ht="22.5">
      <c r="A62" s="35"/>
      <c r="B62" s="34" t="str">
        <f ca="1">B38</f>
        <v>Cobalt(*)</v>
      </c>
      <c r="C62" s="29"/>
      <c r="D62" s="334" t="s">
        <v>25</v>
      </c>
      <c r="E62" s="335"/>
      <c r="F62" s="42"/>
      <c r="G62" s="329"/>
      <c r="H62" s="330"/>
      <c r="I62" s="330"/>
      <c r="J62" s="331"/>
      <c r="K62" s="30"/>
      <c r="L62" s="106"/>
      <c r="P62" s="3"/>
      <c r="Q62" s="3"/>
      <c r="R62" s="3"/>
      <c r="S62" s="3"/>
      <c r="T62" s="3"/>
      <c r="U62" s="3"/>
      <c r="V62" s="3"/>
      <c r="W62" s="3"/>
      <c r="X62" s="3"/>
      <c r="Y62" s="3">
        <v>62</v>
      </c>
      <c r="Z62" s="3"/>
      <c r="AA62" s="3"/>
      <c r="AB62" s="3"/>
      <c r="AC62" s="3"/>
      <c r="AD62" s="3"/>
      <c r="AE62" s="3"/>
      <c r="AF62" s="3"/>
      <c r="AG62" s="3"/>
      <c r="AH62" s="3"/>
    </row>
    <row r="63" spans="1:34" ht="22.5">
      <c r="A63" s="35"/>
      <c r="B63" s="34" t="str">
        <f ca="1">B39</f>
        <v>Mica</v>
      </c>
      <c r="C63" s="29"/>
      <c r="D63" s="334"/>
      <c r="E63" s="335"/>
      <c r="F63" s="42"/>
      <c r="G63" s="329"/>
      <c r="H63" s="330"/>
      <c r="I63" s="330"/>
      <c r="J63" s="331"/>
      <c r="K63" s="30"/>
      <c r="L63" s="106"/>
      <c r="P63" s="3"/>
      <c r="Q63" s="3"/>
      <c r="R63" s="3"/>
      <c r="S63" s="3"/>
      <c r="T63" s="3"/>
      <c r="U63" s="3"/>
      <c r="V63" s="3"/>
      <c r="W63" s="3"/>
      <c r="X63" s="3"/>
      <c r="Y63" s="3">
        <v>63</v>
      </c>
      <c r="Z63" s="3"/>
      <c r="AA63" s="3"/>
      <c r="AB63" s="3"/>
      <c r="AC63" s="3"/>
      <c r="AD63" s="3"/>
      <c r="AE63" s="3"/>
      <c r="AF63" s="3"/>
      <c r="AG63" s="3"/>
      <c r="AH63" s="3"/>
    </row>
    <row r="64" spans="1:34" ht="22.5" hidden="1">
      <c r="A64" s="35"/>
      <c r="B64" s="34">
        <f ca="1">B40</f>
        <v>0</v>
      </c>
      <c r="C64" s="29"/>
      <c r="D64" s="340"/>
      <c r="E64" s="341"/>
      <c r="F64" s="42"/>
      <c r="G64" s="329"/>
      <c r="H64" s="330"/>
      <c r="I64" s="330"/>
      <c r="J64" s="331"/>
      <c r="K64" s="30"/>
      <c r="L64" s="106"/>
      <c r="P64" s="3"/>
      <c r="Q64" s="3"/>
      <c r="R64" s="3"/>
      <c r="S64" s="3"/>
      <c r="T64" s="3"/>
      <c r="U64" s="3"/>
      <c r="V64" s="3"/>
      <c r="W64" s="3"/>
      <c r="X64" s="3"/>
      <c r="Y64" s="3">
        <v>64</v>
      </c>
      <c r="Z64" s="3"/>
      <c r="AA64" s="3"/>
      <c r="AB64" s="3"/>
      <c r="AC64" s="3"/>
      <c r="AD64" s="3"/>
      <c r="AE64" s="3"/>
      <c r="AF64" s="3"/>
      <c r="AG64" s="3"/>
      <c r="AH64" s="3"/>
    </row>
    <row r="65" spans="1:34" ht="22.5" hidden="1">
      <c r="A65" s="32"/>
      <c r="B65" s="34">
        <f ca="1">B41</f>
        <v>0</v>
      </c>
      <c r="C65" s="43"/>
      <c r="D65" s="340"/>
      <c r="E65" s="341"/>
      <c r="F65" s="44"/>
      <c r="G65" s="329"/>
      <c r="H65" s="330"/>
      <c r="I65" s="330"/>
      <c r="J65" s="331"/>
      <c r="K65" s="33"/>
      <c r="L65" s="107"/>
      <c r="P65" s="3"/>
      <c r="Q65" s="3"/>
      <c r="R65" s="3"/>
      <c r="S65" s="3"/>
      <c r="T65" s="3"/>
      <c r="U65" s="3"/>
      <c r="V65" s="3"/>
      <c r="W65" s="3"/>
      <c r="X65" s="3"/>
      <c r="Y65" s="3">
        <v>65</v>
      </c>
      <c r="Z65" s="3"/>
      <c r="AA65" s="3"/>
      <c r="AB65" s="3"/>
      <c r="AC65" s="3"/>
      <c r="AD65" s="3"/>
      <c r="AE65" s="3"/>
      <c r="AF65" s="3"/>
      <c r="AG65" s="3"/>
      <c r="AH65" s="3"/>
    </row>
    <row r="66" spans="1:34" ht="15">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5">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5.75">
      <c r="A68" s="45"/>
      <c r="B68" s="46" t="str">
        <f ca="1">OFFSET(L!$C$1,MATCH("Declaration"&amp;ADDRESS(ROW(),COLUMN(),4),L!$A:$A,0)-1,SL,,)</f>
        <v>Question</v>
      </c>
      <c r="C68" s="72"/>
      <c r="D68" s="376" t="str">
        <f ca="1">D25</f>
        <v>Answer</v>
      </c>
      <c r="E68" s="376"/>
      <c r="F68" s="47"/>
      <c r="G68" s="376" t="str">
        <f ca="1">G25</f>
        <v>Comments</v>
      </c>
      <c r="H68" s="376" t="e">
        <f>HLOOKUP(SL,LT,$O68,0)</f>
        <v>#NAME?</v>
      </c>
      <c r="I68" s="376"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34" t="s">
        <v>25</v>
      </c>
      <c r="E69" s="335"/>
      <c r="F69" s="51"/>
      <c r="G69" s="329"/>
      <c r="H69" s="330"/>
      <c r="I69" s="330"/>
      <c r="J69" s="331"/>
      <c r="K69" s="30"/>
      <c r="L69" s="102" t="s">
        <v>18</v>
      </c>
      <c r="M69" s="101"/>
      <c r="P69" s="3"/>
      <c r="Q69" s="3"/>
      <c r="R69" s="3"/>
      <c r="S69" s="3"/>
      <c r="T69" s="3"/>
      <c r="U69" s="3"/>
      <c r="V69" s="3"/>
      <c r="W69" s="3"/>
      <c r="X69" s="3"/>
      <c r="Y69" s="3">
        <v>69</v>
      </c>
      <c r="Z69" s="3"/>
      <c r="AA69" s="3"/>
      <c r="AB69" s="3"/>
      <c r="AC69" s="3"/>
      <c r="AD69" s="3"/>
      <c r="AE69" s="3"/>
      <c r="AF69" s="3"/>
      <c r="AG69" s="3"/>
      <c r="AH69" s="3"/>
    </row>
    <row r="70" spans="1:34" ht="15.75">
      <c r="A70" s="35"/>
      <c r="B70" s="52"/>
      <c r="C70" s="9"/>
      <c r="D70" s="1"/>
      <c r="E70" s="1"/>
      <c r="F70" s="9"/>
      <c r="G70" s="381"/>
      <c r="H70" s="381"/>
      <c r="I70" s="381"/>
      <c r="J70" s="381"/>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34" t="s">
        <v>25</v>
      </c>
      <c r="E71" s="335"/>
      <c r="F71" s="51"/>
      <c r="G71" s="392" t="s">
        <v>19205</v>
      </c>
      <c r="H71" s="393"/>
      <c r="I71" s="393"/>
      <c r="J71" s="394"/>
      <c r="K71" s="30"/>
      <c r="L71" s="102" t="s">
        <v>18</v>
      </c>
      <c r="M71" s="101"/>
      <c r="P71" s="3"/>
      <c r="Q71" s="3"/>
      <c r="R71" s="3"/>
      <c r="S71" s="3"/>
      <c r="T71" s="3"/>
      <c r="U71" s="3"/>
      <c r="V71" s="3"/>
      <c r="W71" s="3"/>
      <c r="X71" s="3"/>
      <c r="Y71" s="3">
        <v>71</v>
      </c>
      <c r="Z71" s="3"/>
      <c r="AA71" s="3"/>
      <c r="AB71" s="3"/>
      <c r="AC71" s="3"/>
      <c r="AD71" s="3"/>
      <c r="AE71" s="3"/>
      <c r="AF71" s="3"/>
      <c r="AG71" s="3"/>
      <c r="AH71" s="3"/>
    </row>
    <row r="72" spans="1:34" ht="15.75">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7"/>
      <c r="E73" s="387"/>
      <c r="F73" s="236"/>
      <c r="G73" s="380"/>
      <c r="H73" s="380"/>
      <c r="I73" s="380"/>
      <c r="J73" s="380"/>
      <c r="K73" s="30"/>
      <c r="L73" s="102" t="s">
        <v>15</v>
      </c>
      <c r="M73" s="101"/>
      <c r="P73" s="3"/>
      <c r="Q73" s="3"/>
      <c r="R73" s="3"/>
      <c r="S73" s="3"/>
      <c r="T73" s="3"/>
      <c r="U73" s="3"/>
      <c r="V73" s="3"/>
      <c r="W73" s="3"/>
      <c r="X73" s="3"/>
      <c r="Y73" s="3">
        <v>75</v>
      </c>
      <c r="Z73" s="3"/>
      <c r="AA73" s="3"/>
      <c r="AB73" s="3"/>
      <c r="AC73" s="3"/>
      <c r="AD73" s="3"/>
      <c r="AE73" s="3"/>
      <c r="AF73" s="3"/>
      <c r="AG73" s="3"/>
      <c r="AH73" s="3"/>
    </row>
    <row r="74" spans="1:34" ht="15.75">
      <c r="A74" s="35"/>
      <c r="B74" s="34" t="str">
        <f ca="1">B38</f>
        <v>Cobalt(*)</v>
      </c>
      <c r="C74" s="29"/>
      <c r="D74" s="334" t="s">
        <v>25</v>
      </c>
      <c r="E74" s="335"/>
      <c r="F74" s="9"/>
      <c r="G74" s="329"/>
      <c r="H74" s="330"/>
      <c r="I74" s="330"/>
      <c r="J74" s="331"/>
      <c r="K74" s="30"/>
      <c r="L74" s="102"/>
      <c r="M74" s="101"/>
      <c r="P74" s="3"/>
      <c r="Q74" s="3"/>
      <c r="R74" s="3"/>
      <c r="S74" s="3"/>
      <c r="T74" s="3"/>
      <c r="U74" s="3"/>
      <c r="V74" s="3"/>
      <c r="W74" s="3"/>
      <c r="X74" s="3"/>
      <c r="Y74" s="3"/>
      <c r="Z74" s="3"/>
      <c r="AA74" s="3"/>
      <c r="AB74" s="3"/>
      <c r="AC74" s="3"/>
      <c r="AD74" s="3"/>
      <c r="AE74" s="3"/>
      <c r="AF74" s="3"/>
      <c r="AG74" s="3"/>
      <c r="AH74" s="3"/>
    </row>
    <row r="75" spans="1:34" ht="15.75">
      <c r="A75" s="35"/>
      <c r="B75" s="34" t="str">
        <f ca="1">B39</f>
        <v>Mica</v>
      </c>
      <c r="C75" s="29"/>
      <c r="D75" s="334" t="s">
        <v>22</v>
      </c>
      <c r="E75" s="335"/>
      <c r="F75" s="9"/>
      <c r="G75" s="329"/>
      <c r="H75" s="330"/>
      <c r="I75" s="330"/>
      <c r="J75" s="331"/>
      <c r="K75" s="30"/>
      <c r="L75" s="102"/>
      <c r="M75" s="101"/>
      <c r="P75" s="3"/>
      <c r="Q75" s="3"/>
      <c r="R75" s="3"/>
      <c r="S75" s="3"/>
      <c r="T75" s="3"/>
      <c r="U75" s="3"/>
      <c r="V75" s="3"/>
      <c r="W75" s="3"/>
      <c r="X75" s="3"/>
      <c r="Y75" s="3"/>
      <c r="Z75" s="3"/>
      <c r="AA75" s="3"/>
      <c r="AB75" s="3"/>
      <c r="AC75" s="3"/>
      <c r="AD75" s="3"/>
      <c r="AE75" s="3"/>
      <c r="AF75" s="3"/>
      <c r="AG75" s="3"/>
      <c r="AH75" s="3"/>
    </row>
    <row r="76" spans="1:34" ht="15.75">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34" t="s">
        <v>25</v>
      </c>
      <c r="E77" s="335"/>
      <c r="F77" s="51"/>
      <c r="G77" s="329"/>
      <c r="H77" s="330"/>
      <c r="I77" s="330"/>
      <c r="J77" s="331"/>
      <c r="K77" s="30"/>
      <c r="L77" s="102" t="s">
        <v>18</v>
      </c>
      <c r="M77" s="101"/>
      <c r="P77" s="3"/>
      <c r="Q77" s="3"/>
      <c r="R77" s="3"/>
      <c r="S77" s="3"/>
      <c r="T77" s="3"/>
      <c r="U77" s="3"/>
      <c r="V77" s="3"/>
      <c r="W77" s="3"/>
      <c r="X77" s="3"/>
      <c r="Y77" s="3">
        <v>77</v>
      </c>
      <c r="Z77" s="3"/>
      <c r="AA77" s="3"/>
      <c r="AB77" s="3"/>
      <c r="AC77" s="3"/>
      <c r="AD77" s="3"/>
      <c r="AE77" s="3"/>
      <c r="AF77" s="3"/>
      <c r="AG77" s="3"/>
      <c r="AH77" s="3"/>
    </row>
    <row r="78" spans="1:34" ht="15">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89" t="s">
        <v>34</v>
      </c>
      <c r="E79" s="390"/>
      <c r="F79" s="51"/>
      <c r="G79" s="329"/>
      <c r="H79" s="330"/>
      <c r="I79" s="330"/>
      <c r="J79" s="331"/>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5.75">
      <c r="A80" s="35"/>
      <c r="B80" s="55"/>
      <c r="C80" s="9"/>
      <c r="D80" s="1"/>
      <c r="E80" s="1"/>
      <c r="F80" s="10"/>
      <c r="G80" s="381"/>
      <c r="H80" s="381"/>
      <c r="I80" s="381"/>
      <c r="J80" s="381"/>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34" t="s">
        <v>25</v>
      </c>
      <c r="E81" s="335"/>
      <c r="F81" s="51"/>
      <c r="G81" s="329"/>
      <c r="H81" s="330"/>
      <c r="I81" s="330"/>
      <c r="J81" s="331"/>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5.75">
      <c r="A82" s="35"/>
      <c r="B82" s="52"/>
      <c r="C82" s="9"/>
      <c r="D82" s="1"/>
      <c r="E82" s="1"/>
      <c r="F82" s="10"/>
      <c r="G82" s="391"/>
      <c r="H82" s="391"/>
      <c r="I82" s="391"/>
      <c r="J82" s="391"/>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34" t="s">
        <v>25</v>
      </c>
      <c r="E83" s="335"/>
      <c r="F83" s="51"/>
      <c r="G83" s="329"/>
      <c r="H83" s="330"/>
      <c r="I83" s="330"/>
      <c r="J83" s="331"/>
      <c r="K83" s="30"/>
      <c r="L83" s="102" t="s">
        <v>18</v>
      </c>
      <c r="M83" s="101"/>
      <c r="P83" s="3"/>
      <c r="Q83" s="3"/>
      <c r="R83" s="3"/>
      <c r="S83" s="3"/>
      <c r="T83" s="3"/>
      <c r="U83" s="3"/>
      <c r="V83" s="3"/>
      <c r="W83" s="3"/>
      <c r="X83" s="3"/>
      <c r="Y83" s="3">
        <v>83</v>
      </c>
      <c r="Z83" s="3"/>
      <c r="AA83" s="3"/>
      <c r="AB83" s="3"/>
      <c r="AC83" s="3"/>
      <c r="AD83" s="3"/>
      <c r="AE83" s="3"/>
      <c r="AF83" s="3"/>
      <c r="AG83" s="3"/>
      <c r="AH83" s="3"/>
    </row>
    <row r="84" spans="1:34" ht="15">
      <c r="A84" s="35"/>
      <c r="B84" s="386" t="str">
        <f>IF(OR($D$8="",$I$3=""),"","Click here to check required fields completion")</f>
        <v/>
      </c>
      <c r="C84" s="386"/>
      <c r="D84" s="386"/>
      <c r="E84" s="386"/>
      <c r="F84" s="386"/>
      <c r="G84" s="386"/>
      <c r="H84" s="386"/>
      <c r="I84" s="386"/>
      <c r="J84" s="386"/>
      <c r="K84" s="30"/>
      <c r="L84" s="103"/>
      <c r="P84" s="3"/>
      <c r="Q84" s="3"/>
      <c r="R84" s="3"/>
      <c r="S84" s="3"/>
      <c r="T84" s="3"/>
      <c r="U84" s="3"/>
      <c r="V84" s="3"/>
      <c r="W84" s="3"/>
      <c r="X84" s="3"/>
      <c r="Y84" s="3">
        <v>86</v>
      </c>
      <c r="Z84" s="3"/>
      <c r="AA84" s="3"/>
      <c r="AB84" s="3"/>
      <c r="AC84" s="3"/>
      <c r="AD84" s="3"/>
      <c r="AE84" s="3"/>
      <c r="AF84" s="3"/>
      <c r="AG84" s="3"/>
      <c r="AH84" s="3"/>
    </row>
    <row r="85" spans="1:34" ht="15.75" thickBot="1">
      <c r="A85" s="384" t="str">
        <f ca="1">OFFSET(L!$C$1,MATCH("General"&amp;"Cpy",L!$A:$A,0)-1,SL,,)</f>
        <v>© 2024 Responsible Minerals Initiative. All rights reserved.</v>
      </c>
      <c r="B85" s="385"/>
      <c r="C85" s="385"/>
      <c r="D85" s="385"/>
      <c r="E85" s="385"/>
      <c r="F85" s="385"/>
      <c r="G85" s="385"/>
      <c r="H85" s="385"/>
      <c r="I85" s="385"/>
      <c r="J85" s="385"/>
      <c r="K85" s="56"/>
      <c r="L85" s="103"/>
      <c r="P85" s="3"/>
      <c r="Q85" s="3"/>
      <c r="R85" s="3"/>
      <c r="S85" s="3"/>
      <c r="T85" s="3"/>
      <c r="U85" s="3"/>
      <c r="V85" s="3"/>
      <c r="W85" s="3"/>
      <c r="X85" s="3"/>
      <c r="Y85" s="3">
        <v>87</v>
      </c>
      <c r="Z85" s="3"/>
      <c r="AA85" s="3"/>
      <c r="AB85" s="3"/>
      <c r="AC85" s="3"/>
      <c r="AD85" s="3"/>
      <c r="AE85" s="3"/>
      <c r="AF85" s="3"/>
      <c r="AG85" s="3"/>
      <c r="AH85" s="3"/>
    </row>
    <row r="86" spans="1:34" ht="15.75" thickTop="1">
      <c r="L86" s="96"/>
      <c r="P86" s="3"/>
      <c r="Q86" s="3"/>
      <c r="R86" s="3"/>
      <c r="S86" s="3"/>
      <c r="T86" s="3"/>
      <c r="U86" s="3"/>
      <c r="V86" s="3"/>
      <c r="W86" s="3"/>
      <c r="X86" s="3"/>
      <c r="Y86" s="3"/>
      <c r="Z86" s="3"/>
      <c r="AA86" s="3"/>
      <c r="AB86" s="3"/>
      <c r="AC86" s="3"/>
      <c r="AD86" s="3"/>
      <c r="AE86" s="3"/>
      <c r="AF86" s="3"/>
      <c r="AG86" s="3"/>
      <c r="AH86" s="3"/>
    </row>
    <row r="90" spans="1:34" ht="15.75" hidden="1">
      <c r="B90" s="173" t="s">
        <v>25</v>
      </c>
    </row>
    <row r="91" spans="1:34" ht="15.75" hidden="1">
      <c r="B91" s="173" t="s">
        <v>22</v>
      </c>
    </row>
    <row r="92" spans="1:34" ht="15.75" hidden="1">
      <c r="B92" s="173" t="s">
        <v>26</v>
      </c>
    </row>
    <row r="93" spans="1:34" ht="15.75" hidden="1">
      <c r="B93" s="173" t="s">
        <v>27</v>
      </c>
    </row>
    <row r="94" spans="1:34" ht="15.75" hidden="1">
      <c r="B94" s="173" t="s">
        <v>25</v>
      </c>
    </row>
    <row r="95" spans="1:34" ht="15.75" hidden="1">
      <c r="B95" s="173" t="s">
        <v>22</v>
      </c>
    </row>
    <row r="96" spans="1:34" ht="15.75" hidden="1">
      <c r="B96" s="173" t="s">
        <v>26</v>
      </c>
    </row>
    <row r="97" spans="2:2" ht="15.75" hidden="1">
      <c r="B97" s="173" t="s">
        <v>28</v>
      </c>
    </row>
    <row r="98" spans="2:2" ht="15.75" hidden="1">
      <c r="B98" s="194">
        <v>1</v>
      </c>
    </row>
    <row r="99" spans="2:2" ht="15.75" hidden="1">
      <c r="B99" s="173" t="s">
        <v>29</v>
      </c>
    </row>
    <row r="100" spans="2:2" ht="15.75" hidden="1">
      <c r="B100" s="173" t="s">
        <v>30</v>
      </c>
    </row>
    <row r="101" spans="2:2" ht="15.75" hidden="1">
      <c r="B101" s="173" t="s">
        <v>31</v>
      </c>
    </row>
    <row r="102" spans="2:2" ht="15.75" hidden="1">
      <c r="B102" s="173" t="s">
        <v>32</v>
      </c>
    </row>
    <row r="103" spans="2:2" ht="15.75" hidden="1">
      <c r="B103" s="173" t="s">
        <v>33</v>
      </c>
    </row>
    <row r="104" spans="2:2" ht="15.75" hidden="1">
      <c r="B104" s="173" t="s">
        <v>34</v>
      </c>
    </row>
    <row r="105" spans="2:2" ht="15.75" hidden="1">
      <c r="B105" s="173" t="s">
        <v>25</v>
      </c>
    </row>
    <row r="106" spans="2:2" ht="15.75" hidden="1">
      <c r="B106" s="173" t="s">
        <v>22</v>
      </c>
    </row>
    <row r="107" spans="2:2" ht="15.75" hidden="1">
      <c r="B107" s="173" t="s">
        <v>34</v>
      </c>
    </row>
    <row r="108" spans="2:2" ht="15.75" hidden="1">
      <c r="B108" s="173" t="s">
        <v>35</v>
      </c>
    </row>
    <row r="109" spans="2:2" ht="15.75" hidden="1">
      <c r="B109" s="173" t="s">
        <v>22</v>
      </c>
    </row>
    <row r="110" spans="2:2" ht="15.75" hidden="1">
      <c r="B110" s="173" t="s">
        <v>25</v>
      </c>
    </row>
    <row r="111" spans="2:2" ht="15.75" hidden="1">
      <c r="B111" s="173" t="s">
        <v>22</v>
      </c>
    </row>
    <row r="112" spans="2:2" ht="15.75" hidden="1">
      <c r="B112" s="173" t="s">
        <v>26</v>
      </c>
    </row>
    <row r="113" spans="2:2" ht="15.75" hidden="1">
      <c r="B113" s="173" t="s">
        <v>36</v>
      </c>
    </row>
    <row r="114" spans="2:2" ht="15.75" hidden="1">
      <c r="B114" s="173" t="s">
        <v>37</v>
      </c>
    </row>
    <row r="115" spans="2:2" ht="15.75" hidden="1">
      <c r="B115" s="173" t="s">
        <v>38</v>
      </c>
    </row>
    <row r="116" spans="2:2" ht="15.75" hidden="1">
      <c r="B116" s="173" t="s">
        <v>39</v>
      </c>
    </row>
    <row r="117" spans="2:2" ht="15.75" hidden="1">
      <c r="B117" s="173" t="s">
        <v>22</v>
      </c>
    </row>
    <row r="118" spans="2:2" ht="15.75" hidden="1">
      <c r="B118" s="173" t="s">
        <v>25</v>
      </c>
    </row>
    <row r="119" spans="2:2" ht="15.75" hidden="1">
      <c r="B119" s="173" t="s">
        <v>40</v>
      </c>
    </row>
    <row r="120" spans="2:2" ht="15.7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phoneticPr fontId="85"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6" r:id="rId1" xr:uid="{5C60AD11-01A3-45A7-91A9-3BC4D42886E1}"/>
    <hyperlink ref="D20" r:id="rId2" xr:uid="{7AA34A14-BF69-4659-BBB9-3462CA6FE5C6}"/>
  </hyperlinks>
  <pageMargins left="0.70866141732283505" right="0.70866141732283505" top="0.74803149606299202" bottom="0.74803149606299202" header="0.31496062992126" footer="0.31496062992126"/>
  <pageSetup scale="41" fitToHeight="0" orientation="portrait" r:id="rId3"/>
  <headerFooter>
    <oddHeader>&amp;R&amp;"Calibri"&amp;14&amp;KFF0000 L2: Internal use only&amp;1#_x000D_</oddHeader>
  </headerFooter>
  <rowBreaks count="2" manualBreakCount="2">
    <brk id="58" max="11" man="1"/>
    <brk id="60" max="11"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zoomScaleNormal="100" workbookViewId="0">
      <pane ySplit="3" topLeftCell="A5" activePane="bottomLeft" state="frozen"/>
      <selection activeCell="B24" sqref="B24:J24"/>
      <selection pane="bottomLeft" activeCell="A5" sqref="A5"/>
    </sheetView>
  </sheetViews>
  <sheetFormatPr defaultColWidth="8.875" defaultRowHeight="12.75"/>
  <cols>
    <col min="1" max="1" width="13.75" style="171" customWidth="1"/>
    <col min="2" max="2" width="13.25" style="97" customWidth="1"/>
    <col min="3" max="3" width="40.5" style="97" customWidth="1"/>
    <col min="4" max="4" width="30.75" style="97" customWidth="1"/>
    <col min="5" max="5" width="20.875" style="97" customWidth="1"/>
    <col min="6" max="7" width="13.875" style="97" customWidth="1"/>
    <col min="8" max="8" width="25.125" style="97" customWidth="1"/>
    <col min="9" max="9" width="24.125" style="97" customWidth="1"/>
    <col min="10" max="10" width="18.25" style="97" customWidth="1"/>
    <col min="11" max="11" width="27.25" style="97" customWidth="1"/>
    <col min="12" max="12" width="20.75" style="97" customWidth="1"/>
    <col min="13" max="13" width="35.125" style="97" customWidth="1"/>
    <col min="14" max="14" width="42.125" style="97" customWidth="1"/>
    <col min="15" max="15" width="32.125" style="97" customWidth="1"/>
    <col min="16" max="16" width="22.875" style="97" customWidth="1"/>
    <col min="17" max="17" width="43.5" style="97" customWidth="1"/>
    <col min="18" max="18" width="35.875" style="97" hidden="1" customWidth="1"/>
    <col min="19" max="20" width="17.875" style="97" hidden="1" customWidth="1"/>
    <col min="21" max="21" width="8.875" style="97" hidden="1" customWidth="1"/>
    <col min="22" max="22" width="6.125" style="97" hidden="1" customWidth="1"/>
    <col min="23" max="23" width="8.75" style="97" hidden="1" customWidth="1"/>
    <col min="24" max="24" width="8.875" style="97" hidden="1" customWidth="1"/>
    <col min="25" max="27" width="4.25" style="97" hidden="1" customWidth="1"/>
    <col min="28" max="28" width="7.875" style="97" hidden="1" customWidth="1"/>
    <col min="29" max="33" width="4.25" style="97" hidden="1" customWidth="1"/>
    <col min="34" max="34" width="14.5" style="97" hidden="1" customWidth="1"/>
    <col min="35" max="39" width="8.875" style="97" customWidth="1"/>
    <col min="40" max="16384" width="8.875" style="97"/>
  </cols>
  <sheetData>
    <row r="1" spans="1:34" s="17" customFormat="1" ht="13.5"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5" t="s">
        <v>42</v>
      </c>
      <c r="K2" s="396"/>
      <c r="L2" s="396"/>
      <c r="M2" s="396"/>
      <c r="N2" s="396"/>
      <c r="O2" s="396"/>
      <c r="P2" s="163"/>
      <c r="Q2" s="164"/>
      <c r="R2" s="165"/>
      <c r="S2" s="165"/>
      <c r="T2" s="165"/>
      <c r="AH2" s="131" t="s">
        <v>25</v>
      </c>
    </row>
    <row r="3" spans="1:34" s="17" customFormat="1" ht="249.6" customHeight="1">
      <c r="A3" s="204"/>
      <c r="B3" s="397"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7"/>
      <c r="D3" s="397"/>
      <c r="E3" s="397"/>
      <c r="F3" s="166"/>
      <c r="G3" s="398" t="str">
        <f ca="1">OFFSET(L!$C$1,MATCH("General"&amp;"Cpy",L!$A:$A,0)-1,SL,,)</f>
        <v>© 2024 Responsible Minerals Initiative. All rights reserved.</v>
      </c>
      <c r="H3" s="398"/>
      <c r="I3" s="399"/>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0.25">
      <c r="A5" s="200"/>
      <c r="B5" s="150" t="s">
        <v>43</v>
      </c>
      <c r="C5" s="153" t="s">
        <v>12704</v>
      </c>
      <c r="D5" s="150"/>
      <c r="E5" s="150" t="s">
        <v>71</v>
      </c>
      <c r="F5" s="150" t="s">
        <v>12528</v>
      </c>
      <c r="G5" s="150" t="s">
        <v>12</v>
      </c>
      <c r="H5" s="208">
        <v>0</v>
      </c>
      <c r="I5" s="209" t="s">
        <v>12529</v>
      </c>
      <c r="J5" s="209" t="s">
        <v>74</v>
      </c>
      <c r="K5" s="151"/>
      <c r="L5" s="151"/>
      <c r="M5" s="151"/>
      <c r="N5" s="151"/>
      <c r="O5" s="151"/>
      <c r="P5" s="211"/>
      <c r="Q5" s="152"/>
      <c r="R5" s="150" t="str">
        <f ca="1">IF(ISERROR($V5),"",OFFSET('Smelter Look-up'!$C$4,$V5-4,0)&amp;"")</f>
        <v>Anhui Hanrui New Material Co., Ltd.</v>
      </c>
      <c r="S5" s="156" t="str">
        <f t="shared" ref="S5:S63" ca="1" si="0">IF(B5="","",IF(ISERROR(MATCH($E5,CL,0)),"Unknown",INDIRECT("'C'!$A$"&amp;MATCH($E5,CL,0)+1)))</f>
        <v>CN</v>
      </c>
      <c r="T5" s="156" t="str">
        <f ca="1">IF(B5="","",IF(ISERROR(MATCH($J5,SorP!$B$1:$B$6226,0)),"",INDIRECT("'SorP'!$A$"&amp;MATCH($S5&amp;$J5,SorP!C:C,0))))</f>
        <v>CN-AH</v>
      </c>
      <c r="U5" s="169"/>
      <c r="V5" s="170">
        <f>IF(C5="",NA(),MATCH($B5&amp;$C5,'Smelter Look-up'!$J:$J,0))</f>
        <v>5</v>
      </c>
      <c r="X5" s="171">
        <f t="shared" ref="X5:X62" si="1">IF(AND(C5="Smelter not listed",OR(LEN(D5)=0,LEN(E5)=0)),1,0)</f>
        <v>0</v>
      </c>
      <c r="AB5" s="171" t="str">
        <f t="shared" ref="AB5:AB62" si="2">B5&amp;C5</f>
        <v>CobaltAnhui Hanrui New Material Co., Ltd.</v>
      </c>
    </row>
    <row r="6" spans="1:34" s="171" customFormat="1" ht="20.25">
      <c r="A6" s="200"/>
      <c r="B6" s="150" t="s">
        <v>43</v>
      </c>
      <c r="C6" s="153" t="s">
        <v>76</v>
      </c>
      <c r="D6" s="150"/>
      <c r="E6" s="150" t="s">
        <v>77</v>
      </c>
      <c r="F6" s="150" t="s">
        <v>78</v>
      </c>
      <c r="G6" s="150" t="s">
        <v>12</v>
      </c>
      <c r="H6" s="208">
        <v>0</v>
      </c>
      <c r="I6" s="209" t="s">
        <v>79</v>
      </c>
      <c r="J6" s="209" t="s">
        <v>7841</v>
      </c>
      <c r="K6" s="151"/>
      <c r="L6" s="151"/>
      <c r="M6" s="151"/>
      <c r="N6" s="151"/>
      <c r="O6" s="151"/>
      <c r="P6" s="211"/>
      <c r="Q6" s="152"/>
      <c r="R6" s="150" t="str">
        <f ca="1">IF(ISERROR($V6),"",OFFSET('Smelter Look-up'!$C$4,$V6-4,0)&amp;"")</f>
        <v>Compagnie de Tifnout Tiranimine</v>
      </c>
      <c r="S6" s="156" t="str">
        <f t="shared" ca="1" si="0"/>
        <v>MA</v>
      </c>
      <c r="T6" s="156" t="str">
        <f ca="1">IF(B6="","",IF(ISERROR(MATCH($J6,SorP!$B$1:$B$6226,0)),"",INDIRECT("'SorP'!$A$"&amp;MATCH($S6&amp;$J6,SorP!C:C,0))))</f>
        <v>MA-07</v>
      </c>
      <c r="U6" s="169"/>
      <c r="V6" s="170">
        <f>IF(C6="",NA(),MATCH($B6&amp;$C6,'Smelter Look-up'!$J:$J,0))</f>
        <v>11</v>
      </c>
      <c r="X6" s="171">
        <f t="shared" si="1"/>
        <v>0</v>
      </c>
      <c r="AB6" s="171" t="str">
        <f t="shared" si="2"/>
        <v>CobaltCompagnie de Tifnout Tiranimine</v>
      </c>
    </row>
    <row r="7" spans="1:34" s="171" customFormat="1" ht="25.5">
      <c r="A7" s="200"/>
      <c r="B7" s="150" t="s">
        <v>43</v>
      </c>
      <c r="C7" s="153" t="s">
        <v>81</v>
      </c>
      <c r="D7" s="150"/>
      <c r="E7" s="150" t="s">
        <v>82</v>
      </c>
      <c r="F7" s="150" t="s">
        <v>83</v>
      </c>
      <c r="G7" s="150" t="s">
        <v>12</v>
      </c>
      <c r="H7" s="208">
        <v>0</v>
      </c>
      <c r="I7" s="209" t="s">
        <v>84</v>
      </c>
      <c r="J7" s="209" t="s">
        <v>85</v>
      </c>
      <c r="K7" s="151"/>
      <c r="L7" s="151"/>
      <c r="M7" s="151"/>
      <c r="N7" s="151"/>
      <c r="O7" s="151"/>
      <c r="P7" s="211"/>
      <c r="Q7" s="152"/>
      <c r="R7" s="150" t="str">
        <f ca="1">IF(ISERROR($V7),"",OFFSET('Smelter Look-up'!$C$4,$V7-4,0)&amp;"")</f>
        <v>CoreMax Corporation</v>
      </c>
      <c r="S7" s="156" t="str">
        <f t="shared" ca="1" si="0"/>
        <v>TW</v>
      </c>
      <c r="T7" s="156" t="str">
        <f ca="1">IF(B7="","",IF(ISERROR(MATCH($J7,SorP!$B$1:$B$6226,0)),"",INDIRECT("'SorP'!$A$"&amp;MATCH($S7&amp;$J7,SorP!C:C,0))))</f>
        <v>TW-MIA</v>
      </c>
      <c r="U7" s="169"/>
      <c r="V7" s="170">
        <f>IF(C7="",NA(),MATCH($B7&amp;$C7,'Smelter Look-up'!$J:$J,0))</f>
        <v>13</v>
      </c>
      <c r="X7" s="171">
        <f t="shared" si="1"/>
        <v>0</v>
      </c>
      <c r="AB7" s="171" t="str">
        <f t="shared" si="2"/>
        <v>CobaltCoreMax Corporation</v>
      </c>
    </row>
    <row r="8" spans="1:34" s="171" customFormat="1" ht="20.25">
      <c r="A8" s="200"/>
      <c r="B8" s="150" t="s">
        <v>43</v>
      </c>
      <c r="C8" s="153" t="s">
        <v>86</v>
      </c>
      <c r="D8" s="150"/>
      <c r="E8" s="150" t="s">
        <v>87</v>
      </c>
      <c r="F8" s="150" t="s">
        <v>88</v>
      </c>
      <c r="G8" s="150" t="s">
        <v>12</v>
      </c>
      <c r="H8" s="208">
        <v>0</v>
      </c>
      <c r="I8" s="209" t="s">
        <v>89</v>
      </c>
      <c r="J8" s="209" t="s">
        <v>90</v>
      </c>
      <c r="K8" s="151"/>
      <c r="L8" s="151"/>
      <c r="M8" s="151"/>
      <c r="N8" s="151"/>
      <c r="O8" s="151"/>
      <c r="P8" s="211"/>
      <c r="Q8" s="152"/>
      <c r="R8" s="150" t="str">
        <f ca="1">IF(ISERROR($V8),"",OFFSET('Smelter Look-up'!$C$4,$V8-4,0)&amp;"")</f>
        <v>Cosmo Chemical, Ltd.</v>
      </c>
      <c r="S8" s="156" t="str">
        <f t="shared" ca="1" si="0"/>
        <v>KR</v>
      </c>
      <c r="T8" s="156" t="str">
        <f ca="1">IF(B8="","",IF(ISERROR(MATCH($J8,SorP!$B$1:$B$6226,0)),"",INDIRECT("'SorP'!$A$"&amp;MATCH($S8&amp;$J8,SorP!C:C,0))))</f>
        <v>KR-48</v>
      </c>
      <c r="U8" s="169"/>
      <c r="V8" s="170">
        <f>IF(C8="",NA(),MATCH($B8&amp;$C8,'Smelter Look-up'!$J:$J,0))</f>
        <v>14</v>
      </c>
      <c r="X8" s="171">
        <f t="shared" si="1"/>
        <v>0</v>
      </c>
      <c r="AB8" s="171" t="str">
        <f t="shared" si="2"/>
        <v>CobaltCosmo Chemical, Ltd.</v>
      </c>
    </row>
    <row r="9" spans="1:34" s="171" customFormat="1" ht="20.25">
      <c r="A9" s="200"/>
      <c r="B9" s="150" t="s">
        <v>43</v>
      </c>
      <c r="C9" s="153" t="s">
        <v>92</v>
      </c>
      <c r="D9" s="150"/>
      <c r="E9" s="150" t="s">
        <v>93</v>
      </c>
      <c r="F9" s="150" t="s">
        <v>94</v>
      </c>
      <c r="G9" s="150" t="s">
        <v>12</v>
      </c>
      <c r="H9" s="208">
        <v>0</v>
      </c>
      <c r="I9" s="209" t="s">
        <v>95</v>
      </c>
      <c r="J9" s="209" t="s">
        <v>95</v>
      </c>
      <c r="K9" s="151"/>
      <c r="L9" s="151"/>
      <c r="M9" s="151"/>
      <c r="N9" s="151"/>
      <c r="O9" s="151"/>
      <c r="P9" s="211"/>
      <c r="Q9" s="152"/>
      <c r="R9" s="150" t="str">
        <f ca="1">IF(ISERROR($V9),"",OFFSET('Smelter Look-up'!$C$4,$V9-4,0)&amp;"")</f>
        <v>Dynatec Madagascar Company</v>
      </c>
      <c r="S9" s="156" t="str">
        <f t="shared" ca="1" si="0"/>
        <v>MG</v>
      </c>
      <c r="T9" s="156" t="str">
        <f ca="1">IF(B9="","",IF(ISERROR(MATCH($J9,SorP!$B$1:$B$6226,0)),"",INDIRECT("'SorP'!$A$"&amp;MATCH($S9&amp;$J9,SorP!C:C,0))))</f>
        <v>MG-A</v>
      </c>
      <c r="U9" s="169"/>
      <c r="V9" s="170">
        <f>IF(C9="",NA(),MATCH($B9&amp;$C9,'Smelter Look-up'!$J:$J,0))</f>
        <v>16</v>
      </c>
      <c r="X9" s="171">
        <f t="shared" si="1"/>
        <v>0</v>
      </c>
      <c r="AB9" s="171" t="str">
        <f t="shared" si="2"/>
        <v>CobaltDynatec Madagascar Company</v>
      </c>
    </row>
    <row r="10" spans="1:34" s="171" customFormat="1" ht="20.25">
      <c r="A10" s="200"/>
      <c r="B10" s="150" t="s">
        <v>43</v>
      </c>
      <c r="C10" s="153" t="s">
        <v>12705</v>
      </c>
      <c r="D10" s="150"/>
      <c r="E10" s="150" t="s">
        <v>2230</v>
      </c>
      <c r="F10" s="150" t="s">
        <v>12706</v>
      </c>
      <c r="G10" s="150" t="s">
        <v>12</v>
      </c>
      <c r="H10" s="208">
        <v>0</v>
      </c>
      <c r="I10" s="209" t="s">
        <v>11470</v>
      </c>
      <c r="J10" s="209" t="s">
        <v>11470</v>
      </c>
      <c r="K10" s="151"/>
      <c r="L10" s="151"/>
      <c r="M10" s="151"/>
      <c r="N10" s="151"/>
      <c r="O10" s="151"/>
      <c r="P10" s="211"/>
      <c r="Q10" s="152"/>
      <c r="R10" s="150" t="str">
        <f ca="1">IF(ISERROR($V10),"",OFFSET('Smelter Look-up'!$C$4,$V10-4,0)&amp;"")</f>
        <v>Eti Bakir A.S</v>
      </c>
      <c r="S10" s="156" t="str">
        <f t="shared" ca="1" si="0"/>
        <v>TR</v>
      </c>
      <c r="T10" s="156" t="str">
        <f ca="1">IF(B10="","",IF(ISERROR(MATCH($J10,SorP!$B$1:$B$6226,0)),"",INDIRECT("'SorP'!$A$"&amp;MATCH($S10&amp;$J10,SorP!C:C,0))))</f>
        <v>TR-47</v>
      </c>
      <c r="U10" s="169"/>
      <c r="V10" s="170">
        <f>IF(C10="",NA(),MATCH($B10&amp;$C10,'Smelter Look-up'!$J:$J,0))</f>
        <v>18</v>
      </c>
      <c r="X10" s="171">
        <f t="shared" si="1"/>
        <v>0</v>
      </c>
      <c r="AB10" s="171" t="str">
        <f t="shared" si="2"/>
        <v>CobaltEti Bakir A.S</v>
      </c>
    </row>
    <row r="11" spans="1:34" s="171" customFormat="1" ht="20.25">
      <c r="A11" s="201"/>
      <c r="B11" s="150" t="s">
        <v>43</v>
      </c>
      <c r="C11" s="153" t="s">
        <v>113</v>
      </c>
      <c r="D11" s="150"/>
      <c r="E11" s="150" t="s">
        <v>71</v>
      </c>
      <c r="F11" s="150" t="s">
        <v>114</v>
      </c>
      <c r="G11" s="150" t="s">
        <v>12</v>
      </c>
      <c r="H11" s="208">
        <v>0</v>
      </c>
      <c r="I11" s="209" t="s">
        <v>111</v>
      </c>
      <c r="J11" s="209" t="s">
        <v>112</v>
      </c>
      <c r="K11" s="151"/>
      <c r="L11" s="151"/>
      <c r="M11" s="151"/>
      <c r="N11" s="151"/>
      <c r="O11" s="151"/>
      <c r="P11" s="211"/>
      <c r="Q11" s="152"/>
      <c r="R11" s="150" t="str">
        <f ca="1">IF(ISERROR($V11),"",OFFSET('Smelter Look-up'!$C$4,$V11-4,0)&amp;"")</f>
        <v>Ganzhou Highpower Technology Co., Ltd.</v>
      </c>
      <c r="S11" s="156" t="str">
        <f t="shared" ca="1" si="0"/>
        <v>CN</v>
      </c>
      <c r="T11" s="156" t="str">
        <f ca="1">IF(B11="","",IF(ISERROR(MATCH($J11,SorP!$B$1:$B$6226,0)),"",INDIRECT("'SorP'!$A$"&amp;MATCH($S11&amp;$J11,SorP!C:C,0))))</f>
        <v>CN-JX</v>
      </c>
      <c r="U11" s="169"/>
      <c r="V11" s="170">
        <f>IF(C11="",NA(),MATCH($B11&amp;$C11,'Smelter Look-up'!$J:$J,0))</f>
        <v>28</v>
      </c>
      <c r="X11" s="171">
        <f t="shared" si="1"/>
        <v>0</v>
      </c>
      <c r="AB11" s="171" t="str">
        <f t="shared" si="2"/>
        <v>CobaltGanzhou Highpower Technology Co., Ltd.</v>
      </c>
    </row>
    <row r="12" spans="1:34" s="171" customFormat="1" ht="25.5">
      <c r="A12" s="200"/>
      <c r="B12" s="150" t="s">
        <v>43</v>
      </c>
      <c r="C12" s="153" t="s">
        <v>115</v>
      </c>
      <c r="D12" s="150"/>
      <c r="E12" s="150" t="s">
        <v>71</v>
      </c>
      <c r="F12" s="150" t="s">
        <v>116</v>
      </c>
      <c r="G12" s="150" t="s">
        <v>12</v>
      </c>
      <c r="H12" s="208">
        <v>0</v>
      </c>
      <c r="I12" s="209" t="s">
        <v>111</v>
      </c>
      <c r="J12" s="209" t="s">
        <v>112</v>
      </c>
      <c r="K12" s="151"/>
      <c r="L12" s="151"/>
      <c r="M12" s="151"/>
      <c r="N12" s="151"/>
      <c r="O12" s="151"/>
      <c r="P12" s="211"/>
      <c r="Q12" s="152"/>
      <c r="R12" s="150" t="str">
        <f ca="1">IF(ISERROR($V12),"",OFFSET('Smelter Look-up'!$C$4,$V12-4,0)&amp;"")</f>
        <v>Ganzhou Tengyuan Cobalt New Material Co., Ltd.</v>
      </c>
      <c r="S12" s="156" t="str">
        <f t="shared" ca="1" si="0"/>
        <v>CN</v>
      </c>
      <c r="T12" s="156" t="str">
        <f ca="1">IF(B12="","",IF(ISERROR(MATCH($J12,SorP!$B$1:$B$6226,0)),"",INDIRECT("'SorP'!$A$"&amp;MATCH($S12&amp;$J12,SorP!C:C,0))))</f>
        <v>CN-JX</v>
      </c>
      <c r="U12" s="169"/>
      <c r="V12" s="170">
        <f>IF(C12="",NA(),MATCH($B12&amp;$C12,'Smelter Look-up'!$J:$J,0))</f>
        <v>29</v>
      </c>
      <c r="X12" s="171">
        <f t="shared" si="1"/>
        <v>0</v>
      </c>
      <c r="AB12" s="171" t="str">
        <f t="shared" si="2"/>
        <v>CobaltGanzhou Tengyuan Cobalt New Material Co., Ltd.</v>
      </c>
    </row>
    <row r="13" spans="1:34" s="171" customFormat="1" ht="20.25">
      <c r="A13" s="200"/>
      <c r="B13" s="150" t="s">
        <v>43</v>
      </c>
      <c r="C13" s="153" t="s">
        <v>117</v>
      </c>
      <c r="D13" s="150"/>
      <c r="E13" s="150" t="s">
        <v>71</v>
      </c>
      <c r="F13" s="150" t="s">
        <v>118</v>
      </c>
      <c r="G13" s="150" t="s">
        <v>12</v>
      </c>
      <c r="H13" s="208">
        <v>0</v>
      </c>
      <c r="I13" s="209" t="s">
        <v>119</v>
      </c>
      <c r="J13" s="209" t="s">
        <v>120</v>
      </c>
      <c r="K13" s="151"/>
      <c r="L13" s="151"/>
      <c r="M13" s="151"/>
      <c r="N13" s="151"/>
      <c r="O13" s="151"/>
      <c r="P13" s="211"/>
      <c r="Q13" s="152"/>
      <c r="R13" s="150" t="str">
        <f ca="1">IF(ISERROR($V13),"",OFFSET('Smelter Look-up'!$C$4,$V13-4,0)&amp;"")</f>
        <v>Gem (Jiangsu) Cobalt Industry Co., Ltd.</v>
      </c>
      <c r="S13" s="156" t="str">
        <f t="shared" ca="1" si="0"/>
        <v>CN</v>
      </c>
      <c r="T13" s="156" t="str">
        <f ca="1">IF(B13="","",IF(ISERROR(MATCH($J13,SorP!$B$1:$B$6226,0)),"",INDIRECT("'SorP'!$A$"&amp;MATCH($S13&amp;$J13,SorP!C:C,0))))</f>
        <v>CN-JS</v>
      </c>
      <c r="U13" s="169"/>
      <c r="V13" s="170">
        <f>IF(C13="",NA(),MATCH($B13&amp;$C13,'Smelter Look-up'!$J:$J,0))</f>
        <v>30</v>
      </c>
      <c r="X13" s="171">
        <f t="shared" si="1"/>
        <v>0</v>
      </c>
      <c r="AB13" s="171" t="str">
        <f t="shared" si="2"/>
        <v>CobaltGem (Jiangsu) Cobalt Industry Co., Ltd.</v>
      </c>
    </row>
    <row r="14" spans="1:34" s="171" customFormat="1" ht="25.5">
      <c r="A14" s="201"/>
      <c r="B14" s="150" t="s">
        <v>43</v>
      </c>
      <c r="C14" s="153" t="s">
        <v>125</v>
      </c>
      <c r="D14" s="150"/>
      <c r="E14" s="150" t="s">
        <v>71</v>
      </c>
      <c r="F14" s="150" t="s">
        <v>126</v>
      </c>
      <c r="G14" s="150" t="s">
        <v>12</v>
      </c>
      <c r="H14" s="208">
        <v>0</v>
      </c>
      <c r="I14" s="209" t="s">
        <v>127</v>
      </c>
      <c r="J14" s="209" t="s">
        <v>128</v>
      </c>
      <c r="K14" s="151"/>
      <c r="L14" s="151"/>
      <c r="M14" s="151"/>
      <c r="N14" s="151"/>
      <c r="O14" s="151"/>
      <c r="P14" s="211"/>
      <c r="Q14" s="152"/>
      <c r="R14" s="150" t="str">
        <f ca="1">IF(ISERROR($V14),"",OFFSET('Smelter Look-up'!$C$4,$V14-4,0)&amp;"")</f>
        <v>Guangdong Jiana Energy Technology Co., Ltd.</v>
      </c>
      <c r="S14" s="156" t="str">
        <f t="shared" ca="1" si="0"/>
        <v>CN</v>
      </c>
      <c r="T14" s="156" t="str">
        <f ca="1">IF(B14="","",IF(ISERROR(MATCH($J14,SorP!$B$1:$B$6226,0)),"",INDIRECT("'SorP'!$A$"&amp;MATCH($S14&amp;$J14,SorP!C:C,0))))</f>
        <v>CN-GD</v>
      </c>
      <c r="U14" s="169"/>
      <c r="V14" s="170">
        <f>IF(C14="",NA(),MATCH($B14&amp;$C14,'Smelter Look-up'!$J:$J,0))</f>
        <v>33</v>
      </c>
      <c r="X14" s="171">
        <f t="shared" si="1"/>
        <v>0</v>
      </c>
      <c r="AB14" s="171" t="str">
        <f t="shared" si="2"/>
        <v>CobaltGuangdong Jiana Energy Technology Co., Ltd.</v>
      </c>
    </row>
    <row r="15" spans="1:34" s="171" customFormat="1" ht="25.5">
      <c r="A15" s="201"/>
      <c r="B15" s="150" t="s">
        <v>43</v>
      </c>
      <c r="C15" s="153" t="s">
        <v>129</v>
      </c>
      <c r="D15" s="150"/>
      <c r="E15" s="150" t="s">
        <v>71</v>
      </c>
      <c r="F15" s="150" t="s">
        <v>130</v>
      </c>
      <c r="G15" s="150" t="s">
        <v>12</v>
      </c>
      <c r="H15" s="208">
        <v>0</v>
      </c>
      <c r="I15" s="209" t="s">
        <v>131</v>
      </c>
      <c r="J15" s="209" t="s">
        <v>132</v>
      </c>
      <c r="K15" s="151"/>
      <c r="L15" s="151"/>
      <c r="M15" s="151"/>
      <c r="N15" s="151"/>
      <c r="O15" s="151"/>
      <c r="P15" s="211"/>
      <c r="Q15" s="152"/>
      <c r="R15" s="150" t="str">
        <f ca="1">IF(ISERROR($V15),"",OFFSET('Smelter Look-up'!$C$4,$V15-4,0)&amp;"")</f>
        <v>Guangxi Yinyi Advanced Material Co., Ltd.</v>
      </c>
      <c r="S15" s="156" t="str">
        <f t="shared" ca="1" si="0"/>
        <v>CN</v>
      </c>
      <c r="T15" s="156" t="str">
        <f ca="1">IF(B15="","",IF(ISERROR(MATCH($J15,SorP!$B$1:$B$6226,0)),"",INDIRECT("'SorP'!$A$"&amp;MATCH($S15&amp;$J15,SorP!C:C,0))))</f>
        <v>CN-GX</v>
      </c>
      <c r="U15" s="169"/>
      <c r="V15" s="170">
        <f>IF(C15="",NA(),MATCH($B15&amp;$C15,'Smelter Look-up'!$J:$J,0))</f>
        <v>35</v>
      </c>
      <c r="X15" s="171">
        <f t="shared" si="1"/>
        <v>0</v>
      </c>
      <c r="AB15" s="171" t="str">
        <f t="shared" si="2"/>
        <v>CobaltGuangxi Yinyi Advanced Material Co., Ltd.</v>
      </c>
    </row>
    <row r="16" spans="1:34" s="171" customFormat="1" ht="25.5">
      <c r="A16" s="200"/>
      <c r="B16" s="150" t="s">
        <v>43</v>
      </c>
      <c r="C16" s="153" t="s">
        <v>133</v>
      </c>
      <c r="D16" s="150"/>
      <c r="E16" s="150" t="s">
        <v>71</v>
      </c>
      <c r="F16" s="150" t="s">
        <v>134</v>
      </c>
      <c r="G16" s="150" t="s">
        <v>12</v>
      </c>
      <c r="H16" s="208">
        <v>0</v>
      </c>
      <c r="I16" s="209" t="s">
        <v>135</v>
      </c>
      <c r="J16" s="209" t="s">
        <v>136</v>
      </c>
      <c r="K16" s="151"/>
      <c r="L16" s="151"/>
      <c r="M16" s="151"/>
      <c r="N16" s="151"/>
      <c r="O16" s="151"/>
      <c r="P16" s="211"/>
      <c r="Q16" s="152"/>
      <c r="R16" s="150" t="str">
        <f ca="1">IF(ISERROR($V16),"",OFFSET('Smelter Look-up'!$C$4,$V16-4,0)&amp;"")</f>
        <v>Guizhou CNGR Resource Recycling Industry Development Co., Ltd.</v>
      </c>
      <c r="S16" s="156" t="str">
        <f t="shared" ca="1" si="0"/>
        <v>CN</v>
      </c>
      <c r="T16" s="156" t="str">
        <f ca="1">IF(B16="","",IF(ISERROR(MATCH($J16,SorP!$B$1:$B$6226,0)),"",INDIRECT("'SorP'!$A$"&amp;MATCH($S16&amp;$J16,SorP!C:C,0))))</f>
        <v>CN-GZ</v>
      </c>
      <c r="U16" s="169"/>
      <c r="V16" s="170">
        <f>IF(C16="",NA(),MATCH($B16&amp;$C16,'Smelter Look-up'!$J:$J,0))</f>
        <v>36</v>
      </c>
      <c r="X16" s="171">
        <f t="shared" si="1"/>
        <v>0</v>
      </c>
      <c r="AB16" s="171" t="str">
        <f t="shared" si="2"/>
        <v>CobaltGuizhou CNGR Resource Recycling Industry Development Co., Ltd.</v>
      </c>
    </row>
    <row r="17" spans="1:28" s="171" customFormat="1" ht="20.25">
      <c r="A17" s="200"/>
      <c r="B17" s="150" t="s">
        <v>43</v>
      </c>
      <c r="C17" s="153" t="s">
        <v>138</v>
      </c>
      <c r="D17" s="150"/>
      <c r="E17" s="150" t="s">
        <v>139</v>
      </c>
      <c r="F17" s="150" t="s">
        <v>140</v>
      </c>
      <c r="G17" s="150" t="s">
        <v>12</v>
      </c>
      <c r="H17" s="208">
        <v>0</v>
      </c>
      <c r="I17" s="209" t="s">
        <v>141</v>
      </c>
      <c r="J17" s="209" t="s">
        <v>142</v>
      </c>
      <c r="K17" s="151"/>
      <c r="L17" s="151"/>
      <c r="M17" s="151"/>
      <c r="N17" s="151"/>
      <c r="O17" s="151"/>
      <c r="P17" s="211"/>
      <c r="Q17" s="152"/>
      <c r="R17" s="150" t="str">
        <f ca="1">IF(ISERROR($V17),"",OFFSET('Smelter Look-up'!$C$4,$V17-4,0)&amp;"")</f>
        <v>Harima Refinery, Sumitomo Metal Mining</v>
      </c>
      <c r="S17" s="156" t="str">
        <f t="shared" ca="1" si="0"/>
        <v>JP</v>
      </c>
      <c r="T17" s="156" t="str">
        <f ca="1">IF(B17="","",IF(ISERROR(MATCH($J17,SorP!$B$1:$B$6226,0)),"",INDIRECT("'SorP'!$A$"&amp;MATCH($S17&amp;$J17,SorP!C:C,0))))</f>
        <v>JP-28</v>
      </c>
      <c r="U17" s="169"/>
      <c r="V17" s="170">
        <f>IF(C17="",NA(),MATCH($B17&amp;$C17,'Smelter Look-up'!$J:$J,0))</f>
        <v>39</v>
      </c>
      <c r="X17" s="171">
        <f t="shared" si="1"/>
        <v>0</v>
      </c>
      <c r="AB17" s="171" t="str">
        <f t="shared" si="2"/>
        <v>CobaltHarima Refinery, Sumitomo Metal Mining</v>
      </c>
    </row>
    <row r="18" spans="1:28" s="171" customFormat="1" ht="20.25">
      <c r="A18" s="200"/>
      <c r="B18" s="150" t="s">
        <v>43</v>
      </c>
      <c r="C18" s="153" t="s">
        <v>158</v>
      </c>
      <c r="D18" s="150"/>
      <c r="E18" s="150" t="s">
        <v>71</v>
      </c>
      <c r="F18" s="150" t="s">
        <v>159</v>
      </c>
      <c r="G18" s="150" t="s">
        <v>12</v>
      </c>
      <c r="H18" s="208">
        <v>0</v>
      </c>
      <c r="I18" s="209" t="s">
        <v>148</v>
      </c>
      <c r="J18" s="209" t="s">
        <v>149</v>
      </c>
      <c r="K18" s="151"/>
      <c r="L18" s="151"/>
      <c r="M18" s="151"/>
      <c r="N18" s="151"/>
      <c r="O18" s="151"/>
      <c r="P18" s="211"/>
      <c r="Q18" s="152"/>
      <c r="R18" s="150" t="str">
        <f ca="1">IF(ISERROR($V18),"",OFFSET('Smelter Look-up'!$C$4,$V18-4,0)&amp;"")</f>
        <v>Hunan Yacheng New Materials Co., Ltd.</v>
      </c>
      <c r="S18" s="156" t="str">
        <f t="shared" ca="1" si="0"/>
        <v>CN</v>
      </c>
      <c r="T18" s="156" t="str">
        <f ca="1">IF(B18="","",IF(ISERROR(MATCH($J18,SorP!$B$1:$B$6226,0)),"",INDIRECT("'SorP'!$A$"&amp;MATCH($S18&amp;$J18,SorP!C:C,0))))</f>
        <v>CN-HN</v>
      </c>
      <c r="U18" s="169"/>
      <c r="V18" s="170">
        <f>IF(C18="",NA(),MATCH($B18&amp;$C18,'Smelter Look-up'!$J:$J,0))</f>
        <v>47</v>
      </c>
      <c r="X18" s="171">
        <f t="shared" si="1"/>
        <v>0</v>
      </c>
      <c r="AB18" s="171" t="str">
        <f t="shared" si="2"/>
        <v>CobaltHunan Yacheng New Materials Co., Ltd.</v>
      </c>
    </row>
    <row r="19" spans="1:28" s="171" customFormat="1" ht="20.25">
      <c r="A19" s="200"/>
      <c r="B19" s="150" t="s">
        <v>43</v>
      </c>
      <c r="C19" s="153" t="s">
        <v>169</v>
      </c>
      <c r="D19" s="150"/>
      <c r="E19" s="150" t="s">
        <v>71</v>
      </c>
      <c r="F19" s="150" t="s">
        <v>170</v>
      </c>
      <c r="G19" s="150" t="s">
        <v>12</v>
      </c>
      <c r="H19" s="208">
        <v>0</v>
      </c>
      <c r="I19" s="209" t="s">
        <v>171</v>
      </c>
      <c r="J19" s="209" t="s">
        <v>120</v>
      </c>
      <c r="K19" s="151"/>
      <c r="L19" s="151"/>
      <c r="M19" s="151"/>
      <c r="N19" s="151"/>
      <c r="O19" s="151"/>
      <c r="P19" s="211"/>
      <c r="Q19" s="152"/>
      <c r="R19" s="150" t="str">
        <f ca="1">IF(ISERROR($V19),"",OFFSET('Smelter Look-up'!$C$4,$V19-4,0)&amp;"")</f>
        <v>Jiangsu Xiongfeng Technology Co., Ltd.</v>
      </c>
      <c r="S19" s="156" t="str">
        <f t="shared" ca="1" si="0"/>
        <v>CN</v>
      </c>
      <c r="T19" s="156" t="str">
        <f ca="1">IF(B19="","",IF(ISERROR(MATCH($J19,SorP!$B$1:$B$6226,0)),"",INDIRECT("'SorP'!$A$"&amp;MATCH($S19&amp;$J19,SorP!C:C,0))))</f>
        <v>CN-JS</v>
      </c>
      <c r="U19" s="169"/>
      <c r="V19" s="170">
        <f>IF(C19="",NA(),MATCH($B19&amp;$C19,'Smelter Look-up'!$J:$J,0))</f>
        <v>57</v>
      </c>
      <c r="X19" s="171">
        <f t="shared" si="1"/>
        <v>0</v>
      </c>
      <c r="AB19" s="171" t="str">
        <f t="shared" si="2"/>
        <v>CobaltJiangsu Xiongfeng Technology Co., Ltd.</v>
      </c>
    </row>
    <row r="20" spans="1:28" s="171" customFormat="1" ht="25.5">
      <c r="A20" s="201"/>
      <c r="B20" s="150" t="s">
        <v>43</v>
      </c>
      <c r="C20" s="153" t="s">
        <v>12778</v>
      </c>
      <c r="D20" s="150"/>
      <c r="E20" s="150" t="s">
        <v>71</v>
      </c>
      <c r="F20" s="150" t="s">
        <v>172</v>
      </c>
      <c r="G20" s="150" t="s">
        <v>12</v>
      </c>
      <c r="H20" s="208">
        <v>0</v>
      </c>
      <c r="I20" s="209" t="s">
        <v>111</v>
      </c>
      <c r="J20" s="209" t="s">
        <v>112</v>
      </c>
      <c r="K20" s="151"/>
      <c r="L20" s="151"/>
      <c r="M20" s="151"/>
      <c r="N20" s="151"/>
      <c r="O20" s="151"/>
      <c r="P20" s="211"/>
      <c r="Q20" s="152"/>
      <c r="R20" s="150" t="str">
        <f ca="1">IF(ISERROR($V20),"",OFFSET('Smelter Look-up'!$C$4,$V20-4,0)&amp;"")</f>
        <v>Jiangxi Jiangwu Cobalt Industrial Co., Ltd.</v>
      </c>
      <c r="S20" s="156" t="str">
        <f t="shared" ca="1" si="0"/>
        <v>CN</v>
      </c>
      <c r="T20" s="156" t="str">
        <f ca="1">IF(B20="","",IF(ISERROR(MATCH($J20,SorP!$B$1:$B$6226,0)),"",INDIRECT("'SorP'!$A$"&amp;MATCH($S20&amp;$J20,SorP!C:C,0))))</f>
        <v>CN-JX</v>
      </c>
      <c r="U20" s="169"/>
      <c r="V20" s="170">
        <f>IF(C20="",NA(),MATCH($B20&amp;$C20,'Smelter Look-up'!$J:$J,0))</f>
        <v>58</v>
      </c>
      <c r="X20" s="171">
        <f t="shared" si="1"/>
        <v>0</v>
      </c>
      <c r="AB20" s="171" t="str">
        <f t="shared" si="2"/>
        <v>CobaltJiangxi Jiangwu Cobalt Industrial Co., Ltd.</v>
      </c>
    </row>
    <row r="21" spans="1:28" s="171" customFormat="1" ht="25.5">
      <c r="A21" s="200"/>
      <c r="B21" s="150" t="s">
        <v>43</v>
      </c>
      <c r="C21" s="153" t="s">
        <v>12536</v>
      </c>
      <c r="D21" s="150"/>
      <c r="E21" s="150" t="s">
        <v>71</v>
      </c>
      <c r="F21" s="150" t="s">
        <v>12535</v>
      </c>
      <c r="G21" s="150" t="s">
        <v>12</v>
      </c>
      <c r="H21" s="208">
        <v>0</v>
      </c>
      <c r="I21" s="209" t="s">
        <v>12537</v>
      </c>
      <c r="J21" s="209" t="s">
        <v>112</v>
      </c>
      <c r="K21" s="151"/>
      <c r="L21" s="151"/>
      <c r="M21" s="151"/>
      <c r="N21" s="151"/>
      <c r="O21" s="151"/>
      <c r="P21" s="211"/>
      <c r="Q21" s="152"/>
      <c r="R21" s="150" t="str">
        <f ca="1">IF(ISERROR($V21),"",OFFSET('Smelter Look-up'!$C$4,$V21-4,0)&amp;"")</f>
        <v>Jiangxi Miracle Golden Tiger Cobalt Co. Ltd.</v>
      </c>
      <c r="S21" s="156" t="str">
        <f t="shared" ca="1" si="0"/>
        <v>CN</v>
      </c>
      <c r="T21" s="156" t="str">
        <f ca="1">IF(B21="","",IF(ISERROR(MATCH($J21,SorP!$B$1:$B$6226,0)),"",INDIRECT("'SorP'!$A$"&amp;MATCH($S21&amp;$J21,SorP!C:C,0))))</f>
        <v>CN-JX</v>
      </c>
      <c r="U21" s="169"/>
      <c r="V21" s="170">
        <f>IF(C21="",NA(),MATCH($B21&amp;$C21,'Smelter Look-up'!$J:$J,0))</f>
        <v>59</v>
      </c>
      <c r="X21" s="171">
        <f t="shared" si="1"/>
        <v>0</v>
      </c>
      <c r="AB21" s="171" t="str">
        <f t="shared" si="2"/>
        <v>CobaltJiangxi Miracle Golden Tiger Cobalt Co. Ltd.</v>
      </c>
    </row>
    <row r="22" spans="1:28" s="171" customFormat="1" ht="20.25">
      <c r="A22" s="200"/>
      <c r="B22" s="150" t="s">
        <v>43</v>
      </c>
      <c r="C22" s="153" t="s">
        <v>174</v>
      </c>
      <c r="D22" s="150"/>
      <c r="E22" s="150" t="s">
        <v>71</v>
      </c>
      <c r="F22" s="150" t="s">
        <v>175</v>
      </c>
      <c r="G22" s="150" t="s">
        <v>12</v>
      </c>
      <c r="H22" s="208">
        <v>0</v>
      </c>
      <c r="I22" s="209" t="s">
        <v>176</v>
      </c>
      <c r="J22" s="209" t="s">
        <v>177</v>
      </c>
      <c r="K22" s="151"/>
      <c r="L22" s="151"/>
      <c r="M22" s="151"/>
      <c r="N22" s="151"/>
      <c r="O22" s="151"/>
      <c r="P22" s="211"/>
      <c r="Q22" s="152"/>
      <c r="R22" s="150" t="str">
        <f ca="1">IF(ISERROR($V22),"",OFFSET('Smelter Look-up'!$C$4,$V22-4,0)&amp;"")</f>
        <v>Jingmen GEM Co., Ltd.</v>
      </c>
      <c r="S22" s="156" t="str">
        <f t="shared" ca="1" si="0"/>
        <v>CN</v>
      </c>
      <c r="T22" s="156" t="str">
        <f ca="1">IF(B22="","",IF(ISERROR(MATCH($J22,SorP!$B$1:$B$6226,0)),"",INDIRECT("'SorP'!$A$"&amp;MATCH($S22&amp;$J22,SorP!C:C,0))))</f>
        <v>CN-HB</v>
      </c>
      <c r="U22" s="169"/>
      <c r="V22" s="170">
        <f>IF(C22="",NA(),MATCH($B22&amp;$C22,'Smelter Look-up'!$J:$J,0))</f>
        <v>62</v>
      </c>
      <c r="X22" s="171">
        <f t="shared" si="1"/>
        <v>0</v>
      </c>
      <c r="AB22" s="171" t="str">
        <f t="shared" si="2"/>
        <v>CobaltJingmen GEM Co., Ltd.</v>
      </c>
    </row>
    <row r="23" spans="1:28" s="171" customFormat="1" ht="25.5">
      <c r="A23" s="200"/>
      <c r="B23" s="150" t="s">
        <v>43</v>
      </c>
      <c r="C23" s="153" t="s">
        <v>183</v>
      </c>
      <c r="D23" s="150"/>
      <c r="E23" s="150" t="s">
        <v>66</v>
      </c>
      <c r="F23" s="150" t="s">
        <v>184</v>
      </c>
      <c r="G23" s="150" t="s">
        <v>12</v>
      </c>
      <c r="H23" s="208">
        <v>0</v>
      </c>
      <c r="I23" s="209" t="s">
        <v>185</v>
      </c>
      <c r="J23" s="209" t="s">
        <v>186</v>
      </c>
      <c r="K23" s="151"/>
      <c r="L23" s="151"/>
      <c r="M23" s="151"/>
      <c r="N23" s="151"/>
      <c r="O23" s="151"/>
      <c r="P23" s="211"/>
      <c r="Q23" s="152"/>
      <c r="R23" s="150" t="str">
        <f ca="1">IF(ISERROR($V23),"",OFFSET('Smelter Look-up'!$C$4,$V23-4,0)&amp;"")</f>
        <v>Kamoto Copper Company</v>
      </c>
      <c r="S23" s="156" t="str">
        <f t="shared" ca="1" si="0"/>
        <v>CD</v>
      </c>
      <c r="T23" s="156" t="str">
        <f ca="1">IF(B23="","",IF(ISERROR(MATCH($J23,SorP!$B$1:$B$6226,0)),"",INDIRECT("'SorP'!$A$"&amp;MATCH($S23&amp;$J23,SorP!C:C,0))))</f>
        <v>CD-LU</v>
      </c>
      <c r="U23" s="169"/>
      <c r="V23" s="170">
        <f>IF(C23="",NA(),MATCH($B23&amp;$C23,'Smelter Look-up'!$J:$J,0))</f>
        <v>64</v>
      </c>
      <c r="X23" s="171">
        <f t="shared" si="1"/>
        <v>0</v>
      </c>
      <c r="AB23" s="171" t="str">
        <f t="shared" si="2"/>
        <v>CobaltKamoto Copper Company</v>
      </c>
    </row>
    <row r="24" spans="1:28" s="171" customFormat="1" ht="25.5">
      <c r="A24" s="156"/>
      <c r="B24" s="150" t="s">
        <v>43</v>
      </c>
      <c r="C24" s="153" t="s">
        <v>190</v>
      </c>
      <c r="D24" s="150"/>
      <c r="E24" s="150" t="s">
        <v>71</v>
      </c>
      <c r="F24" s="150" t="s">
        <v>191</v>
      </c>
      <c r="G24" s="150" t="s">
        <v>12</v>
      </c>
      <c r="H24" s="208">
        <v>0</v>
      </c>
      <c r="I24" s="209" t="s">
        <v>192</v>
      </c>
      <c r="J24" s="209" t="s">
        <v>193</v>
      </c>
      <c r="K24" s="151"/>
      <c r="L24" s="151"/>
      <c r="M24" s="151"/>
      <c r="N24" s="151"/>
      <c r="O24" s="151"/>
      <c r="P24" s="211"/>
      <c r="Q24" s="152"/>
      <c r="R24" s="150" t="str">
        <f ca="1">IF(ISERROR($V24),"",OFFSET('Smelter Look-up'!$C$4,$V24-4,0)&amp;"")</f>
        <v>Lanzhou Jinchuan Advanced Materials Technology Co., Ltd.</v>
      </c>
      <c r="S24" s="156" t="str">
        <f t="shared" ca="1" si="0"/>
        <v>CN</v>
      </c>
      <c r="T24" s="156" t="str">
        <f ca="1">IF(B24="","",IF(ISERROR(MATCH($J24,SorP!$B$1:$B$6226,0)),"",INDIRECT("'SorP'!$A$"&amp;MATCH($S24&amp;$J24,SorP!C:C,0))))</f>
        <v>CN-GS</v>
      </c>
      <c r="U24" s="169"/>
      <c r="V24" s="170">
        <f>IF(C24="",NA(),MATCH($B24&amp;$C24,'Smelter Look-up'!$J:$J,0))</f>
        <v>74</v>
      </c>
      <c r="X24" s="171">
        <f t="shared" si="1"/>
        <v>0</v>
      </c>
      <c r="AB24" s="171" t="str">
        <f t="shared" si="2"/>
        <v>CobaltLanzhou Jinchuan Advanced Materials Technology Co., Ltd.</v>
      </c>
    </row>
    <row r="25" spans="1:28" s="171" customFormat="1" ht="25.5">
      <c r="A25" s="156"/>
      <c r="B25" s="150" t="s">
        <v>43</v>
      </c>
      <c r="C25" s="153" t="s">
        <v>12782</v>
      </c>
      <c r="D25" s="150"/>
      <c r="E25" s="150" t="s">
        <v>82</v>
      </c>
      <c r="F25" s="150" t="s">
        <v>12715</v>
      </c>
      <c r="G25" s="150" t="s">
        <v>12</v>
      </c>
      <c r="H25" s="208" t="s">
        <v>19223</v>
      </c>
      <c r="I25" s="209" t="s">
        <v>12783</v>
      </c>
      <c r="J25" s="209" t="s">
        <v>11607</v>
      </c>
      <c r="K25" s="151"/>
      <c r="L25" s="151"/>
      <c r="M25" s="151"/>
      <c r="N25" s="151"/>
      <c r="O25" s="151"/>
      <c r="P25" s="211"/>
      <c r="Q25" s="152"/>
      <c r="R25" s="150" t="str">
        <f ca="1">IF(ISERROR($V25),"",OFFSET('Smelter Look-up'!$C$4,$V25-4,0)&amp;"")</f>
        <v>Lianyou Resources Co., Ltd.</v>
      </c>
      <c r="S25" s="156" t="str">
        <f t="shared" ca="1" si="0"/>
        <v>TW</v>
      </c>
      <c r="T25" s="156" t="str">
        <f ca="1">IF(B25="","",IF(ISERROR(MATCH($J25,SorP!$B$1:$B$6226,0)),"",INDIRECT("'SorP'!$A$"&amp;MATCH($S25&amp;$J25,SorP!C:C,0))))</f>
        <v>TW-ILA</v>
      </c>
      <c r="U25" s="169"/>
      <c r="V25" s="170">
        <f>IF(C25="",NA(),MATCH($B25&amp;$C25,'Smelter Look-up'!$J:$J,0))</f>
        <v>75</v>
      </c>
      <c r="X25" s="171">
        <f t="shared" si="1"/>
        <v>0</v>
      </c>
      <c r="AB25" s="171" t="str">
        <f t="shared" si="2"/>
        <v>CobaltLianyou Resources Co., Ltd.</v>
      </c>
    </row>
    <row r="26" spans="1:28" s="171" customFormat="1" ht="25.5">
      <c r="A26" s="156"/>
      <c r="B26" s="150" t="s">
        <v>43</v>
      </c>
      <c r="C26" s="153" t="s">
        <v>217</v>
      </c>
      <c r="D26" s="150"/>
      <c r="E26" s="150" t="s">
        <v>82</v>
      </c>
      <c r="F26" s="150" t="s">
        <v>218</v>
      </c>
      <c r="G26" s="150" t="s">
        <v>12</v>
      </c>
      <c r="H26" s="208">
        <v>0</v>
      </c>
      <c r="I26" s="209" t="s">
        <v>216</v>
      </c>
      <c r="J26" s="209" t="s">
        <v>216</v>
      </c>
      <c r="K26" s="151"/>
      <c r="L26" s="151"/>
      <c r="M26" s="151"/>
      <c r="N26" s="151"/>
      <c r="O26" s="151"/>
      <c r="P26" s="211"/>
      <c r="Q26" s="152"/>
      <c r="R26" s="150" t="str">
        <f ca="1">IF(ISERROR($V26),"",OFFSET('Smelter Look-up'!$C$4,$V26-4,0)&amp;"")</f>
        <v>Mechema Taiwan Plant 2</v>
      </c>
      <c r="S26" s="156" t="str">
        <f t="shared" ca="1" si="0"/>
        <v>TW</v>
      </c>
      <c r="T26" s="156" t="str">
        <f ca="1">IF(B26="","",IF(ISERROR(MATCH($J26,SorP!$B$1:$B$6226,0)),"",INDIRECT("'SorP'!$A$"&amp;MATCH($S26&amp;$J26,SorP!C:C,0))))</f>
        <v>TW-TAO</v>
      </c>
      <c r="U26" s="169"/>
      <c r="V26" s="170">
        <f>IF(C26="",NA(),MATCH($B26&amp;$C26,'Smelter Look-up'!$J:$J,0))</f>
        <v>85</v>
      </c>
      <c r="X26" s="171">
        <f t="shared" si="1"/>
        <v>0</v>
      </c>
      <c r="AB26" s="171" t="str">
        <f t="shared" si="2"/>
        <v>CobaltMechema Taiwan Plant 2</v>
      </c>
    </row>
    <row r="27" spans="1:28" s="171" customFormat="1" ht="20.25">
      <c r="A27" s="156"/>
      <c r="B27" s="150" t="s">
        <v>43</v>
      </c>
      <c r="C27" s="153" t="s">
        <v>224</v>
      </c>
      <c r="D27" s="150"/>
      <c r="E27" s="150" t="s">
        <v>225</v>
      </c>
      <c r="F27" s="150" t="s">
        <v>226</v>
      </c>
      <c r="G27" s="150" t="s">
        <v>12</v>
      </c>
      <c r="H27" s="208">
        <v>0</v>
      </c>
      <c r="I27" s="209" t="s">
        <v>227</v>
      </c>
      <c r="J27" s="209" t="s">
        <v>228</v>
      </c>
      <c r="K27" s="151"/>
      <c r="L27" s="151"/>
      <c r="M27" s="151"/>
      <c r="N27" s="151"/>
      <c r="O27" s="151"/>
      <c r="P27" s="211"/>
      <c r="Q27" s="152"/>
      <c r="R27" s="150" t="str">
        <f ca="1">IF(ISERROR($V27),"",OFFSET('Smelter Look-up'!$C$4,$V27-4,0)&amp;"")</f>
        <v>Murrin Murrin Nickel Cobalt Plant</v>
      </c>
      <c r="S27" s="156" t="str">
        <f t="shared" ca="1" si="0"/>
        <v>AU</v>
      </c>
      <c r="T27" s="156" t="str">
        <f ca="1">IF(B27="","",IF(ISERROR(MATCH($J27,SorP!$B$1:$B$6226,0)),"",INDIRECT("'SorP'!$A$"&amp;MATCH($S27&amp;$J27,SorP!C:C,0))))</f>
        <v>AU-WA</v>
      </c>
      <c r="U27" s="169"/>
      <c r="V27" s="170">
        <f>IF(C27="",NA(),MATCH($B27&amp;$C27,'Smelter Look-up'!$J:$J,0))</f>
        <v>94</v>
      </c>
      <c r="X27" s="171">
        <f t="shared" si="1"/>
        <v>0</v>
      </c>
      <c r="AB27" s="171" t="str">
        <f t="shared" si="2"/>
        <v>CobaltMurrin Murrin Nickel Cobalt Plant</v>
      </c>
    </row>
    <row r="28" spans="1:28" s="171" customFormat="1" ht="25.5">
      <c r="A28" s="156"/>
      <c r="B28" s="150" t="s">
        <v>43</v>
      </c>
      <c r="C28" s="153" t="s">
        <v>12543</v>
      </c>
      <c r="D28" s="150"/>
      <c r="E28" s="150" t="s">
        <v>139</v>
      </c>
      <c r="F28" s="150" t="s">
        <v>250</v>
      </c>
      <c r="G28" s="150" t="s">
        <v>12</v>
      </c>
      <c r="H28" s="208">
        <v>0</v>
      </c>
      <c r="I28" s="209" t="s">
        <v>251</v>
      </c>
      <c r="J28" s="209" t="s">
        <v>252</v>
      </c>
      <c r="K28" s="151"/>
      <c r="L28" s="151"/>
      <c r="M28" s="151"/>
      <c r="N28" s="151"/>
      <c r="O28" s="151"/>
      <c r="P28" s="211"/>
      <c r="Q28" s="152"/>
      <c r="R28" s="150" t="str">
        <f ca="1">IF(ISERROR($V28),"",OFFSET('Smelter Look-up'!$C$4,$V28-4,0)&amp;"")</f>
        <v>Niihama Nickel Refinery, Sumitomo Metal Mining</v>
      </c>
      <c r="S28" s="156" t="str">
        <f t="shared" ca="1" si="0"/>
        <v>JP</v>
      </c>
      <c r="T28" s="156" t="str">
        <f ca="1">IF(B28="","",IF(ISERROR(MATCH($J28,SorP!$B$1:$B$6226,0)),"",INDIRECT("'SorP'!$A$"&amp;MATCH($S28&amp;$J28,SorP!C:C,0))))</f>
        <v>JP-38</v>
      </c>
      <c r="U28" s="169"/>
      <c r="V28" s="170">
        <f>IF(C28="",NA(),MATCH($B28&amp;$C28,'Smelter Look-up'!$J:$J,0))</f>
        <v>108</v>
      </c>
      <c r="X28" s="171">
        <f t="shared" si="1"/>
        <v>0</v>
      </c>
      <c r="AB28" s="171" t="str">
        <f t="shared" si="2"/>
        <v>CobaltNiihama Nickel Refinery, Sumitomo Metal Mining</v>
      </c>
    </row>
    <row r="29" spans="1:28" s="171" customFormat="1" ht="20.25">
      <c r="A29" s="156"/>
      <c r="B29" s="150" t="s">
        <v>43</v>
      </c>
      <c r="C29" s="153" t="s">
        <v>258</v>
      </c>
      <c r="D29" s="150"/>
      <c r="E29" s="150" t="s">
        <v>107</v>
      </c>
      <c r="F29" s="150" t="s">
        <v>259</v>
      </c>
      <c r="G29" s="150" t="s">
        <v>12</v>
      </c>
      <c r="H29" s="208">
        <v>0</v>
      </c>
      <c r="I29" s="209" t="s">
        <v>260</v>
      </c>
      <c r="J29" s="209" t="s">
        <v>261</v>
      </c>
      <c r="K29" s="151"/>
      <c r="L29" s="151"/>
      <c r="M29" s="151"/>
      <c r="N29" s="151"/>
      <c r="O29" s="151"/>
      <c r="P29" s="211"/>
      <c r="Q29" s="152"/>
      <c r="R29" s="150" t="str">
        <f ca="1">IF(ISERROR($V29),"",OFFSET('Smelter Look-up'!$C$4,$V29-4,0)&amp;"")</f>
        <v>NORILSK NICKEL HARJAVALTA OY</v>
      </c>
      <c r="S29" s="156" t="str">
        <f t="shared" ca="1" si="0"/>
        <v>FI</v>
      </c>
      <c r="T29" s="156" t="str">
        <f ca="1">IF(B29="","",IF(ISERROR(MATCH($J29,SorP!$B$1:$B$6226,0)),"",INDIRECT("'SorP'!$A$"&amp;MATCH($S29&amp;$J29,SorP!C:C,0))))</f>
        <v>FI-17</v>
      </c>
      <c r="U29" s="169"/>
      <c r="V29" s="170">
        <f>IF(C29="",NA(),MATCH($B29&amp;$C29,'Smelter Look-up'!$J:$J,0))</f>
        <v>111</v>
      </c>
      <c r="X29" s="171">
        <f t="shared" si="1"/>
        <v>0</v>
      </c>
      <c r="AB29" s="171" t="str">
        <f t="shared" si="2"/>
        <v>CobaltNORILSK NICKEL HARJAVALTA OY</v>
      </c>
    </row>
    <row r="30" spans="1:28" s="171" customFormat="1" ht="20.25">
      <c r="A30" s="156"/>
      <c r="B30" s="150" t="s">
        <v>43</v>
      </c>
      <c r="C30" s="153" t="s">
        <v>262</v>
      </c>
      <c r="D30" s="150"/>
      <c r="E30" s="150" t="s">
        <v>101</v>
      </c>
      <c r="F30" s="150" t="s">
        <v>263</v>
      </c>
      <c r="G30" s="150" t="s">
        <v>12</v>
      </c>
      <c r="H30" s="208">
        <v>0</v>
      </c>
      <c r="I30" s="209" t="s">
        <v>264</v>
      </c>
      <c r="J30" s="209" t="s">
        <v>104</v>
      </c>
      <c r="K30" s="151"/>
      <c r="L30" s="151"/>
      <c r="M30" s="151"/>
      <c r="N30" s="151"/>
      <c r="O30" s="151"/>
      <c r="P30" s="211"/>
      <c r="Q30" s="152"/>
      <c r="R30" s="150" t="str">
        <f ca="1">IF(ISERROR($V30),"",OFFSET('Smelter Look-up'!$C$4,$V30-4,0)&amp;"")</f>
        <v>Port Colborne Refinery</v>
      </c>
      <c r="S30" s="156" t="str">
        <f t="shared" ca="1" si="0"/>
        <v>CA</v>
      </c>
      <c r="T30" s="156" t="str">
        <f ca="1">IF(B30="","",IF(ISERROR(MATCH($J30,SorP!$B$1:$B$6226,0)),"",INDIRECT("'SorP'!$A$"&amp;MATCH($S30&amp;$J30,SorP!C:C,0))))</f>
        <v>CA-ON</v>
      </c>
      <c r="U30" s="169"/>
      <c r="V30" s="170">
        <f>IF(C30="",NA(),MATCH($B30&amp;$C30,'Smelter Look-up'!$J:$J,0))</f>
        <v>113</v>
      </c>
      <c r="X30" s="171">
        <f t="shared" si="1"/>
        <v>0</v>
      </c>
      <c r="AB30" s="171" t="str">
        <f t="shared" si="2"/>
        <v>CobaltPort Colborne Refinery</v>
      </c>
    </row>
    <row r="31" spans="1:28" s="171" customFormat="1" ht="25.5">
      <c r="A31" s="156"/>
      <c r="B31" s="150" t="s">
        <v>43</v>
      </c>
      <c r="C31" s="153" t="s">
        <v>270</v>
      </c>
      <c r="D31" s="150"/>
      <c r="E31" s="150" t="s">
        <v>71</v>
      </c>
      <c r="F31" s="150" t="s">
        <v>271</v>
      </c>
      <c r="G31" s="150" t="s">
        <v>12</v>
      </c>
      <c r="H31" s="208">
        <v>0</v>
      </c>
      <c r="I31" s="209" t="s">
        <v>272</v>
      </c>
      <c r="J31" s="209" t="s">
        <v>211</v>
      </c>
      <c r="K31" s="151"/>
      <c r="L31" s="151"/>
      <c r="M31" s="151"/>
      <c r="N31" s="151"/>
      <c r="O31" s="151"/>
      <c r="P31" s="211"/>
      <c r="Q31" s="152"/>
      <c r="R31" s="150" t="str">
        <f ca="1">IF(ISERROR($V31),"",OFFSET('Smelter Look-up'!$C$4,$V31-4,0)&amp;"")</f>
        <v>Quzhou Huayou Cobalt New Material Co., Ltd.</v>
      </c>
      <c r="S31" s="156" t="str">
        <f t="shared" ca="1" si="0"/>
        <v>CN</v>
      </c>
      <c r="T31" s="156" t="str">
        <f ca="1">IF(B31="","",IF(ISERROR(MATCH($J31,SorP!$B$1:$B$6226,0)),"",INDIRECT("'SorP'!$A$"&amp;MATCH($S31&amp;$J31,SorP!C:C,0))))</f>
        <v>CN-ZJ</v>
      </c>
      <c r="U31" s="169"/>
      <c r="V31" s="170">
        <f>IF(C31="",NA(),MATCH($B31&amp;$C31,'Smelter Look-up'!$J:$J,0))</f>
        <v>118</v>
      </c>
      <c r="X31" s="171">
        <f t="shared" si="1"/>
        <v>0</v>
      </c>
      <c r="AB31" s="171" t="str">
        <f t="shared" si="2"/>
        <v>CobaltQuzhou Huayou Cobalt New Material Co., Ltd.</v>
      </c>
    </row>
    <row r="32" spans="1:28" s="171" customFormat="1" ht="20.25">
      <c r="A32" s="156"/>
      <c r="B32" s="150" t="s">
        <v>43</v>
      </c>
      <c r="C32" s="153" t="s">
        <v>281</v>
      </c>
      <c r="D32" s="150"/>
      <c r="E32" s="150" t="s">
        <v>87</v>
      </c>
      <c r="F32" s="150" t="s">
        <v>282</v>
      </c>
      <c r="G32" s="150" t="s">
        <v>12</v>
      </c>
      <c r="H32" s="208">
        <v>0</v>
      </c>
      <c r="I32" s="209" t="s">
        <v>283</v>
      </c>
      <c r="J32" s="209" t="s">
        <v>284</v>
      </c>
      <c r="K32" s="151"/>
      <c r="L32" s="151"/>
      <c r="M32" s="151"/>
      <c r="N32" s="151"/>
      <c r="O32" s="151"/>
      <c r="P32" s="211"/>
      <c r="Q32" s="152"/>
      <c r="R32" s="150" t="str">
        <f ca="1">IF(ISERROR($V32),"",OFFSET('Smelter Look-up'!$C$4,$V32-4,0)&amp;"")</f>
        <v>SungEel HiTech Co., Ltd.</v>
      </c>
      <c r="S32" s="156" t="str">
        <f t="shared" ca="1" si="0"/>
        <v>KR</v>
      </c>
      <c r="T32" s="156" t="str">
        <f ca="1">IF(B32="","",IF(ISERROR(MATCH($J32,SorP!$B$1:$B$6226,0)),"",INDIRECT("'SorP'!$A$"&amp;MATCH($S32&amp;$J32,SorP!C:C,0))))</f>
        <v>KR-45</v>
      </c>
      <c r="U32" s="169"/>
      <c r="V32" s="170">
        <f>IF(C32="",NA(),MATCH($B32&amp;$C32,'Smelter Look-up'!$J:$J,0))</f>
        <v>132</v>
      </c>
      <c r="X32" s="171">
        <f t="shared" si="1"/>
        <v>0</v>
      </c>
      <c r="AB32" s="171" t="str">
        <f t="shared" si="2"/>
        <v>CobaltSungEel HiTech Co., Ltd.</v>
      </c>
    </row>
    <row r="33" spans="1:28" s="171" customFormat="1" ht="25.5">
      <c r="A33" s="156"/>
      <c r="B33" s="150" t="s">
        <v>43</v>
      </c>
      <c r="C33" s="153" t="s">
        <v>200</v>
      </c>
      <c r="D33" s="150"/>
      <c r="E33" s="150" t="s">
        <v>71</v>
      </c>
      <c r="F33" s="150" t="s">
        <v>201</v>
      </c>
      <c r="G33" s="150" t="s">
        <v>12</v>
      </c>
      <c r="H33" s="208">
        <v>0</v>
      </c>
      <c r="I33" s="209" t="s">
        <v>202</v>
      </c>
      <c r="J33" s="209" t="s">
        <v>203</v>
      </c>
      <c r="K33" s="151"/>
      <c r="L33" s="151"/>
      <c r="M33" s="151"/>
      <c r="N33" s="151"/>
      <c r="O33" s="151"/>
      <c r="P33" s="211"/>
      <c r="Q33" s="152"/>
      <c r="R33" s="150" t="str">
        <f ca="1">IF(ISERROR($V33),"",OFFSET('Smelter Look-up'!$C$4,$V33-4,0)&amp;"")</f>
        <v>Tianjin Maolian Science &amp; Technology Co., Ltd.</v>
      </c>
      <c r="S33" s="156" t="str">
        <f t="shared" ca="1" si="0"/>
        <v>CN</v>
      </c>
      <c r="T33" s="156" t="str">
        <f ca="1">IF(B33="","",IF(ISERROR(MATCH($J33,SorP!$B$1:$B$6226,0)),"",INDIRECT("'SorP'!$A$"&amp;MATCH($S33&amp;$J33,SorP!C:C,0))))</f>
        <v>CN-TJ</v>
      </c>
      <c r="U33" s="169"/>
      <c r="V33" s="170">
        <f>IF(C33="",NA(),MATCH($B33&amp;$C33,'Smelter Look-up'!$J:$J,0))</f>
        <v>137</v>
      </c>
      <c r="X33" s="171">
        <f t="shared" si="1"/>
        <v>0</v>
      </c>
      <c r="AB33" s="171" t="str">
        <f t="shared" si="2"/>
        <v>CobaltTianjin Maolian Science &amp; Technology Co., Ltd.</v>
      </c>
    </row>
    <row r="34" spans="1:28" s="171" customFormat="1" ht="25.5">
      <c r="A34" s="156"/>
      <c r="B34" s="150" t="s">
        <v>43</v>
      </c>
      <c r="C34" s="153" t="s">
        <v>106</v>
      </c>
      <c r="D34" s="150"/>
      <c r="E34" s="150" t="s">
        <v>107</v>
      </c>
      <c r="F34" s="150" t="s">
        <v>108</v>
      </c>
      <c r="G34" s="150" t="s">
        <v>12</v>
      </c>
      <c r="H34" s="208">
        <v>0</v>
      </c>
      <c r="I34" s="209" t="s">
        <v>109</v>
      </c>
      <c r="J34" s="209" t="s">
        <v>110</v>
      </c>
      <c r="K34" s="151"/>
      <c r="L34" s="151"/>
      <c r="M34" s="151"/>
      <c r="N34" s="151"/>
      <c r="O34" s="151"/>
      <c r="P34" s="211"/>
      <c r="Q34" s="152"/>
      <c r="R34" s="150" t="str">
        <f ca="1">IF(ISERROR($V34),"",OFFSET('Smelter Look-up'!$C$4,$V34-4,0)&amp;"")</f>
        <v>Umicore Finland Oy</v>
      </c>
      <c r="S34" s="156" t="str">
        <f t="shared" ca="1" si="0"/>
        <v>FI</v>
      </c>
      <c r="T34" s="156" t="str">
        <f ca="1">IF(B34="","",IF(ISERROR(MATCH($J34,SorP!$B$1:$B$6226,0)),"",INDIRECT("'SorP'!$A$"&amp;MATCH($S34&amp;$J34,SorP!C:C,0))))</f>
        <v>FI-07</v>
      </c>
      <c r="U34" s="169"/>
      <c r="V34" s="170">
        <f>IF(C34="",NA(),MATCH($B34&amp;$C34,'Smelter Look-up'!$J:$J,0))</f>
        <v>138</v>
      </c>
      <c r="X34" s="171">
        <f t="shared" si="1"/>
        <v>0</v>
      </c>
      <c r="AB34" s="171" t="str">
        <f t="shared" si="2"/>
        <v>CobaltUmicore Finland Oy</v>
      </c>
    </row>
    <row r="35" spans="1:28" s="171" customFormat="1" ht="20.25">
      <c r="A35" s="156"/>
      <c r="B35" s="150" t="s">
        <v>43</v>
      </c>
      <c r="C35" s="153" t="s">
        <v>289</v>
      </c>
      <c r="D35" s="150"/>
      <c r="E35" s="150" t="s">
        <v>290</v>
      </c>
      <c r="F35" s="150" t="s">
        <v>291</v>
      </c>
      <c r="G35" s="150" t="s">
        <v>12</v>
      </c>
      <c r="H35" s="208">
        <v>0</v>
      </c>
      <c r="I35" s="209" t="s">
        <v>292</v>
      </c>
      <c r="J35" s="209" t="s">
        <v>293</v>
      </c>
      <c r="K35" s="151"/>
      <c r="L35" s="151"/>
      <c r="M35" s="151"/>
      <c r="N35" s="151"/>
      <c r="O35" s="151"/>
      <c r="P35" s="211"/>
      <c r="Q35" s="152"/>
      <c r="R35" s="150" t="str">
        <f ca="1">IF(ISERROR($V35),"",OFFSET('Smelter Look-up'!$C$4,$V35-4,0)&amp;"")</f>
        <v>Umicore Olen</v>
      </c>
      <c r="S35" s="156" t="str">
        <f t="shared" ca="1" si="0"/>
        <v>BE</v>
      </c>
      <c r="T35" s="156" t="str">
        <f ca="1">IF(B35="","",IF(ISERROR(MATCH($J35,SorP!$B$1:$B$6226,0)),"",INDIRECT("'SorP'!$A$"&amp;MATCH($S35&amp;$J35,SorP!C:C,0))))</f>
        <v>BE-VAN</v>
      </c>
      <c r="U35" s="169"/>
      <c r="V35" s="170">
        <f>IF(C35="",NA(),MATCH($B35&amp;$C35,'Smelter Look-up'!$J:$J,0))</f>
        <v>139</v>
      </c>
      <c r="X35" s="171">
        <f t="shared" si="1"/>
        <v>0</v>
      </c>
      <c r="AB35" s="171" t="str">
        <f t="shared" si="2"/>
        <v>CobaltUmicore Olen</v>
      </c>
    </row>
    <row r="36" spans="1:28" s="171" customFormat="1" ht="25.5">
      <c r="A36" s="156"/>
      <c r="B36" s="150" t="s">
        <v>43</v>
      </c>
      <c r="C36" s="153" t="s">
        <v>12552</v>
      </c>
      <c r="D36" s="150"/>
      <c r="E36" s="150" t="s">
        <v>71</v>
      </c>
      <c r="F36" s="150" t="s">
        <v>317</v>
      </c>
      <c r="G36" s="150" t="s">
        <v>12</v>
      </c>
      <c r="H36" s="208">
        <v>0</v>
      </c>
      <c r="I36" s="209" t="s">
        <v>210</v>
      </c>
      <c r="J36" s="209" t="s">
        <v>211</v>
      </c>
      <c r="K36" s="151"/>
      <c r="L36" s="151"/>
      <c r="M36" s="151"/>
      <c r="N36" s="151"/>
      <c r="O36" s="151"/>
      <c r="P36" s="211"/>
      <c r="Q36" s="152"/>
      <c r="R36" s="150" t="str">
        <f ca="1">IF(ISERROR($V36),"",OFFSET('Smelter Look-up'!$C$4,$V36-4,0)&amp;"")</f>
        <v>Zhejiang Greatpower Cobalt Materials Co., Ltd.</v>
      </c>
      <c r="S36" s="156" t="str">
        <f t="shared" ca="1" si="0"/>
        <v>CN</v>
      </c>
      <c r="T36" s="156" t="str">
        <f ca="1">IF(B36="","",IF(ISERROR(MATCH($J36,SorP!$B$1:$B$6226,0)),"",INDIRECT("'SorP'!$A$"&amp;MATCH($S36&amp;$J36,SorP!C:C,0))))</f>
        <v>CN-ZJ</v>
      </c>
      <c r="U36" s="169"/>
      <c r="V36" s="170">
        <f>IF(C36="",NA(),MATCH($B36&amp;$C36,'Smelter Look-up'!$J:$J,0))</f>
        <v>149</v>
      </c>
      <c r="X36" s="171">
        <f t="shared" si="1"/>
        <v>0</v>
      </c>
      <c r="AB36" s="171" t="str">
        <f t="shared" si="2"/>
        <v>CobaltZhejiang Greatpower Cobalt Materials Co., Ltd.</v>
      </c>
    </row>
    <row r="37" spans="1:28" s="171" customFormat="1" ht="20.25">
      <c r="A37" s="156"/>
      <c r="B37" s="150" t="s">
        <v>43</v>
      </c>
      <c r="C37" s="153" t="s">
        <v>313</v>
      </c>
      <c r="D37" s="150"/>
      <c r="E37" s="150" t="s">
        <v>71</v>
      </c>
      <c r="F37" s="150" t="s">
        <v>314</v>
      </c>
      <c r="G37" s="150" t="s">
        <v>12</v>
      </c>
      <c r="H37" s="208">
        <v>0</v>
      </c>
      <c r="I37" s="209" t="s">
        <v>315</v>
      </c>
      <c r="J37" s="209" t="s">
        <v>211</v>
      </c>
      <c r="K37" s="151"/>
      <c r="L37" s="151"/>
      <c r="M37" s="151"/>
      <c r="N37" s="151"/>
      <c r="O37" s="151"/>
      <c r="P37" s="211"/>
      <c r="Q37" s="152"/>
      <c r="R37" s="150" t="str">
        <f ca="1">IF(ISERROR($V37),"",OFFSET('Smelter Look-up'!$C$4,$V37-4,0)&amp;"")</f>
        <v>Zhejiang Huayou Cobalt Company Limited</v>
      </c>
      <c r="S37" s="156" t="str">
        <f t="shared" ca="1" si="0"/>
        <v>CN</v>
      </c>
      <c r="T37" s="156" t="str">
        <f ca="1">IF(B37="","",IF(ISERROR(MATCH($J37,SorP!$B$1:$B$6226,0)),"",INDIRECT("'SorP'!$A$"&amp;MATCH($S37&amp;$J37,SorP!C:C,0))))</f>
        <v>CN-ZJ</v>
      </c>
      <c r="U37" s="169"/>
      <c r="V37" s="170">
        <f>IF(C37="",NA(),MATCH($B37&amp;$C37,'Smelter Look-up'!$J:$J,0))</f>
        <v>151</v>
      </c>
      <c r="X37" s="171">
        <f t="shared" si="1"/>
        <v>0</v>
      </c>
      <c r="AB37" s="171" t="str">
        <f t="shared" si="2"/>
        <v>CobaltZhejiang Huayou Cobalt Company Limited</v>
      </c>
    </row>
    <row r="38" spans="1:28" s="171" customFormat="1" ht="20.25">
      <c r="A38" s="156"/>
      <c r="B38" s="150" t="s">
        <v>43</v>
      </c>
      <c r="C38" s="153" t="s">
        <v>318</v>
      </c>
      <c r="D38" s="150"/>
      <c r="E38" s="150" t="s">
        <v>71</v>
      </c>
      <c r="F38" s="150" t="s">
        <v>319</v>
      </c>
      <c r="G38" s="150" t="s">
        <v>12</v>
      </c>
      <c r="H38" s="208">
        <v>0</v>
      </c>
      <c r="I38" s="209" t="s">
        <v>320</v>
      </c>
      <c r="J38" s="209" t="s">
        <v>128</v>
      </c>
      <c r="K38" s="151"/>
      <c r="L38" s="151"/>
      <c r="M38" s="151"/>
      <c r="N38" s="151"/>
      <c r="O38" s="151"/>
      <c r="P38" s="211"/>
      <c r="Q38" s="152"/>
      <c r="R38" s="150" t="str">
        <f ca="1">IF(ISERROR($V38),"",OFFSET('Smelter Look-up'!$C$4,$V38-4,0)&amp;"")</f>
        <v>Zhuhai Kelixin Metal Materials Co., Ltd.</v>
      </c>
      <c r="S38" s="156" t="str">
        <f t="shared" ca="1" si="0"/>
        <v>CN</v>
      </c>
      <c r="T38" s="156" t="str">
        <f ca="1">IF(B38="","",IF(ISERROR(MATCH($J38,SorP!$B$1:$B$6226,0)),"",INDIRECT("'SorP'!$A$"&amp;MATCH($S38&amp;$J38,SorP!C:C,0))))</f>
        <v>CN-GD</v>
      </c>
      <c r="U38" s="169"/>
      <c r="V38" s="170">
        <f>IF(C38="",NA(),MATCH($B38&amp;$C38,'Smelter Look-up'!$J:$J,0))</f>
        <v>154</v>
      </c>
      <c r="X38" s="171">
        <f t="shared" si="1"/>
        <v>0</v>
      </c>
      <c r="AB38" s="171" t="str">
        <f t="shared" si="2"/>
        <v>CobaltZhuhai Kelixin Metal Materials Co., Ltd.</v>
      </c>
    </row>
    <row r="39" spans="1:28" s="171" customFormat="1" ht="20.25">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IF(B39="","",IF(ISERROR(MATCH($J39,SorP!$B$1:$B$6226,0)),"",INDIRECT("'SorP'!$A$"&amp;MATCH($S39&amp;$J39,SorP!C:C,0))))</f>
        <v/>
      </c>
      <c r="U39" s="169"/>
      <c r="V39" s="170" t="e">
        <f>IF(C39="",NA(),MATCH($B39&amp;$C39,'Smelter Look-up'!$J:$J,0))</f>
        <v>#N/A</v>
      </c>
      <c r="X39" s="171">
        <f t="shared" ca="1" si="1"/>
        <v>0</v>
      </c>
      <c r="AB39" s="171" t="str">
        <f t="shared" si="2"/>
        <v/>
      </c>
    </row>
    <row r="40" spans="1:28" s="171" customFormat="1" ht="20.25">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IF(B40="","",IF(ISERROR(MATCH($J40,SorP!$B$1:$B$6226,0)),"",INDIRECT("'SorP'!$A$"&amp;MATCH($S40&amp;$J40,SorP!C:C,0))))</f>
        <v/>
      </c>
      <c r="U40" s="169"/>
      <c r="V40" s="170" t="e">
        <f>IF(C40="",NA(),MATCH($B40&amp;$C40,'Smelter Look-up'!$J:$J,0))</f>
        <v>#N/A</v>
      </c>
      <c r="X40" s="171">
        <f t="shared" ca="1" si="1"/>
        <v>0</v>
      </c>
      <c r="AB40" s="171" t="str">
        <f t="shared" si="2"/>
        <v/>
      </c>
    </row>
    <row r="41" spans="1:28" s="171" customFormat="1" ht="20.25">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IF(B41="","",IF(ISERROR(MATCH($J41,SorP!$B$1:$B$6226,0)),"",INDIRECT("'SorP'!$A$"&amp;MATCH($S41&amp;$J41,SorP!C:C,0))))</f>
        <v/>
      </c>
      <c r="U41" s="169"/>
      <c r="V41" s="170" t="e">
        <f>IF(C41="",NA(),MATCH($B41&amp;$C41,'Smelter Look-up'!$J:$J,0))</f>
        <v>#N/A</v>
      </c>
      <c r="X41" s="171">
        <f t="shared" ca="1" si="1"/>
        <v>0</v>
      </c>
      <c r="AB41" s="171" t="str">
        <f t="shared" si="2"/>
        <v/>
      </c>
    </row>
    <row r="42" spans="1:28" s="171" customFormat="1" ht="20.25">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IF(B42="","",IF(ISERROR(MATCH($J42,SorP!$B$1:$B$6226,0)),"",INDIRECT("'SorP'!$A$"&amp;MATCH($S42&amp;$J42,SorP!C:C,0))))</f>
        <v/>
      </c>
      <c r="U42" s="169"/>
      <c r="V42" s="170" t="e">
        <f>IF(C42="",NA(),MATCH($B42&amp;$C42,'Smelter Look-up'!$J:$J,0))</f>
        <v>#N/A</v>
      </c>
      <c r="X42" s="171">
        <f t="shared" ca="1" si="1"/>
        <v>0</v>
      </c>
      <c r="AB42" s="171" t="str">
        <f t="shared" si="2"/>
        <v/>
      </c>
    </row>
    <row r="43" spans="1:28" s="171" customFormat="1" ht="20.25">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IF(B43="","",IF(ISERROR(MATCH($J43,SorP!$B$1:$B$6226,0)),"",INDIRECT("'SorP'!$A$"&amp;MATCH($S43&amp;$J43,SorP!C:C,0))))</f>
        <v/>
      </c>
      <c r="U43" s="169"/>
      <c r="V43" s="170" t="e">
        <f>IF(C43="",NA(),MATCH($B43&amp;$C43,'Smelter Look-up'!$J:$J,0))</f>
        <v>#N/A</v>
      </c>
      <c r="X43" s="171">
        <f t="shared" ca="1" si="1"/>
        <v>0</v>
      </c>
      <c r="AB43" s="171" t="str">
        <f t="shared" si="2"/>
        <v/>
      </c>
    </row>
    <row r="44" spans="1:28" s="171" customFormat="1" ht="20.25">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IF(B44="","",IF(ISERROR(MATCH($J44,SorP!$B$1:$B$6226,0)),"",INDIRECT("'SorP'!$A$"&amp;MATCH($S44&amp;$J44,SorP!C:C,0))))</f>
        <v/>
      </c>
      <c r="U44" s="169"/>
      <c r="V44" s="170" t="e">
        <f>IF(C44="",NA(),MATCH($B44&amp;$C44,'Smelter Look-up'!$J:$J,0))</f>
        <v>#N/A</v>
      </c>
      <c r="X44" s="171">
        <f t="shared" ca="1" si="1"/>
        <v>0</v>
      </c>
      <c r="AB44" s="171" t="str">
        <f t="shared" si="2"/>
        <v/>
      </c>
    </row>
    <row r="45" spans="1:28" s="171" customFormat="1" ht="20.25">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IF(B45="","",IF(ISERROR(MATCH($J45,SorP!$B$1:$B$6226,0)),"",INDIRECT("'SorP'!$A$"&amp;MATCH($S45&amp;$J45,SorP!C:C,0))))</f>
        <v/>
      </c>
      <c r="U45" s="169"/>
      <c r="V45" s="170" t="e">
        <f>IF(C45="",NA(),MATCH($B45&amp;$C45,'Smelter Look-up'!$J:$J,0))</f>
        <v>#N/A</v>
      </c>
      <c r="X45" s="171">
        <f t="shared" ca="1" si="1"/>
        <v>0</v>
      </c>
      <c r="AB45" s="171" t="str">
        <f t="shared" si="2"/>
        <v/>
      </c>
    </row>
    <row r="46" spans="1:28" s="171" customFormat="1" ht="20.25">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IF(B46="","",IF(ISERROR(MATCH($J46,SorP!$B$1:$B$6226,0)),"",INDIRECT("'SorP'!$A$"&amp;MATCH($S46&amp;$J46,SorP!C:C,0))))</f>
        <v/>
      </c>
      <c r="U46" s="169"/>
      <c r="V46" s="170" t="e">
        <f>IF(C46="",NA(),MATCH($B46&amp;$C46,'Smelter Look-up'!$J:$J,0))</f>
        <v>#N/A</v>
      </c>
      <c r="X46" s="171">
        <f t="shared" ca="1" si="1"/>
        <v>0</v>
      </c>
      <c r="AB46" s="171" t="str">
        <f t="shared" si="2"/>
        <v/>
      </c>
    </row>
    <row r="47" spans="1:28" s="171" customFormat="1" ht="20.25">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IF(B47="","",IF(ISERROR(MATCH($J47,SorP!$B$1:$B$6226,0)),"",INDIRECT("'SorP'!$A$"&amp;MATCH($S47&amp;$J47,SorP!C:C,0))))</f>
        <v/>
      </c>
      <c r="U47" s="169"/>
      <c r="V47" s="170" t="e">
        <f>IF(C47="",NA(),MATCH($B47&amp;$C47,'Smelter Look-up'!$J:$J,0))</f>
        <v>#N/A</v>
      </c>
      <c r="X47" s="171">
        <f t="shared" ca="1" si="1"/>
        <v>0</v>
      </c>
      <c r="AB47" s="171" t="str">
        <f t="shared" si="2"/>
        <v/>
      </c>
    </row>
    <row r="48" spans="1:28" s="171" customFormat="1" ht="20.25">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IF(B48="","",IF(ISERROR(MATCH($J48,SorP!$B$1:$B$6226,0)),"",INDIRECT("'SorP'!$A$"&amp;MATCH($S48&amp;$J48,SorP!C:C,0))))</f>
        <v/>
      </c>
      <c r="U48" s="169"/>
      <c r="V48" s="170" t="e">
        <f>IF(C48="",NA(),MATCH($B48&amp;$C48,'Smelter Look-up'!$J:$J,0))</f>
        <v>#N/A</v>
      </c>
      <c r="X48" s="171">
        <f t="shared" ca="1" si="1"/>
        <v>0</v>
      </c>
      <c r="AB48" s="171" t="str">
        <f t="shared" si="2"/>
        <v/>
      </c>
    </row>
    <row r="49" spans="1:28" s="171" customFormat="1" ht="20.25">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IF(B49="","",IF(ISERROR(MATCH($J49,SorP!$B$1:$B$6226,0)),"",INDIRECT("'SorP'!$A$"&amp;MATCH($S49&amp;$J49,SorP!C:C,0))))</f>
        <v/>
      </c>
      <c r="U49" s="169"/>
      <c r="V49" s="170" t="e">
        <f>IF(C49="",NA(),MATCH($B49&amp;$C49,'Smelter Look-up'!$J:$J,0))</f>
        <v>#N/A</v>
      </c>
      <c r="X49" s="171">
        <f t="shared" ca="1" si="1"/>
        <v>0</v>
      </c>
      <c r="AB49" s="171" t="str">
        <f t="shared" si="2"/>
        <v/>
      </c>
    </row>
    <row r="50" spans="1:28" s="171" customFormat="1" ht="20.25">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IF(B50="","",IF(ISERROR(MATCH($J50,SorP!$B$1:$B$6226,0)),"",INDIRECT("'SorP'!$A$"&amp;MATCH($S50&amp;$J50,SorP!C:C,0))))</f>
        <v/>
      </c>
      <c r="U50" s="169"/>
      <c r="V50" s="170" t="e">
        <f>IF(C50="",NA(),MATCH($B50&amp;$C50,'Smelter Look-up'!$J:$J,0))</f>
        <v>#N/A</v>
      </c>
      <c r="X50" s="171">
        <f t="shared" ca="1" si="1"/>
        <v>0</v>
      </c>
      <c r="AB50" s="171" t="str">
        <f t="shared" si="2"/>
        <v/>
      </c>
    </row>
    <row r="51" spans="1:28" s="171" customFormat="1" ht="20.25">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IF(B51="","",IF(ISERROR(MATCH($J51,SorP!$B$1:$B$6226,0)),"",INDIRECT("'SorP'!$A$"&amp;MATCH($S51&amp;$J51,SorP!C:C,0))))</f>
        <v/>
      </c>
      <c r="U51" s="169"/>
      <c r="V51" s="170" t="e">
        <f>IF(C51="",NA(),MATCH($B51&amp;$C51,'Smelter Look-up'!$J:$J,0))</f>
        <v>#N/A</v>
      </c>
      <c r="X51" s="171">
        <f t="shared" ca="1" si="1"/>
        <v>0</v>
      </c>
      <c r="AB51" s="171" t="str">
        <f t="shared" si="2"/>
        <v/>
      </c>
    </row>
    <row r="52" spans="1:28" s="171" customFormat="1" ht="20.25">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IF(B52="","",IF(ISERROR(MATCH($J52,SorP!$B$1:$B$6226,0)),"",INDIRECT("'SorP'!$A$"&amp;MATCH($S52&amp;$J52,SorP!C:C,0))))</f>
        <v/>
      </c>
      <c r="U52" s="169"/>
      <c r="V52" s="170" t="e">
        <f>IF(C52="",NA(),MATCH($B52&amp;$C52,'Smelter Look-up'!$J:$J,0))</f>
        <v>#N/A</v>
      </c>
      <c r="X52" s="171">
        <f t="shared" ca="1" si="1"/>
        <v>0</v>
      </c>
      <c r="AB52" s="171" t="str">
        <f t="shared" si="2"/>
        <v/>
      </c>
    </row>
    <row r="53" spans="1:28" s="171" customFormat="1" ht="20.25">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IF(B53="","",IF(ISERROR(MATCH($J53,SorP!$B$1:$B$6226,0)),"",INDIRECT("'SorP'!$A$"&amp;MATCH($S53&amp;$J53,SorP!C:C,0))))</f>
        <v/>
      </c>
      <c r="U53" s="169"/>
      <c r="V53" s="170" t="e">
        <f>IF(C53="",NA(),MATCH($B53&amp;$C53,'Smelter Look-up'!$J:$J,0))</f>
        <v>#N/A</v>
      </c>
      <c r="X53" s="171">
        <f t="shared" ca="1" si="1"/>
        <v>0</v>
      </c>
      <c r="AB53" s="171" t="str">
        <f t="shared" si="2"/>
        <v/>
      </c>
    </row>
    <row r="54" spans="1:28" s="171" customFormat="1" ht="20.25">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IF(B54="","",IF(ISERROR(MATCH($J54,SorP!$B$1:$B$6226,0)),"",INDIRECT("'SorP'!$A$"&amp;MATCH($S54&amp;$J54,SorP!C:C,0))))</f>
        <v/>
      </c>
      <c r="U54" s="169"/>
      <c r="V54" s="170" t="e">
        <f>IF(C54="",NA(),MATCH($B54&amp;$C54,'Smelter Look-up'!$J:$J,0))</f>
        <v>#N/A</v>
      </c>
      <c r="X54" s="171">
        <f t="shared" ca="1" si="1"/>
        <v>0</v>
      </c>
      <c r="AB54" s="171" t="str">
        <f t="shared" si="2"/>
        <v/>
      </c>
    </row>
    <row r="55" spans="1:28" s="171" customFormat="1" ht="20.25">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IF(B55="","",IF(ISERROR(MATCH($J55,SorP!$B$1:$B$6226,0)),"",INDIRECT("'SorP'!$A$"&amp;MATCH($S55&amp;$J55,SorP!C:C,0))))</f>
        <v/>
      </c>
      <c r="U55" s="169"/>
      <c r="V55" s="170" t="e">
        <f>IF(C55="",NA(),MATCH($B55&amp;$C55,'Smelter Look-up'!$J:$J,0))</f>
        <v>#N/A</v>
      </c>
      <c r="X55" s="171">
        <f t="shared" ca="1" si="1"/>
        <v>0</v>
      </c>
      <c r="AB55" s="171" t="str">
        <f t="shared" si="2"/>
        <v/>
      </c>
    </row>
    <row r="56" spans="1:28" s="171" customFormat="1" ht="20.25">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IF(B56="","",IF(ISERROR(MATCH($J56,SorP!$B$1:$B$6226,0)),"",INDIRECT("'SorP'!$A$"&amp;MATCH($S56&amp;$J56,SorP!C:C,0))))</f>
        <v/>
      </c>
      <c r="U56" s="169"/>
      <c r="V56" s="170" t="e">
        <f>IF(C56="",NA(),MATCH($B56&amp;$C56,'Smelter Look-up'!$J:$J,0))</f>
        <v>#N/A</v>
      </c>
      <c r="X56" s="171">
        <f t="shared" ca="1" si="1"/>
        <v>0</v>
      </c>
      <c r="AB56" s="171" t="str">
        <f t="shared" si="2"/>
        <v/>
      </c>
    </row>
    <row r="57" spans="1:28" s="171" customFormat="1" ht="20.25">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IF(B57="","",IF(ISERROR(MATCH($J57,SorP!$B$1:$B$6226,0)),"",INDIRECT("'SorP'!$A$"&amp;MATCH($S57&amp;$J57,SorP!C:C,0))))</f>
        <v/>
      </c>
      <c r="U57" s="169"/>
      <c r="V57" s="170" t="e">
        <f>IF(C57="",NA(),MATCH($B57&amp;$C57,'Smelter Look-up'!$J:$J,0))</f>
        <v>#N/A</v>
      </c>
      <c r="X57" s="171">
        <f t="shared" ca="1" si="1"/>
        <v>0</v>
      </c>
      <c r="AB57" s="171" t="str">
        <f t="shared" si="2"/>
        <v/>
      </c>
    </row>
    <row r="58" spans="1:28" s="171" customFormat="1" ht="20.25">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IF(B58="","",IF(ISERROR(MATCH($J58,SorP!$B$1:$B$6226,0)),"",INDIRECT("'SorP'!$A$"&amp;MATCH($S58&amp;$J58,SorP!C:C,0))))</f>
        <v/>
      </c>
      <c r="U58" s="169"/>
      <c r="V58" s="170" t="e">
        <f>IF(C58="",NA(),MATCH($B58&amp;$C58,'Smelter Look-up'!$J:$J,0))</f>
        <v>#N/A</v>
      </c>
      <c r="X58" s="171">
        <f t="shared" ca="1" si="1"/>
        <v>0</v>
      </c>
      <c r="AB58" s="171" t="str">
        <f t="shared" si="2"/>
        <v/>
      </c>
    </row>
    <row r="59" spans="1:28" s="171" customFormat="1" ht="20.25">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IF(B59="","",IF(ISERROR(MATCH($J59,SorP!$B$1:$B$6226,0)),"",INDIRECT("'SorP'!$A$"&amp;MATCH($S59&amp;$J59,SorP!C:C,0))))</f>
        <v/>
      </c>
      <c r="U59" s="169"/>
      <c r="V59" s="170" t="e">
        <f>IF(C59="",NA(),MATCH($B59&amp;$C59,'Smelter Look-up'!$J:$J,0))</f>
        <v>#N/A</v>
      </c>
      <c r="X59" s="171">
        <f t="shared" ca="1" si="1"/>
        <v>0</v>
      </c>
      <c r="AB59" s="171" t="str">
        <f t="shared" si="2"/>
        <v/>
      </c>
    </row>
    <row r="60" spans="1:28" s="171" customFormat="1" ht="20.25">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IF(B60="","",IF(ISERROR(MATCH($J60,SorP!$B$1:$B$6226,0)),"",INDIRECT("'SorP'!$A$"&amp;MATCH($S60&amp;$J60,SorP!C:C,0))))</f>
        <v/>
      </c>
      <c r="U60" s="169"/>
      <c r="V60" s="170" t="e">
        <f>IF(C60="",NA(),MATCH($B60&amp;$C60,'Smelter Look-up'!$J:$J,0))</f>
        <v>#N/A</v>
      </c>
      <c r="X60" s="171">
        <f t="shared" ca="1" si="1"/>
        <v>0</v>
      </c>
      <c r="AB60" s="171" t="str">
        <f t="shared" si="2"/>
        <v/>
      </c>
    </row>
    <row r="61" spans="1:28" s="171" customFormat="1" ht="20.25">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IF(B61="","",IF(ISERROR(MATCH($J61,SorP!$B$1:$B$6226,0)),"",INDIRECT("'SorP'!$A$"&amp;MATCH($S61&amp;$J61,SorP!C:C,0))))</f>
        <v/>
      </c>
      <c r="U61" s="169"/>
      <c r="V61" s="170" t="e">
        <f>IF(C61="",NA(),MATCH($B61&amp;$C61,'Smelter Look-up'!$J:$J,0))</f>
        <v>#N/A</v>
      </c>
      <c r="X61" s="171">
        <f t="shared" ca="1" si="1"/>
        <v>0</v>
      </c>
      <c r="AB61" s="171" t="str">
        <f t="shared" si="2"/>
        <v/>
      </c>
    </row>
    <row r="62" spans="1:28" s="171" customFormat="1" ht="20.25">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IF(B62="","",IF(ISERROR(MATCH($J62,SorP!$B$1:$B$6226,0)),"",INDIRECT("'SorP'!$A$"&amp;MATCH($S62&amp;$J62,SorP!C:C,0))))</f>
        <v/>
      </c>
      <c r="U62" s="169"/>
      <c r="V62" s="170" t="e">
        <f>IF(C62="",NA(),MATCH($B62&amp;$C62,'Smelter Look-up'!$J:$J,0))</f>
        <v>#N/A</v>
      </c>
      <c r="X62" s="171">
        <f t="shared" ca="1" si="1"/>
        <v>0</v>
      </c>
      <c r="AB62" s="171" t="str">
        <f t="shared" si="2"/>
        <v/>
      </c>
    </row>
    <row r="63" spans="1:28" s="171" customFormat="1" ht="20.25">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IF(B63="","",IF(ISERROR(MATCH($J63,SorP!$B$1:$B$6226,0)),"",INDIRECT("'SorP'!$A$"&amp;MATCH($S63&amp;$J63,SorP!C:C,0))))</f>
        <v/>
      </c>
      <c r="U63" s="169"/>
      <c r="V63" s="170" t="e">
        <f>IF(C63="",NA(),MATCH($B63&amp;$C63,'Smelter Look-up'!$J:$J,0))</f>
        <v>#N/A</v>
      </c>
      <c r="X63" s="171">
        <f t="shared" ref="X63:X126" ca="1" si="3">IF(AND(C63="Smelter not listed",OR(LEN(D63)=0,LEN(E63)=0)),1,0)</f>
        <v>0</v>
      </c>
      <c r="AB63" s="171" t="str">
        <f t="shared" ref="AB63:AB126" si="4">B63&amp;C63</f>
        <v/>
      </c>
    </row>
    <row r="64" spans="1:28" s="171" customFormat="1" ht="20.25">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25">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25">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25">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25">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25">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25">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25">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25">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25">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25">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25">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25">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25">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25">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25">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25">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25">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25">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25">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25">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25">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25">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25">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25">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25">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25">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25">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25">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25">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25">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25">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25">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25">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25">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25">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25">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25">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25">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25">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25">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25">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25">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25">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25">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25">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25">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25">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25">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25">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25">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25">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25">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25">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25">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25">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25">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25">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25">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25">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25">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25">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25">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ca="1" si="3"/>
        <v>0</v>
      </c>
      <c r="AB126" s="171" t="str">
        <f t="shared" si="4"/>
        <v/>
      </c>
    </row>
    <row r="127" spans="1:28" s="171" customFormat="1" ht="20.25">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IF(B127="","",IF(ISERROR(MATCH($J127,SorP!$B$1:$B$6226,0)),"",INDIRECT("'SorP'!$A$"&amp;MATCH($S127&amp;$J127,SorP!C:C,0))))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25">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25">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25">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25">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25">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25">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25">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25">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25">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25">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25">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25">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25">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25">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25">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25">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25">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25">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25">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25">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25">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25">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25">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25">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25">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25">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25">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25">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25">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25">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25">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25">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25">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25">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25">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25">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25">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25">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25">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25">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25">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25">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25">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25">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25">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25">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25">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25">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25">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25">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25">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25">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25">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25">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25">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25">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25">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25">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25">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25">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25">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25">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25">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ca="1" si="6"/>
        <v>0</v>
      </c>
      <c r="AB190" s="171" t="str">
        <f t="shared" si="7"/>
        <v/>
      </c>
    </row>
    <row r="191" spans="1:28" s="171" customFormat="1" ht="20.25">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IF(B191="","",IF(ISERROR(MATCH($J191,SorP!$B$1:$B$6226,0)),"",INDIRECT("'SorP'!$A$"&amp;MATCH($S191&amp;$J191,SorP!C:C,0))))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25">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25">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25">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25">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25">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25">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25">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25">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25">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25">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25">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25">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25">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25">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25">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25">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25">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25">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25">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25">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25">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25">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25">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25">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25">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25">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25">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25">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25">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25">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25">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25">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25">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25">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25">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25">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25">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25">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25">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25">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25">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25">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25">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25">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25">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25">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25">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25">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25">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25">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25">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25">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25">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25">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25">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25">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25">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25">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25">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25">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25">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25">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25">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ca="1" si="9"/>
        <v>0</v>
      </c>
      <c r="AB254" s="171" t="str">
        <f t="shared" si="10"/>
        <v/>
      </c>
    </row>
    <row r="255" spans="1:28" s="171" customFormat="1" ht="20.25">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IF(B255="","",IF(ISERROR(MATCH($J255,SorP!$B$1:$B$6226,0)),"",INDIRECT("'SorP'!$A$"&amp;MATCH($S255&amp;$J255,SorP!C:C,0))))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25">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25">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25">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25">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25">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25">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25">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25">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25">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25">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25">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25">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25">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25">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25">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25">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25">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25">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25">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25">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25">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25">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25">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25">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25">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25">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25">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25">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25">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25">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25">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25">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25">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25">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25">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25">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25">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25">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25">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25">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25">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25">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25">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25">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25">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25">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25">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25">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25">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25">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25">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25">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25">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25">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25">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25">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25">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25">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25">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25">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25">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25">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25">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ca="1" si="12"/>
        <v>0</v>
      </c>
      <c r="AB318" s="171" t="str">
        <f t="shared" si="13"/>
        <v/>
      </c>
    </row>
    <row r="319" spans="1:28" s="171" customFormat="1" ht="20.25">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IF(B319="","",IF(ISERROR(MATCH($J319,SorP!$B$1:$B$6226,0)),"",INDIRECT("'SorP'!$A$"&amp;MATCH($S319&amp;$J319,SorP!C:C,0))))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25">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25">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25">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25">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25">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25">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25">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25">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25">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25">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25">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25">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25">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25">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25">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25">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25">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25">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25">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25">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25">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25">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25">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25">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25">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25">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25">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25">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25">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25">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25">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25">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25">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25">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25">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25">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25">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25">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25">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25">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25">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25">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25">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25">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25">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25">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25">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25">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25">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25">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25">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25">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25">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25">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25">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25">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25">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25">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25">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25">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25">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25">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25">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ca="1" si="15"/>
        <v>0</v>
      </c>
      <c r="AB382" s="171" t="str">
        <f t="shared" si="16"/>
        <v/>
      </c>
    </row>
    <row r="383" spans="1:28" s="171" customFormat="1" ht="20.25">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IF(B383="","",IF(ISERROR(MATCH($J383,SorP!$B$1:$B$6226,0)),"",INDIRECT("'SorP'!$A$"&amp;MATCH($S383&amp;$J383,SorP!C:C,0))))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25">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25">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25">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25">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25">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25">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25">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25">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25">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25">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25">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25">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25">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25">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25">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25">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25">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25">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25">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25">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25">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25">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25">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25">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25">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25">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25">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25">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25">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25">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25">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25">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25">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25">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25">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25">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25">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25">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25">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25">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25">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25">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25">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25">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25">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25">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25">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25">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25">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25">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25">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25">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25">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25">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25">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25">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25">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25">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25">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25">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25">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25">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25">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ca="1" si="18"/>
        <v>0</v>
      </c>
      <c r="AB446" s="171" t="str">
        <f t="shared" si="19"/>
        <v/>
      </c>
    </row>
    <row r="447" spans="1:28" s="171" customFormat="1" ht="20.25">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IF(B447="","",IF(ISERROR(MATCH($J447,SorP!$B$1:$B$6226,0)),"",INDIRECT("'SorP'!$A$"&amp;MATCH($S447&amp;$J447,SorP!C:C,0))))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25">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25">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25">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25">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25">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25">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25">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25">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25">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25">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25">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25">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25">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25">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25">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25">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25">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25">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25">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25">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25">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25">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25">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25">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25">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25">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25">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25">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25">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25">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25">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25">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25">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25">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25">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25">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25">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25">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25">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25">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25">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25">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25">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25">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25">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25">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25">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25">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25">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25">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25">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25">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25">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25">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25">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25">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25">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25">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25">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25">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25">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25">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25">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ca="1" si="21"/>
        <v>0</v>
      </c>
      <c r="AB510" s="171" t="str">
        <f t="shared" si="22"/>
        <v/>
      </c>
    </row>
    <row r="511" spans="1:28" s="171" customFormat="1" ht="20.25">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IF(B511="","",IF(ISERROR(MATCH($J511,SorP!$B$1:$B$6226,0)),"",INDIRECT("'SorP'!$A$"&amp;MATCH($S511&amp;$J511,SorP!C:C,0))))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25">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25">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25">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25">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25">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25">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25">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25">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25">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25">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25">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25">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25">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25">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25">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25">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25">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25">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25">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25">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25">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25">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25">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25">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25">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25">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25">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25">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25">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25">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25">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25">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25">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25">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25">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25">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25">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25">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25">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25">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25">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25">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25">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25">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25">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25">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25">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25">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25">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25">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25">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25">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25">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25">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25">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25">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25">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25">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25">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25">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25">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25">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25">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ca="1" si="24"/>
        <v>0</v>
      </c>
      <c r="AB574" s="171" t="str">
        <f t="shared" si="25"/>
        <v/>
      </c>
    </row>
    <row r="575" spans="1:28" s="171" customFormat="1" ht="20.25">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IF(B575="","",IF(ISERROR(MATCH($J575,SorP!$B$1:$B$6226,0)),"",INDIRECT("'SorP'!$A$"&amp;MATCH($S575&amp;$J575,SorP!C:C,0))))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25">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25">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25">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25">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25">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25">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25">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25">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25">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25">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25">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25">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25">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25">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25">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25">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25">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25">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25">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25">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25">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25">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25">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25">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25">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25">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25">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25">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25">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25">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25">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25">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25">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25">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25">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25">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25">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25">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25">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25">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25">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25">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25">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25">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25">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25">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25">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25">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25">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25">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25">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25">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25">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25">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25">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25">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25">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25">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25">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25">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25">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25">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25">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ca="1" si="27"/>
        <v>0</v>
      </c>
      <c r="AB638" s="171" t="str">
        <f t="shared" si="28"/>
        <v/>
      </c>
    </row>
    <row r="639" spans="1:28" s="171" customFormat="1" ht="20.25">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IF(B639="","",IF(ISERROR(MATCH($J639,SorP!$B$1:$B$6226,0)),"",INDIRECT("'SorP'!$A$"&amp;MATCH($S639&amp;$J639,SorP!C:C,0))))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25">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25">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25">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25">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25">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25">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25">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25">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25">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25">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25">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25">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25">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25">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25">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25">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25">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25">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25">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25">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25">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25">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25">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25">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25">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25">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25">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25">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25">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25">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25">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25">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25">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25">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25">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25">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25">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25">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25">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25">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25">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25">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25">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25">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25">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25">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25">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25">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25">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25">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25">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25">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25">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25">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25">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25">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25">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25">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25">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25">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25">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25">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25">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ca="1" si="30"/>
        <v>0</v>
      </c>
      <c r="AB702" s="171" t="str">
        <f t="shared" si="31"/>
        <v/>
      </c>
    </row>
    <row r="703" spans="1:28" s="171" customFormat="1" ht="20.25">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IF(B703="","",IF(ISERROR(MATCH($J703,SorP!$B$1:$B$6226,0)),"",INDIRECT("'SorP'!$A$"&amp;MATCH($S703&amp;$J703,SorP!C:C,0))))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25">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25">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25">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25">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25">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25">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25">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25">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25">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25">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25">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25">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25">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25">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25">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25">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25">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25">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25">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25">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25">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25">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25">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25">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25">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25">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25">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25">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25">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25">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25">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25">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25">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25">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25">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25">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25">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25">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25">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25">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25">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25">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25">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25">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25">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25">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25">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25">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25">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25">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25">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25">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25">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25">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25">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25">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25">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25">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25">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25">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25">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25">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25">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ca="1" si="33"/>
        <v>0</v>
      </c>
      <c r="AB766" s="171" t="str">
        <f t="shared" si="34"/>
        <v/>
      </c>
    </row>
    <row r="767" spans="1:28" s="171" customFormat="1" ht="20.25">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IF(B767="","",IF(ISERROR(MATCH($J767,SorP!$B$1:$B$6226,0)),"",INDIRECT("'SorP'!$A$"&amp;MATCH($S767&amp;$J767,SorP!C:C,0))))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25">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25">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25">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25">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25">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25">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25">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25">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25">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25">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25">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25">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25">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25">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25">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25">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25">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25">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25">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25">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25">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25">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25">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25">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25">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25">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25">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25">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25">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25">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25">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25">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25">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25">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25">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25">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25">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25">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25">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25">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25">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25">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25">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25">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25">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25">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25">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25">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25">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25">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25">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25">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25">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25">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25">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25">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25">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25">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25">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25">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25">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25">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25">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ca="1" si="36"/>
        <v>0</v>
      </c>
      <c r="AB830" s="171" t="str">
        <f t="shared" si="37"/>
        <v/>
      </c>
    </row>
    <row r="831" spans="1:28" s="171" customFormat="1" ht="20.25">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IF(B831="","",IF(ISERROR(MATCH($J831,SorP!$B$1:$B$6226,0)),"",INDIRECT("'SorP'!$A$"&amp;MATCH($S831&amp;$J831,SorP!C:C,0))))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25">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25">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25">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25">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25">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25">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25">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25">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25">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25">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25">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25">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25">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25">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25">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25">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25">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25">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25">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25">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25">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25">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25">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25">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25">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25">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25">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25">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25">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25">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25">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25">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25">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25">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25">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25">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25">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25">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25">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25">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25">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25">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25">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25">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25">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25">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25">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25">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25">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25">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25">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25">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25">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25">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25">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25">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25">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25">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25">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25">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25">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25">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25">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ca="1" si="39"/>
        <v>0</v>
      </c>
      <c r="AB894" s="171" t="str">
        <f t="shared" si="40"/>
        <v/>
      </c>
    </row>
    <row r="895" spans="1:28" s="171" customFormat="1" ht="20.25">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IF(B895="","",IF(ISERROR(MATCH($J895,SorP!$B$1:$B$6226,0)),"",INDIRECT("'SorP'!$A$"&amp;MATCH($S895&amp;$J895,SorP!C:C,0))))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25">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25">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25">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25">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25">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25">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25">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25">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25">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25">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25">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25">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25">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25">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25">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25">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25">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25">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25">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25">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25">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25">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25">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25">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25">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25">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25">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25">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25">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25">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25">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25">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25">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25">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25">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25">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25">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25">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25">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25">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25">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25">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25">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25">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25">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25">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25">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25">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25">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25">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25">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25">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25">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25">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25">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25">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25">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25">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25">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25">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25">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25">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25">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ca="1" si="42"/>
        <v>0</v>
      </c>
      <c r="AB958" s="171" t="str">
        <f t="shared" si="43"/>
        <v/>
      </c>
    </row>
    <row r="959" spans="1:28" s="171" customFormat="1" ht="20.25">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IF(B959="","",IF(ISERROR(MATCH($J959,SorP!$B$1:$B$6226,0)),"",INDIRECT("'SorP'!$A$"&amp;MATCH($S959&amp;$J959,SorP!C:C,0))))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25">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25">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25">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25">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25">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25">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25">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25">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25">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25">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25">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25">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25">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25">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25">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25">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25">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25">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25">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25">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25">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25">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25">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25">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25">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25">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25">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25">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25">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25">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25">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25">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25">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25">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25">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25">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25">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25">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25">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25">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25">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25">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25">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25">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25">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25">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25">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25">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25">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25">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25">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25">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25">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25">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25">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25">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25">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25">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25">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25">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25">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25">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25">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ca="1" si="45"/>
        <v>0</v>
      </c>
      <c r="AB1022" s="171" t="str">
        <f t="shared" si="46"/>
        <v/>
      </c>
    </row>
    <row r="1023" spans="1:28" s="171" customFormat="1" ht="20.25">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IF(B1023="","",IF(ISERROR(MATCH($J1023,SorP!$B$1:$B$6226,0)),"",INDIRECT("'SorP'!$A$"&amp;MATCH($S1023&amp;$J1023,SorP!C:C,0))))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25">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25">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25">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25">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25">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25">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25">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25">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25">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25">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25">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25">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25">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25">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25">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25">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25">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25">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25">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25">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25">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25">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25">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25">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25">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25">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25">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25">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25">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25">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25">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25">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25">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25">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25">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25">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25">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25">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25">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25">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25">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25">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25">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25">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25">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25">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25">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25">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25">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25">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25">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25">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25">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25">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25">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25">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25">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25">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25">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25">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25">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25">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25">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ca="1" si="48"/>
        <v>0</v>
      </c>
      <c r="AB1086" s="171" t="str">
        <f t="shared" si="49"/>
        <v/>
      </c>
    </row>
    <row r="1087" spans="1:28" s="171" customFormat="1" ht="20.25">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IF(B1087="","",IF(ISERROR(MATCH($J1087,SorP!$B$1:$B$6226,0)),"",INDIRECT("'SorP'!$A$"&amp;MATCH($S1087&amp;$J1087,SorP!C:C,0))))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25">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25">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25">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25">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25">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25">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25">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25">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25">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25">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25">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25">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25">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25">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25">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25">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25">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25">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25">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25">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25">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25">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25">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25">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25">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25">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25">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25">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25">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25">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25">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25">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25">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25">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25">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25">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25">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25">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25">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25">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25">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25">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25">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25">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25">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25">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25">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25">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25">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25">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25">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25">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25">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25">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25">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25">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25">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25">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25">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25">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25">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25">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25">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ca="1" si="51"/>
        <v>0</v>
      </c>
      <c r="AB1150" s="171" t="str">
        <f t="shared" si="52"/>
        <v/>
      </c>
    </row>
    <row r="1151" spans="1:28" s="171" customFormat="1" ht="20.25">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IF(B1151="","",IF(ISERROR(MATCH($J1151,SorP!$B$1:$B$6226,0)),"",INDIRECT("'SorP'!$A$"&amp;MATCH($S1151&amp;$J1151,SorP!C:C,0))))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25">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25">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25">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25">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25">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25">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25">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25">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25">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25">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25">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25">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25">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25">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25">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25">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25">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25">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25">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25">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25">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25">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25">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25">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25">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25">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25">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25">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25">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25">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25">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25">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25">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25">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25">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25">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25">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25">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25">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25">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25">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25">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25">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25">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25">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25">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25">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25">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25">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25">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25">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25">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25">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25">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25">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25">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25">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25">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25">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25">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25">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25">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25">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ca="1" si="54"/>
        <v>0</v>
      </c>
      <c r="AB1214" s="171" t="str">
        <f t="shared" si="55"/>
        <v/>
      </c>
    </row>
    <row r="1215" spans="1:28" s="171" customFormat="1" ht="20.25">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IF(B1215="","",IF(ISERROR(MATCH($J1215,SorP!$B$1:$B$6226,0)),"",INDIRECT("'SorP'!$A$"&amp;MATCH($S1215&amp;$J1215,SorP!C:C,0))))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25">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25">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25">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25">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25">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25">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25">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25">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25">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25">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25">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25">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25">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25">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25">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25">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25">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25">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25">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25">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25">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25">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25">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25">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25">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25">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25">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25">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25">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25">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25">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25">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25">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25">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25">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25">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25">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25">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25">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25">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25">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25">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25">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25">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25">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25">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25">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25">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25">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25">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25">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25">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25">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25">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25">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25">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25">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25">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25">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25">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25">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25">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25">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ca="1" si="57"/>
        <v>0</v>
      </c>
      <c r="AB1278" s="171" t="str">
        <f t="shared" si="58"/>
        <v/>
      </c>
    </row>
    <row r="1279" spans="1:28" s="171" customFormat="1" ht="20.25">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IF(B1279="","",IF(ISERROR(MATCH($J1279,SorP!$B$1:$B$6226,0)),"",INDIRECT("'SorP'!$A$"&amp;MATCH($S1279&amp;$J1279,SorP!C:C,0))))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25">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25">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25">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25">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25">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25">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25">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25">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25">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25">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25">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25">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25">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25">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25">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25">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25">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25">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25">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25">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25">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25">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25">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25">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25">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25">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25">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25">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25">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25">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25">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25">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25">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25">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25">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25">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25">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25">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25">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25">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25">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25">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25">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25">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25">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25">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25">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25">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25">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25">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25">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25">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25">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25">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25">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25">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25">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25">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25">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25">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25">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25">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25">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ca="1" si="60"/>
        <v>0</v>
      </c>
      <c r="AB1342" s="171" t="str">
        <f t="shared" si="61"/>
        <v/>
      </c>
    </row>
    <row r="1343" spans="1:28" s="171" customFormat="1" ht="20.25">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IF(B1343="","",IF(ISERROR(MATCH($J1343,SorP!$B$1:$B$6226,0)),"",INDIRECT("'SorP'!$A$"&amp;MATCH($S1343&amp;$J1343,SorP!C:C,0))))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25">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25">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25">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25">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25">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25">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25">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25">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25">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25">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25">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25">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25">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25">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25">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25">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25">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25">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25">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25">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25">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25">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25">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25">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25">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25">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25">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25">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25">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25">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25">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25">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25">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25">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25">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25">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25">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25">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25">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25">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25">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25">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25">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25">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25">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25">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25">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25">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25">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25">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25">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25">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25">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25">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25">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25">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25">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25">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25">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25">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25">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25">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25">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ca="1" si="63"/>
        <v>0</v>
      </c>
      <c r="AB1406" s="171" t="str">
        <f t="shared" si="64"/>
        <v/>
      </c>
    </row>
    <row r="1407" spans="1:28" s="171" customFormat="1" ht="20.25">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IF(B1407="","",IF(ISERROR(MATCH($J1407,SorP!$B$1:$B$6226,0)),"",INDIRECT("'SorP'!$A$"&amp;MATCH($S1407&amp;$J1407,SorP!C:C,0))))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25">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25">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25">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25">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25">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25">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25">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25">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25">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25">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25">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25">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25">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25">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25">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25">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25">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25">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25">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25">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25">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25">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25">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25">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25">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25">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25">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25">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25">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25">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25">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25">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25">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25">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25">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25">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25">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25">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25">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25">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25">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25">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25">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25">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25">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25">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25">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25">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25">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25">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25">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25">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25">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25">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25">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25">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25">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25">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25">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25">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25">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25">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25">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ca="1" si="66"/>
        <v>0</v>
      </c>
      <c r="AB1470" s="171" t="str">
        <f t="shared" si="67"/>
        <v/>
      </c>
    </row>
    <row r="1471" spans="1:28" s="171" customFormat="1" ht="20.25">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IF(B1471="","",IF(ISERROR(MATCH($J1471,SorP!$B$1:$B$6226,0)),"",INDIRECT("'SorP'!$A$"&amp;MATCH($S1471&amp;$J1471,SorP!C:C,0))))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25">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25">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25">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25">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25">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25">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25">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25">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25">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25">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25">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25">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25">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25">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25">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25">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25">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25">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25">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25">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25">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25">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25">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25">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25">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25">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25">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25">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25">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25">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25">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25">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25">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25">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25">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25">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25">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25">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25">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25">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25">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25">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25">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25">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25">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25">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25">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25">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25">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25">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25">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25">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25">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25">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25">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25">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25">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25">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25">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25">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25">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25">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25">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ca="1" si="69"/>
        <v>0</v>
      </c>
      <c r="AB1534" s="171" t="str">
        <f t="shared" si="70"/>
        <v/>
      </c>
    </row>
    <row r="1535" spans="1:28" s="171" customFormat="1" ht="20.25">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IF(B1535="","",IF(ISERROR(MATCH($J1535,SorP!$B$1:$B$6226,0)),"",INDIRECT("'SorP'!$A$"&amp;MATCH($S1535&amp;$J1535,SorP!C:C,0))))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25">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25">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25">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25">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25">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25">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25">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25">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25">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25">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25">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25">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25">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25">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25">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25">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25">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25">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25">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25">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25">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25">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25">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25">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25">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25">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25">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25">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25">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25">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25">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25">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25">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25">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25">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25">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25">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25">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25">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25">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25">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25">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25">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25">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25">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25">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25">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25">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25">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25">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25">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25">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25">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25">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25">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25">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25">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25">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25">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25">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25">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25">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25">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ca="1" si="72"/>
        <v>0</v>
      </c>
      <c r="AB1598" s="171" t="str">
        <f t="shared" si="73"/>
        <v/>
      </c>
    </row>
    <row r="1599" spans="1:28" s="171" customFormat="1" ht="20.25">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IF(B1599="","",IF(ISERROR(MATCH($J1599,SorP!$B$1:$B$6226,0)),"",INDIRECT("'SorP'!$A$"&amp;MATCH($S1599&amp;$J1599,SorP!C:C,0))))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25">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25">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25">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25">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25">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25">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25">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25">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25">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25">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25">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25">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25">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25">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25">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25">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25">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25">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25">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25">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25">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25">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25">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25">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25">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25">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25">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25">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25">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25">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25">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25">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25">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25">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25">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25">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25">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25">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25">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25">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25">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25">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25">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25">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25">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25">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25">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25">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25">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25">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25">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25">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25">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25">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25">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25">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25">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25">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25">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25">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25">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25">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25">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ca="1" si="75"/>
        <v>0</v>
      </c>
      <c r="AB1662" s="171" t="str">
        <f t="shared" si="76"/>
        <v/>
      </c>
    </row>
    <row r="1663" spans="1:28" s="171" customFormat="1" ht="20.25">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IF(B1663="","",IF(ISERROR(MATCH($J1663,SorP!$B$1:$B$6226,0)),"",INDIRECT("'SorP'!$A$"&amp;MATCH($S1663&amp;$J1663,SorP!C:C,0))))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25">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25">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25">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25">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25">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25">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25">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25">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25">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25">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25">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25">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25">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25">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25">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25">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25">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25">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25">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25">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25">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25">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25">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25">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25">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25">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25">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25">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25">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25">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25">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25">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25">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25">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25">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25">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25">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25">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25">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25">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25">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25">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25">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25">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25">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25">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25">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25">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25">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25">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25">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25">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25">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25">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25">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25">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25">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25">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25">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25">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25">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25">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25">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ca="1" si="78"/>
        <v>0</v>
      </c>
      <c r="AB1726" s="171" t="str">
        <f t="shared" si="79"/>
        <v/>
      </c>
    </row>
    <row r="1727" spans="1:28" s="171" customFormat="1" ht="20.25">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IF(B1727="","",IF(ISERROR(MATCH($J1727,SorP!$B$1:$B$6226,0)),"",INDIRECT("'SorP'!$A$"&amp;MATCH($S1727&amp;$J1727,SorP!C:C,0))))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25">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25">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25">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25">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25">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25">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25">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25">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25">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25">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25">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25">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25">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25">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25">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25">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25">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25">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25">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25">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25">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25">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25">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25">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25">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25">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25">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25">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25">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25">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25">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25">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25">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25">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25">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25">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25">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25">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25">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25">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25">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25">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25">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25">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25">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25">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25">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25">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25">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25">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25">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25">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25">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25">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25">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25">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25">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25">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25">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25">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25">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25">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25">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ca="1" si="81"/>
        <v>0</v>
      </c>
      <c r="AB1790" s="171" t="str">
        <f t="shared" si="82"/>
        <v/>
      </c>
    </row>
    <row r="1791" spans="1:28" s="171" customFormat="1" ht="20.25">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IF(B1791="","",IF(ISERROR(MATCH($J1791,SorP!$B$1:$B$6226,0)),"",INDIRECT("'SorP'!$A$"&amp;MATCH($S1791&amp;$J1791,SorP!C:C,0))))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25">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25">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25">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25">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25">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25">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25">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25">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25">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25">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25">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25">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25">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25">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25">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25">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25">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25">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25">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25">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25">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25">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25">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25">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25">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25">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25">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25">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25">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25">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25">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25">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25">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25">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25">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25">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25">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25">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25">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25">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25">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25">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25">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25">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25">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25">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25">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25">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25">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25">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25">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25">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25">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25">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25">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25">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25">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25">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25">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25">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25">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25">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25">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ca="1" si="84"/>
        <v>0</v>
      </c>
      <c r="AB1854" s="171" t="str">
        <f t="shared" si="85"/>
        <v/>
      </c>
    </row>
    <row r="1855" spans="1:28" s="171" customFormat="1" ht="20.25">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IF(B1855="","",IF(ISERROR(MATCH($J1855,SorP!$B$1:$B$6226,0)),"",INDIRECT("'SorP'!$A$"&amp;MATCH($S1855&amp;$J1855,SorP!C:C,0))))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25">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25">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25">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25">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25">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25">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25">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25">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25">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25">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25">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25">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25">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25">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25">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25">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25">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25">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25">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25">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25">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25">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25">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25">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25">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25">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25">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25">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25">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25">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25">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25">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25">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25">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25">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25">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25">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25">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25">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25">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25">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25">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25">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25">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25">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25">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25">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25">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25">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25">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25">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25">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25">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25">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25">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25">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25">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25">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25">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25">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25">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25">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25">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ca="1" si="87"/>
        <v>0</v>
      </c>
      <c r="AB1918" s="171" t="str">
        <f t="shared" si="88"/>
        <v/>
      </c>
    </row>
    <row r="1919" spans="1:28" s="171" customFormat="1" ht="20.25">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IF(B1919="","",IF(ISERROR(MATCH($J1919,SorP!$B$1:$B$6226,0)),"",INDIRECT("'SorP'!$A$"&amp;MATCH($S1919&amp;$J1919,SorP!C:C,0))))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25">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25">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25">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25">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25">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25">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25">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25">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25">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25">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25">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25">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25">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25">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25">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25">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25">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25">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25">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25">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25">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25">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25">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25">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25">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25">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25">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25">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25">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25">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25">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25">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25">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25">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25">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25">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25">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25">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25">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25">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25">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25">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25">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25">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25">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25">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25">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25">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25">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25">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25">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25">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25">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25">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25">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25">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25">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25">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25">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25">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25">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25">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25">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ca="1" si="90"/>
        <v>0</v>
      </c>
      <c r="AB1982" s="171" t="str">
        <f t="shared" si="91"/>
        <v/>
      </c>
    </row>
    <row r="1983" spans="1:28" s="171" customFormat="1" ht="20.25">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IF(B1983="","",IF(ISERROR(MATCH($J1983,SorP!$B$1:$B$6226,0)),"",INDIRECT("'SorP'!$A$"&amp;MATCH($S1983&amp;$J1983,SorP!C:C,0))))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25">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25">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25">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25">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25">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25">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25">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25">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25">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25">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25">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25">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25">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25">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25">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25">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25">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25">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25">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25">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25">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25">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25">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25">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25">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25">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25">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25">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25">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25">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25">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25">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25">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25">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25">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25">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25">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25">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25">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25">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25">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25">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25">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25">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25">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25">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25">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25">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25">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25">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25">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25">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25">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25">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25">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25">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25">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25">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25">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25">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25">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25">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25">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ca="1" si="93"/>
        <v>0</v>
      </c>
      <c r="AB2046" s="171" t="str">
        <f t="shared" si="94"/>
        <v/>
      </c>
    </row>
    <row r="2047" spans="1:28" s="171" customFormat="1" ht="20.25">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IF(B2047="","",IF(ISERROR(MATCH($J2047,SorP!$B$1:$B$6226,0)),"",INDIRECT("'SorP'!$A$"&amp;MATCH($S2047&amp;$J2047,SorP!C:C,0))))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25">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25">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25">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25">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25">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25">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25">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25">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25">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25">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25">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25">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25">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25">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25">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25">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25">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25">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25">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25">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25">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25">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25">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25">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25">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25">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25">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25">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25">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25">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25">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25">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25">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25">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25">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25">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25">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25">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25">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25">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25">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25">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25">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25">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25">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25">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25">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25">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25">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25">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25">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25">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25">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25">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25">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25">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25">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25">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25">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25">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25">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25">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25">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ca="1" si="96"/>
        <v>0</v>
      </c>
      <c r="AB2110" s="171" t="str">
        <f t="shared" si="97"/>
        <v/>
      </c>
    </row>
    <row r="2111" spans="1:28" s="171" customFormat="1" ht="20.25">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IF(B2111="","",IF(ISERROR(MATCH($J2111,SorP!$B$1:$B$6226,0)),"",INDIRECT("'SorP'!$A$"&amp;MATCH($S2111&amp;$J2111,SorP!C:C,0))))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25">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25">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25">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25">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25">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25">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25">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25">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25">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25">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25">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25">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25">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25">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25">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25">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25">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25">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25">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25">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25">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25">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25">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25">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25">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25">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25">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25">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25">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25">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25">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25">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25">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25">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25">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25">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25">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25">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25">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25">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25">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25">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25">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25">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25">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25">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25">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25">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25">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25">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25">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25">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25">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25">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25">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25">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25">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25">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25">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25">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25">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25">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25">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ca="1" si="99"/>
        <v>0</v>
      </c>
      <c r="AB2174" s="171" t="str">
        <f t="shared" si="100"/>
        <v/>
      </c>
    </row>
    <row r="2175" spans="1:28" s="171" customFormat="1" ht="20.25">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IF(B2175="","",IF(ISERROR(MATCH($J2175,SorP!$B$1:$B$6226,0)),"",INDIRECT("'SorP'!$A$"&amp;MATCH($S2175&amp;$J2175,SorP!C:C,0))))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25">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25">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25">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25">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25">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25">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25">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25">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25">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25">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25">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25">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25">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25">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25">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25">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25">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25">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25">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25">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25">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25">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25">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25">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25">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25">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25">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25">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25">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25">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25">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25">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25">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25">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25">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25">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25">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25">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25">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25">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25">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25">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25">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25">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25">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25">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25">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25">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25">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25">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25">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25">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25">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25">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25">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25">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25">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25">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25">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25">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25">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25">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25">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ca="1" si="102"/>
        <v>0</v>
      </c>
      <c r="AB2238" s="171" t="str">
        <f t="shared" si="103"/>
        <v/>
      </c>
    </row>
    <row r="2239" spans="1:28" s="171" customFormat="1" ht="20.25">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IF(B2239="","",IF(ISERROR(MATCH($J2239,SorP!$B$1:$B$6226,0)),"",INDIRECT("'SorP'!$A$"&amp;MATCH($S2239&amp;$J2239,SorP!C:C,0))))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25">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25">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25">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25">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25">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25">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25">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25">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25">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25">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25">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25">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25">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25">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25">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25">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25">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25">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25">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25">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25">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25">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25">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25">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25">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25">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25">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25">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25">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25">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25">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25">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25">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25">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25">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25">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25">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25">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25">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25">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25">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25">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25">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25">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25">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25">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25">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25">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25">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25">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25">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25">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25">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25">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25">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25">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25">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25">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25">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25">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25">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25">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25">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ca="1" si="105"/>
        <v>0</v>
      </c>
      <c r="AB2302" s="171" t="str">
        <f t="shared" si="106"/>
        <v/>
      </c>
    </row>
    <row r="2303" spans="1:28" s="171" customFormat="1" ht="20.25">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IF(B2303="","",IF(ISERROR(MATCH($J2303,SorP!$B$1:$B$6226,0)),"",INDIRECT("'SorP'!$A$"&amp;MATCH($S2303&amp;$J2303,SorP!C:C,0))))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25">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25">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25">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25">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25">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25">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25">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25">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25">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25">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25">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25">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25">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25">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25">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25">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25">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25">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25">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25">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25">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25">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25">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25">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25">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25">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25">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25">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25">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25">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25">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25">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25">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25">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25">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25">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25">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25">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25">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25">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25">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25">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25">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25">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25">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25">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25">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25">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25">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25">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25">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25">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25">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25">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25">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25">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25">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25">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25">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25">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25">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25">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25">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ca="1" si="108"/>
        <v>0</v>
      </c>
      <c r="AB2366" s="171" t="str">
        <f t="shared" si="109"/>
        <v/>
      </c>
    </row>
    <row r="2367" spans="1:28" s="171" customFormat="1" ht="20.25">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IF(B2367="","",IF(ISERROR(MATCH($J2367,SorP!$B$1:$B$6226,0)),"",INDIRECT("'SorP'!$A$"&amp;MATCH($S2367&amp;$J2367,SorP!C:C,0))))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25">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25">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25">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25">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25">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25">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25">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25">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25">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25">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25">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25">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25">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25">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25">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25">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25">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25">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25">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25">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25">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25">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25">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25">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25">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25">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25">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25">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25">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25">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25">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25">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25">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25">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25">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25">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25">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25">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25">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25">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25">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25">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25">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25">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25">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25">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25">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25">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25">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25">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25">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25">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25">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25">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25">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25">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25">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25">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25">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25">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25">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25">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25">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ca="1" si="111"/>
        <v>0</v>
      </c>
      <c r="AB2430" s="171" t="str">
        <f t="shared" si="112"/>
        <v/>
      </c>
    </row>
    <row r="2431" spans="1:28" s="171" customFormat="1" ht="20.25">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IF(B2431="","",IF(ISERROR(MATCH($J2431,SorP!$B$1:$B$6226,0)),"",INDIRECT("'SorP'!$A$"&amp;MATCH($S2431&amp;$J2431,SorP!C:C,0))))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25">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25">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25">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25">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25">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25">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25">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25">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25">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25">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25">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25">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25">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25">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25">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25">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25">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25">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25">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25">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25">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25">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25">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25">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25">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25">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25">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25">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25">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25">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25">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25">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25">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25">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25">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25">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25">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25">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25">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25">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25">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25">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25">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25">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25">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25">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25">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25">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25">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25">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25">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25">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25">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25">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25">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25">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25">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25">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25">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25">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25">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25">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25">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ca="1" si="114"/>
        <v>0</v>
      </c>
      <c r="AB2494" s="171" t="str">
        <f t="shared" si="115"/>
        <v/>
      </c>
    </row>
    <row r="2495" spans="1:28" s="171" customFormat="1" ht="20.25">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25">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s="171" customFormat="1" ht="20.25">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IF(B2497="","",IF(ISERROR(MATCH($J2497,SorP!$B$1:$B$6226,0)),"",INDIRECT("'SorP'!$A$"&amp;MATCH($S2497&amp;$J2497,SorP!C:C,0))))</f>
        <v/>
      </c>
      <c r="U2497" s="169"/>
      <c r="V2497" s="170" t="e">
        <f>IF(C2497="",NA(),MATCH($B2497&amp;$C2497,'Smelter Look-up'!$J:$J,0))</f>
        <v>#N/A</v>
      </c>
      <c r="X2497" s="171">
        <f t="shared" ca="1" si="117"/>
        <v>0</v>
      </c>
      <c r="AB2497" s="171" t="str">
        <f t="shared" si="118"/>
        <v/>
      </c>
    </row>
    <row r="2498" spans="1:35" ht="20.25">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25">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IF(B2500="","",IF(ISERROR(MATCH($J2500,SorP!$B$1:$B$6226,0)),"",INDIRECT("'SorP'!$A$"&amp;MATCH($S2500&amp;$J2500,SorP!C:C,0))))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5"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4"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5" type="noConversion"/>
  <conditionalFormatting sqref="A52">
    <cfRule type="expression" priority="24">
      <formula>$A$5:$Q1995&lt;&gt;""</formula>
    </cfRule>
  </conditionalFormatting>
  <conditionalFormatting sqref="B5:B2500">
    <cfRule type="expression" dxfId="43" priority="2" stopIfTrue="1">
      <formula>IF(B5="",TRUE)</formula>
    </cfRule>
  </conditionalFormatting>
  <conditionalFormatting sqref="C5:C2500">
    <cfRule type="expression" dxfId="40" priority="9" stopIfTrue="1">
      <formula>IF(AND(B5&lt;&gt;"",C5=""),TRUE)</formula>
    </cfRule>
  </conditionalFormatting>
  <conditionalFormatting sqref="D5:D2500">
    <cfRule type="expression" dxfId="38" priority="11" stopIfTrue="1">
      <formula>IF(AND(D5="",$C5=$X$4),TRUE)</formula>
    </cfRule>
    <cfRule type="expression" dxfId="37" priority="12" stopIfTrue="1">
      <formula>IF(FIND("!",D5),TRUE)</formula>
    </cfRule>
  </conditionalFormatting>
  <conditionalFormatting sqref="E5:E2500">
    <cfRule type="expression" dxfId="35" priority="4" stopIfTrue="1">
      <formula>IF(FIND("!",E5),TRUE)</formula>
    </cfRule>
    <cfRule type="expression" dxfId="34" priority="5" stopIfTrue="1">
      <formula>IF(AND(E5="",$C5=$X$4),TRUE)</formula>
    </cfRule>
  </conditionalFormatting>
  <conditionalFormatting sqref="F5:F2500">
    <cfRule type="expression" dxfId="33" priority="6" stopIfTrue="1">
      <formula>IF(AND(LEN($A5)&gt;0,$A5&lt;&gt;$F5),TRUE,FALSE)</formula>
    </cfRule>
  </conditionalFormatting>
  <conditionalFormatting sqref="G5:G2500">
    <cfRule type="expression" dxfId="32" priority="7" stopIfTrue="1">
      <formula>IF(FIND("Enter smelter details",G5),TRUE)</formula>
    </cfRule>
  </conditionalFormatting>
  <dataValidations count="5">
    <dataValidation allowBlank="1" showErrorMessage="1" sqref="F5:G2500" xr:uid="{00000000-0002-0000-0400-000001000000}"/>
    <dataValidation type="list" allowBlank="1" showInputMessage="1" showErrorMessage="1" sqref="E5:E2500" xr:uid="{00000000-0002-0000-0400-000002000000}">
      <formula1>CL</formula1>
    </dataValidation>
    <dataValidation type="list" allowBlank="1" showInputMessage="1" showErrorMessage="1" sqref="P5:P2500" xr:uid="{00000000-0002-0000-0400-000003000000}">
      <formula1>$AH$2:$AH$4</formula1>
    </dataValidation>
    <dataValidation type="list" showInputMessage="1" showErrorMessage="1" sqref="C5:C2500" xr:uid="{468568F1-1491-4DEF-8101-18D7C78AC7D3}">
      <formula1>SN</formula1>
    </dataValidation>
    <dataValidation type="list" allowBlank="1" showInputMessage="1" showErrorMessage="1" sqref="B5:B2500"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B5:B2500</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C5:C2500</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D5:D2500</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E5:E2500</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A4" sqref="A4"/>
    </sheetView>
  </sheetViews>
  <sheetFormatPr defaultColWidth="8.875" defaultRowHeight="12.75"/>
  <cols>
    <col min="1" max="1" width="45.125" style="16" customWidth="1"/>
    <col min="2" max="2" width="42.875" style="17" customWidth="1"/>
    <col min="3" max="3" width="51.5" style="16" customWidth="1"/>
    <col min="4" max="4" width="29.125" style="17" customWidth="1"/>
    <col min="5" max="5" width="9" style="16" customWidth="1"/>
    <col min="6" max="6" width="13.5" style="16" hidden="1" customWidth="1"/>
    <col min="7" max="7" width="13.25" style="16" hidden="1" customWidth="1"/>
    <col min="8" max="9" width="9" style="16" hidden="1" customWidth="1"/>
    <col min="10" max="10" width="48.875" style="16" hidden="1" customWidth="1"/>
    <col min="11" max="11" width="9" style="16" hidden="1" customWidth="1"/>
    <col min="12" max="13" width="8.875" style="16" hidden="1" customWidth="1"/>
    <col min="14" max="14" width="31.25" style="16" hidden="1" customWidth="1"/>
    <col min="15" max="15" width="8.875" style="16" hidden="1" customWidth="1"/>
    <col min="16" max="26" width="8.875" style="16" customWidth="1"/>
    <col min="27" max="16384" width="8.875" style="16"/>
  </cols>
  <sheetData>
    <row r="1" spans="1:10" ht="30" customHeight="1">
      <c r="A1" s="400" t="str">
        <f ca="1">OFFSET(L!$C$1,MATCH("Checker"&amp;ADDRESS(ROW(),COLUMN(),4),L!$A:$A,0)-1,SL,,)</f>
        <v>To ensure all required fields have been populated before submitting to your customers review form for any line items highlighted in red</v>
      </c>
      <c r="B1" s="400"/>
      <c r="C1" s="400"/>
      <c r="D1" s="109" t="str">
        <f ca="1">OFFSET(L!$C$1,MATCH("Checker"&amp;ADDRESS(ROW(),COLUMN(),4),L!$A:$A,0)-1,SL,,)</f>
        <v>Required fields remaining to be completed</v>
      </c>
      <c r="E1" s="17" t="s">
        <v>18</v>
      </c>
    </row>
    <row r="2" spans="1:10" ht="15.75">
      <c r="A2" s="59" t="s">
        <v>50</v>
      </c>
      <c r="B2" s="60" t="str">
        <f>IF(F60=1,"Click here to return to Smelter List","")</f>
        <v>Click here to return to Smelter List</v>
      </c>
      <c r="C2" s="112" t="str">
        <f>IF(F59=1,"Click here to return to Product List","")</f>
        <v/>
      </c>
      <c r="D2" s="134" t="str">
        <f ca="1">IF(H65=0,"0",H65)</f>
        <v>0</v>
      </c>
    </row>
    <row r="3" spans="1:10" ht="15">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TDK Corporation</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C. User defined [Specify in 'Description of scope']</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51">
      <c r="A6" s="81" t="str">
        <f ca="1">Declaration!B10</f>
        <v>Description of Scope: (*)</v>
      </c>
      <c r="B6" s="80" t="str">
        <f>Declaration!D10</f>
        <v>Complete TDK E-Brand (EPCOS) provided Cobalt or Mica is part of the product as well as the part is not excluded from scope as shown in tab "Product List".</v>
      </c>
      <c r="C6" s="80" t="str">
        <f t="shared" ca="1" si="0"/>
        <v>Complete</v>
      </c>
      <c r="D6" s="86" t="str">
        <f>IF(H6=1,"Click here to provide a Description of Scope","")</f>
        <v/>
      </c>
      <c r="E6" s="17" t="s">
        <v>15</v>
      </c>
      <c r="F6" s="85">
        <f>IF(OR(B5=Declaration!P9,B5=Declaration!Q9,B5=0),0,1)</f>
        <v>1</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Mr. Simon Bscheider</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Simon.Bscheider@tdk-electronics.tdk.com</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0049 89 54020 1309</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Mr. Simon Bscheider</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Simon.Bscheider@tdk-electronics.tdk.com</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0049 89 54020 1309</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45481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75">
      <c r="A14" s="80" t="str">
        <f ca="1">Declaration!B25</f>
        <v>1) Is any of the cobalt or natural mica intentionally added or used in the product(s) or in the production process? (*)</v>
      </c>
      <c r="B14" s="83"/>
      <c r="C14" s="83"/>
      <c r="D14" s="87"/>
      <c r="E14" s="17" t="s">
        <v>16</v>
      </c>
      <c r="F14" s="84"/>
      <c r="H14" s="16">
        <f t="shared" si="2"/>
        <v>0</v>
      </c>
    </row>
    <row r="15" spans="1:10" ht="26.25">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8.25">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1">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Yes</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8.25">
      <c r="A27" s="80" t="str">
        <f ca="1">Declaration!B43</f>
        <v>4) Does 100 percent of the cobalt originate from recycled or scrap sources? (*)</v>
      </c>
      <c r="B27" s="83"/>
      <c r="C27" s="83"/>
      <c r="D27" s="87"/>
      <c r="E27" s="17" t="s">
        <v>15</v>
      </c>
      <c r="F27" s="84"/>
      <c r="J27" s="133"/>
    </row>
    <row r="28" spans="1:10" ht="59.45" customHeight="1">
      <c r="A28" s="81" t="str">
        <f ca="1">Declaration!B44</f>
        <v>Cobalt(*)</v>
      </c>
      <c r="B28" s="80" t="str">
        <f>Declaration!D44</f>
        <v>No</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8.25">
      <c r="A32" s="80" t="str">
        <f ca="1">Declaration!B49</f>
        <v>5) What percentage of relevant suppliers have provided a response to your supply chain survey?(*)</v>
      </c>
      <c r="B32" s="83"/>
      <c r="C32" s="83"/>
      <c r="D32" s="87"/>
      <c r="E32" s="17" t="s">
        <v>15</v>
      </c>
      <c r="F32" s="84"/>
    </row>
    <row r="33" spans="1:10" ht="26.25">
      <c r="A33" s="81" t="str">
        <f ca="1">Declaration!B50</f>
        <v>Cobalt(*)</v>
      </c>
      <c r="B33" s="80">
        <f>Declaration!D50</f>
        <v>1</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25">
      <c r="A34" s="81" t="str">
        <f ca="1">Declaration!B51</f>
        <v>Mica</v>
      </c>
      <c r="B34" s="80">
        <f>Declaration!D51</f>
        <v>0</v>
      </c>
      <c r="C34" s="137" t="str">
        <f t="shared" ca="1" si="3"/>
        <v>Complete</v>
      </c>
      <c r="D34" s="86" t="str">
        <f>IF(H34=1,"Click here to answer question 5 for Mica","")</f>
        <v/>
      </c>
      <c r="E34" s="17" t="s">
        <v>18</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25"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25"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1">
      <c r="A37" s="80" t="str">
        <f ca="1">Declaration!B55</f>
        <v>6) Have you identified all of the smelters or processors supplying the cobalt or natural mica to your supply chain?(*)</v>
      </c>
      <c r="B37" s="83"/>
      <c r="C37" s="83"/>
      <c r="D37" s="87"/>
      <c r="E37" s="17" t="s">
        <v>13</v>
      </c>
      <c r="F37" s="84"/>
    </row>
    <row r="38" spans="1:10" ht="51.75">
      <c r="A38" s="81" t="str">
        <f ca="1">Declaration!B56</f>
        <v>Cobalt(*)</v>
      </c>
      <c r="B38" s="80" t="str">
        <f>Declaration!D56</f>
        <v>Yes</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75">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75"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75"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75">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5">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51">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Sustainability: CSR supply chain | TDK Electronics - TDK Europe</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75">
      <c r="A52" s="80" t="str">
        <f ca="1">Declaration!B74</f>
        <v>Cobalt(*)</v>
      </c>
      <c r="B52" s="80" t="str">
        <f>Declaration!D74</f>
        <v>Yes</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75">
      <c r="A53" s="80" t="str">
        <f ca="1">Declaration!B75</f>
        <v>Mica</v>
      </c>
      <c r="B53" s="80" t="str">
        <f>Declaration!D75</f>
        <v>No</v>
      </c>
      <c r="C53" s="137" t="str">
        <f t="shared" ca="1" si="3"/>
        <v>Complete</v>
      </c>
      <c r="D53" s="195" t="str">
        <f>IF(H53=1,"Click here to answer question (C)","")</f>
        <v/>
      </c>
      <c r="E53" s="17"/>
      <c r="F53" s="85">
        <f>F24*F$48</f>
        <v>0</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One or more product / item numbers have been provided</v>
      </c>
      <c r="C59" s="80" t="str">
        <f ca="1">IF(H59=1,J59,I59)</f>
        <v>Complete</v>
      </c>
      <c r="D59" s="195" t="str">
        <f>IF(H59=1,"Click here to enter detail on Product List tab","")</f>
        <v/>
      </c>
      <c r="E59" s="17" t="s">
        <v>15</v>
      </c>
      <c r="F59" s="85">
        <f>IF(B5=Declaration!Q9,1,0)</f>
        <v>0</v>
      </c>
      <c r="G59" s="63">
        <f>IF('Product List'!B6="",1,0)</f>
        <v>0</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List'!AB$5:AB$2500,"Cobalt?*")&gt;0),0,1)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5">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5" thickBot="1"/>
  </sheetData>
  <sheetProtection algorithmName="SHA-512" hashValue="8WPLUx32+APCqVrUnxpEkBnYFMddyHW3EDhy2U3sJ/+nh9TP487/2fRTLjEQo9pu41kuMXu762ViwY5b4Ny1sw==" saltValue="9tXLMRADjRyZ5uE88oo7YQ=="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5"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75" defaultRowHeight="12.75"/>
  <cols>
    <col min="1" max="1" width="3.125" style="16" customWidth="1"/>
    <col min="2" max="2" width="39.875" style="92" customWidth="1"/>
    <col min="3" max="3" width="39.875" style="16" customWidth="1"/>
    <col min="4" max="4" width="58.875" style="16" customWidth="1"/>
    <col min="5" max="5" width="1.75" style="16" customWidth="1"/>
    <col min="6" max="6" width="71.875" customWidth="1"/>
    <col min="7" max="35" width="9" customWidth="1"/>
    <col min="36" max="16384" width="8.875" style="18"/>
  </cols>
  <sheetData>
    <row r="1" spans="1:35" ht="34.5" customHeight="1" thickTop="1">
      <c r="A1" s="402" t="str">
        <f ca="1">OFFSET(L!$C$1,MATCH("Product List"&amp;ADDRESS(ROW(),COLUMN(),4),L!$A:$A,0)-1,SL,,)</f>
        <v>Completion required only if reporting level "Product (or List of Products)" selected on the 'Declaration' worksheet.</v>
      </c>
      <c r="B1" s="403"/>
      <c r="C1" s="403"/>
      <c r="D1" s="403"/>
      <c r="E1" s="108"/>
    </row>
    <row r="2" spans="1:35">
      <c r="A2" s="20"/>
      <c r="B2" s="110"/>
      <c r="C2" s="110"/>
      <c r="D2"/>
      <c r="E2" s="21"/>
    </row>
    <row r="3" spans="1:35">
      <c r="A3" s="20"/>
      <c r="B3" s="110"/>
      <c r="C3" s="110"/>
      <c r="D3" s="110"/>
      <c r="E3" s="21"/>
    </row>
    <row r="4" spans="1:35" ht="15.75" customHeight="1">
      <c r="A4" s="20"/>
      <c r="B4" s="401" t="s">
        <v>50</v>
      </c>
      <c r="C4" s="401"/>
      <c r="D4" s="401"/>
      <c r="E4" s="21"/>
    </row>
    <row r="5" spans="1:35" ht="15.7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236.25">
      <c r="A6" s="119"/>
      <c r="B6" s="111" t="s">
        <v>19222</v>
      </c>
      <c r="C6" s="90"/>
      <c r="D6" s="90" t="s">
        <v>19211</v>
      </c>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47.25">
      <c r="A7" s="120"/>
      <c r="B7" s="111" t="s">
        <v>19213</v>
      </c>
      <c r="C7" s="90"/>
      <c r="D7" s="90" t="s">
        <v>19212</v>
      </c>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47.25">
      <c r="A8" s="120"/>
      <c r="B8" s="111" t="s">
        <v>19214</v>
      </c>
      <c r="C8" s="90"/>
      <c r="D8" s="90" t="s">
        <v>19212</v>
      </c>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47.25">
      <c r="A9" s="120"/>
      <c r="B9" s="111" t="s">
        <v>19215</v>
      </c>
      <c r="C9" s="90"/>
      <c r="D9" s="90" t="s">
        <v>19212</v>
      </c>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47.25">
      <c r="A10" s="120"/>
      <c r="B10" s="111" t="s">
        <v>19216</v>
      </c>
      <c r="C10" s="90"/>
      <c r="D10" s="90" t="s">
        <v>19212</v>
      </c>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47.25">
      <c r="A11" s="120"/>
      <c r="B11" s="111" t="s">
        <v>19217</v>
      </c>
      <c r="C11" s="90"/>
      <c r="D11" s="90" t="s">
        <v>19212</v>
      </c>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47.25">
      <c r="A12" s="120"/>
      <c r="B12" s="111" t="s">
        <v>19218</v>
      </c>
      <c r="C12" s="90"/>
      <c r="D12" s="90" t="s">
        <v>19212</v>
      </c>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47.25">
      <c r="A13" s="120"/>
      <c r="B13" s="111" t="s">
        <v>19219</v>
      </c>
      <c r="C13" s="90"/>
      <c r="D13" s="90" t="s">
        <v>19212</v>
      </c>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47.25">
      <c r="A14" s="120"/>
      <c r="B14" s="111" t="s">
        <v>19220</v>
      </c>
      <c r="C14" s="90"/>
      <c r="D14" s="90" t="s">
        <v>19212</v>
      </c>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47.25">
      <c r="A15" s="120"/>
      <c r="B15" s="111" t="s">
        <v>19221</v>
      </c>
      <c r="C15" s="90"/>
      <c r="D15" s="90" t="s">
        <v>19212</v>
      </c>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7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7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7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7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7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7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7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7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7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7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7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7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7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7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7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7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7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7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7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7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7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7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7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7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7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7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7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7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7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7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7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7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7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7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7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7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7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7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7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7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7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7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7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7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7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7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7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7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7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7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7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7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7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7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7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7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7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7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7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7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7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7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7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7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7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7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7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7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7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7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7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7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7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7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7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7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7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7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7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7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7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7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7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7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7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7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7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7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7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7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7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7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7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7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7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7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7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7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7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7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7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7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7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7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7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7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7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7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7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7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7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7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7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7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7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7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7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7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7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7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7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7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7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7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7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7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7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7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7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7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7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7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7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7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7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7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7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7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7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7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7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7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7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7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7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7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7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7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7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7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7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7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7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7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7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7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7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7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7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7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7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7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7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7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7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7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7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7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7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7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7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7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7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7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7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7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7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7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7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7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7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7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7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7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7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7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7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7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7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7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7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7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7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7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7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7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7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7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7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7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7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7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7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7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7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7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7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7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7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7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7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7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7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7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7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7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7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7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7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7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7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7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7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7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7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7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7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7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7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7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7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7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7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7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7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7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7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7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7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7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7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7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7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7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7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7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7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7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7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7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7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7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7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7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7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7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7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7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7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7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7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7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7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7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7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7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7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7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7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7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7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7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7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7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7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7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7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7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7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7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7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7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7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7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7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7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7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7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7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7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7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7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7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7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7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7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7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7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7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7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7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7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7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7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7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7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7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7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7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7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7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7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7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7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7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7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7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7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7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7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7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7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7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7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7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7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7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7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7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7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7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7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7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7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7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7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7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7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7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7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7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7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7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7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7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7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7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7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7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7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7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7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7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7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7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7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7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7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7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7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7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7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7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7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7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7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7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7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7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7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7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7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7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7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7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7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7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7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7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7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7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7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7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7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7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7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7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7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7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7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7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7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7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7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7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7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7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7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7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7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7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7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7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7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7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7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7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7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7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7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7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7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7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7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7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7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7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7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7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7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7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7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7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7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7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7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7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7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7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7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7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7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7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7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7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7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7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7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7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7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7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7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7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7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7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7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7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7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7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7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7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7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7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7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7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7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7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7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7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7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7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7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7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7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7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7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7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7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7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7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7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7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7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7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7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7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7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7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7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7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7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7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7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7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7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7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7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7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7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7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7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7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7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7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7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7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7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7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7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7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7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7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7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7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7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7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7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7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7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7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7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7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7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7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7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7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7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7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7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7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7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7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7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7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7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7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7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7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7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7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7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7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7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7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7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7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7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7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7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7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7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7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7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7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7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7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7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7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7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7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7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7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7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7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7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7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7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7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7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7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7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7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7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7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7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7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7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7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7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7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7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7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7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7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7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7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7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7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7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7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7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7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7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7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7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7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7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7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7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7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7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7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7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7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7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7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7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7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7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7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7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7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7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7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7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7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7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7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7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7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7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7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7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7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7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7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7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7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7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7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7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7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7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7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7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7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7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7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7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7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7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7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7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7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7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7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7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7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7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7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7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7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7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7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7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7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7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7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7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7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7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7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7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7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7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7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7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7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7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7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7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7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7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7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7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7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7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7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7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7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7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7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7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7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7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7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7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7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7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7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7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7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7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7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7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7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7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7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7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7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7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7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7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7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7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7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7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7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7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7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7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7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7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7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7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7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7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7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7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7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7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7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7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7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7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7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7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7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7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7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7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7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7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7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7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7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7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7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7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7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7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7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7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7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7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7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7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7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7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7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7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7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7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7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7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7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7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7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7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7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7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7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7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7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7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7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7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7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7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7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7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7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7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7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7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7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7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7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7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7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7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7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7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7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7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7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7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7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7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7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7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7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7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7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7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7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7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7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7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7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7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7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7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7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7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7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7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7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7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7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7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7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7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7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7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7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7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7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7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7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7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7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7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7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7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7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7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7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7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7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7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7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7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7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7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7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7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7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7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7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7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7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7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7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7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7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7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7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7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7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7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7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7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7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7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7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7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7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7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7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7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7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7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7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7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7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7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7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7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7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7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7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7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7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7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7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7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7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7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7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7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7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7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7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7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7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7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7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7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7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7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7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7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7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7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7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7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7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7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7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7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7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7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7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7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7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7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7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7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7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7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7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7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7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7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7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7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7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7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7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7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7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7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7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7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7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7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7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7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7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7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7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7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7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7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7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7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7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7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7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7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7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7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7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7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7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7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7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7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7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7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7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7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7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7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7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7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7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7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7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7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7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7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7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7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7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7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7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7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7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7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7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7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7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7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7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7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7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7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7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7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7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7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7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7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7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7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7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7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7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7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7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7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7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7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4" t="str">
        <f ca="1">OFFSET(L!$C$1,MATCH("General"&amp;"Cpy",L!$A:$A,0)-1,SL,,)</f>
        <v>© 2024 Responsible Minerals Initiative. All rights reserved.</v>
      </c>
      <c r="C1001" s="404"/>
      <c r="D1001" s="404"/>
      <c r="E1001" s="22"/>
    </row>
    <row r="1002" spans="1:35" ht="13.5"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5"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875" defaultRowHeight="12.75"/>
  <cols>
    <col min="1" max="1" width="9.125" style="157" bestFit="1" customWidth="1"/>
    <col min="2" max="2" width="42.875" style="157" customWidth="1"/>
    <col min="3" max="3" width="40.125" style="157" customWidth="1"/>
    <col min="4" max="4" width="22.875" style="157" customWidth="1"/>
    <col min="5" max="5" width="12.75" style="157" customWidth="1"/>
    <col min="6" max="6" width="12.75" style="158" customWidth="1"/>
    <col min="7" max="7" width="15.25" style="157" customWidth="1"/>
    <col min="8" max="8" width="23.875" style="157" customWidth="1"/>
    <col min="9" max="9" width="28.125" style="157" customWidth="1"/>
    <col min="10" max="10" width="38.75" style="157" hidden="1" customWidth="1"/>
    <col min="11" max="11" width="24.125" style="157" hidden="1" customWidth="1"/>
    <col min="12" max="12" width="17.5" style="157" customWidth="1"/>
    <col min="13" max="13" width="16.125" style="157" customWidth="1"/>
    <col min="14" max="16384" width="8.875" style="157"/>
  </cols>
  <sheetData>
    <row r="1" spans="1:13" ht="180" customHeight="1">
      <c r="A1" s="40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5"/>
      <c r="C1" s="405"/>
      <c r="D1" s="405"/>
      <c r="E1" s="405"/>
      <c r="F1" s="405"/>
      <c r="G1" s="405"/>
    </row>
    <row r="2" spans="1:13">
      <c r="A2" s="406"/>
      <c r="B2" s="406"/>
      <c r="C2" s="406"/>
      <c r="D2" s="406"/>
      <c r="E2" s="406"/>
      <c r="F2" s="406"/>
      <c r="G2" s="406"/>
      <c r="H2" s="406"/>
      <c r="I2" s="406"/>
    </row>
    <row r="3" spans="1:13">
      <c r="A3" s="406"/>
      <c r="B3" s="406"/>
      <c r="C3" s="406"/>
      <c r="D3" s="406"/>
      <c r="E3" s="406"/>
      <c r="F3" s="406"/>
      <c r="G3" s="406"/>
      <c r="H3" s="406"/>
      <c r="I3" s="406"/>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5" type="noConversion"/>
  <pageMargins left="0.75" right="0.75" top="1" bottom="1" header="0.3" footer="0.3"/>
  <pageSetup orientation="portrait" r:id="rId1"/>
  <headerFooter>
    <oddHeader>&amp;R&amp;"Calibri"&amp;14&amp;KFF0000 L2: Internal use only&amp;1#_x000D_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5" defaultRowHeight="14.25"/>
  <cols>
    <col min="1" max="1" width="14.75" style="127" customWidth="1"/>
    <col min="2" max="2" width="14" style="127" customWidth="1"/>
    <col min="3" max="3" width="6.125" style="127" customWidth="1"/>
    <col min="4" max="4" width="50.875" style="127" customWidth="1"/>
    <col min="5" max="5" width="45.875" style="245" customWidth="1"/>
    <col min="6" max="6" width="61.625" style="246" customWidth="1"/>
    <col min="7" max="7" width="61.625" style="127" customWidth="1"/>
    <col min="8" max="8" width="65.625" style="144" customWidth="1"/>
    <col min="9" max="9" width="51.5" style="189" customWidth="1"/>
    <col min="10" max="16384" width="8.75" style="189"/>
  </cols>
  <sheetData>
    <row r="1" spans="1:9">
      <c r="B1" s="127" t="s">
        <v>374</v>
      </c>
      <c r="C1" s="127" t="s">
        <v>375</v>
      </c>
      <c r="D1" s="127" t="s">
        <v>17</v>
      </c>
      <c r="E1" s="245" t="s">
        <v>376</v>
      </c>
      <c r="F1" s="246" t="s">
        <v>377</v>
      </c>
      <c r="G1" s="127" t="s">
        <v>378</v>
      </c>
      <c r="H1" s="297" t="s">
        <v>379</v>
      </c>
      <c r="I1" s="189" t="s">
        <v>18961</v>
      </c>
    </row>
    <row r="2" spans="1:9" ht="42.75">
      <c r="A2" s="127" t="str">
        <f>B2&amp;C2</f>
        <v>InstructionsA1</v>
      </c>
      <c r="B2" s="127" t="s">
        <v>380</v>
      </c>
      <c r="C2" s="127" t="s">
        <v>381</v>
      </c>
      <c r="D2" s="127" t="s">
        <v>382</v>
      </c>
      <c r="E2" s="245" t="s">
        <v>383</v>
      </c>
      <c r="F2" s="246" t="s">
        <v>384</v>
      </c>
      <c r="G2" s="127" t="s">
        <v>382</v>
      </c>
      <c r="H2" s="297" t="s">
        <v>382</v>
      </c>
      <c r="I2" s="297" t="s">
        <v>382</v>
      </c>
    </row>
    <row r="3" spans="1:9" ht="28.5">
      <c r="A3" s="127" t="str">
        <f t="shared" ref="A3:A69" si="0">B3&amp;C3</f>
        <v>InstructionsA2</v>
      </c>
      <c r="B3" s="127" t="s">
        <v>380</v>
      </c>
      <c r="C3" s="127" t="s">
        <v>385</v>
      </c>
      <c r="D3" s="127" t="s">
        <v>386</v>
      </c>
      <c r="E3" s="245" t="s">
        <v>387</v>
      </c>
      <c r="F3" s="246" t="s">
        <v>388</v>
      </c>
      <c r="G3" s="127" t="s">
        <v>389</v>
      </c>
      <c r="H3" s="297" t="s">
        <v>386</v>
      </c>
      <c r="I3" s="189" t="s">
        <v>18962</v>
      </c>
    </row>
    <row r="4" spans="1:9" ht="293.4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ht="28.5">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5">
      <c r="A8" s="127" t="str">
        <f t="shared" si="0"/>
        <v>InstructionsA8</v>
      </c>
      <c r="B8" s="127" t="s">
        <v>380</v>
      </c>
      <c r="C8" s="127" t="s">
        <v>413</v>
      </c>
      <c r="D8" s="127" t="s">
        <v>414</v>
      </c>
      <c r="E8" s="245" t="s">
        <v>415</v>
      </c>
      <c r="F8" s="246" t="s">
        <v>416</v>
      </c>
      <c r="G8" s="127" t="s">
        <v>417</v>
      </c>
      <c r="H8" s="297" t="s">
        <v>418</v>
      </c>
      <c r="I8" s="101" t="s">
        <v>18966</v>
      </c>
    </row>
    <row r="9" spans="1:9" ht="57">
      <c r="A9" s="127" t="str">
        <f t="shared" si="0"/>
        <v>InstructionsA9</v>
      </c>
      <c r="B9" s="127" t="s">
        <v>380</v>
      </c>
      <c r="C9" s="127" t="s">
        <v>419</v>
      </c>
      <c r="D9" s="127" t="s">
        <v>420</v>
      </c>
      <c r="E9" s="245" t="s">
        <v>421</v>
      </c>
      <c r="F9" s="246" t="s">
        <v>422</v>
      </c>
      <c r="G9" s="127" t="s">
        <v>423</v>
      </c>
      <c r="H9" s="297" t="s">
        <v>424</v>
      </c>
      <c r="I9" s="127" t="s">
        <v>18967</v>
      </c>
    </row>
    <row r="10" spans="1:9" ht="40.5">
      <c r="A10" s="127" t="str">
        <f>B10&amp;C10</f>
        <v>InstructionsA10</v>
      </c>
      <c r="B10" s="127" t="s">
        <v>380</v>
      </c>
      <c r="C10" s="127" t="s">
        <v>425</v>
      </c>
      <c r="D10" s="127" t="s">
        <v>426</v>
      </c>
      <c r="E10" s="245" t="s">
        <v>427</v>
      </c>
      <c r="F10" s="246" t="s">
        <v>428</v>
      </c>
      <c r="G10" s="127" t="s">
        <v>429</v>
      </c>
      <c r="H10" s="297" t="s">
        <v>430</v>
      </c>
      <c r="I10" s="127" t="s">
        <v>18968</v>
      </c>
    </row>
    <row r="11" spans="1:9" ht="45">
      <c r="A11" s="127" t="str">
        <f t="shared" si="0"/>
        <v>InstructionsA11</v>
      </c>
      <c r="B11" s="127" t="s">
        <v>380</v>
      </c>
      <c r="C11" s="127" t="s">
        <v>431</v>
      </c>
      <c r="D11" s="127" t="s">
        <v>432</v>
      </c>
      <c r="E11" s="223" t="s">
        <v>433</v>
      </c>
      <c r="F11" s="248" t="s">
        <v>434</v>
      </c>
      <c r="G11" s="127" t="s">
        <v>435</v>
      </c>
      <c r="H11" s="297" t="s">
        <v>436</v>
      </c>
      <c r="I11" s="127" t="s">
        <v>18969</v>
      </c>
    </row>
    <row r="12" spans="1:9" ht="42.75">
      <c r="A12" s="127" t="str">
        <f t="shared" si="0"/>
        <v>InstructionsA12</v>
      </c>
      <c r="B12" s="127" t="s">
        <v>380</v>
      </c>
      <c r="C12" s="127" t="s">
        <v>437</v>
      </c>
      <c r="D12" s="127" t="s">
        <v>438</v>
      </c>
      <c r="E12" s="245" t="s">
        <v>439</v>
      </c>
      <c r="F12" s="246" t="s">
        <v>440</v>
      </c>
      <c r="G12" s="127" t="s">
        <v>441</v>
      </c>
      <c r="H12" s="297" t="s">
        <v>442</v>
      </c>
      <c r="I12" s="127" t="s">
        <v>18970</v>
      </c>
    </row>
    <row r="13" spans="1:9" ht="71.25">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99.75">
      <c r="A15" s="127" t="str">
        <f t="shared" si="0"/>
        <v>InstructionsA15</v>
      </c>
      <c r="B15" s="127" t="s">
        <v>380</v>
      </c>
      <c r="C15" s="127" t="s">
        <v>455</v>
      </c>
      <c r="D15" s="127" t="s">
        <v>456</v>
      </c>
      <c r="E15" s="245" t="s">
        <v>457</v>
      </c>
      <c r="F15" s="246" t="s">
        <v>458</v>
      </c>
      <c r="G15" s="127" t="s">
        <v>459</v>
      </c>
      <c r="H15" s="297" t="s">
        <v>460</v>
      </c>
      <c r="I15" s="127" t="s">
        <v>18973</v>
      </c>
    </row>
    <row r="16" spans="1:9" ht="45">
      <c r="A16" s="127" t="str">
        <f t="shared" si="0"/>
        <v>InstructionsA16</v>
      </c>
      <c r="B16" s="127" t="s">
        <v>380</v>
      </c>
      <c r="C16" s="127" t="s">
        <v>461</v>
      </c>
      <c r="D16" s="127" t="s">
        <v>462</v>
      </c>
      <c r="E16" s="223" t="s">
        <v>463</v>
      </c>
      <c r="F16" s="248" t="s">
        <v>464</v>
      </c>
      <c r="G16" s="127" t="s">
        <v>465</v>
      </c>
      <c r="H16" s="297" t="s">
        <v>466</v>
      </c>
      <c r="I16" s="127" t="s">
        <v>18974</v>
      </c>
    </row>
    <row r="17" spans="1:9" ht="85.5">
      <c r="A17" s="127" t="str">
        <f t="shared" si="0"/>
        <v>InstructionsA17</v>
      </c>
      <c r="B17" s="127" t="s">
        <v>380</v>
      </c>
      <c r="C17" s="127" t="s">
        <v>467</v>
      </c>
      <c r="D17" s="127" t="s">
        <v>468</v>
      </c>
      <c r="E17" s="245" t="s">
        <v>469</v>
      </c>
      <c r="F17" s="246" t="s">
        <v>470</v>
      </c>
      <c r="G17" s="127" t="s">
        <v>471</v>
      </c>
      <c r="H17" s="297" t="s">
        <v>472</v>
      </c>
      <c r="I17" s="127" t="s">
        <v>18975</v>
      </c>
    </row>
    <row r="18" spans="1:9" ht="45">
      <c r="A18" s="127" t="str">
        <f>B18&amp;C18</f>
        <v>InstructionsA18</v>
      </c>
      <c r="B18" s="127" t="s">
        <v>380</v>
      </c>
      <c r="C18" s="127" t="s">
        <v>473</v>
      </c>
      <c r="D18" s="127" t="s">
        <v>474</v>
      </c>
      <c r="E18" s="127" t="s">
        <v>475</v>
      </c>
      <c r="F18" s="248" t="s">
        <v>476</v>
      </c>
      <c r="G18" s="127" t="s">
        <v>477</v>
      </c>
      <c r="H18" s="297" t="s">
        <v>478</v>
      </c>
      <c r="I18" s="127" t="s">
        <v>18976</v>
      </c>
    </row>
    <row r="19" spans="1:9" ht="42.75">
      <c r="A19" s="127" t="str">
        <f t="shared" si="0"/>
        <v>InstructionsA19</v>
      </c>
      <c r="B19" s="127" t="s">
        <v>380</v>
      </c>
      <c r="C19" s="127" t="s">
        <v>479</v>
      </c>
      <c r="D19" s="127" t="s">
        <v>480</v>
      </c>
      <c r="E19" s="245" t="s">
        <v>481</v>
      </c>
      <c r="F19" s="246" t="s">
        <v>482</v>
      </c>
      <c r="G19" s="127" t="s">
        <v>483</v>
      </c>
      <c r="H19" s="300" t="s">
        <v>484</v>
      </c>
      <c r="I19" s="127" t="s">
        <v>18977</v>
      </c>
    </row>
    <row r="20" spans="1:9" ht="42.75">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42.5">
      <c r="A22" s="127" t="str">
        <f t="shared" si="0"/>
        <v>InstructionsA23</v>
      </c>
      <c r="B22" s="127" t="s">
        <v>380</v>
      </c>
      <c r="C22" s="127" t="s">
        <v>497</v>
      </c>
      <c r="D22" s="127" t="s">
        <v>498</v>
      </c>
      <c r="E22" s="245" t="s">
        <v>499</v>
      </c>
      <c r="F22" s="246" t="s">
        <v>500</v>
      </c>
      <c r="G22" s="247" t="s">
        <v>501</v>
      </c>
      <c r="H22" s="300" t="s">
        <v>502</v>
      </c>
      <c r="I22" s="127" t="s">
        <v>18980</v>
      </c>
    </row>
    <row r="23" spans="1:9" ht="42.75">
      <c r="A23" s="127" t="str">
        <f>B23&amp;C23</f>
        <v>InstructionsA24</v>
      </c>
      <c r="B23" s="127" t="s">
        <v>380</v>
      </c>
      <c r="C23" s="127" t="s">
        <v>503</v>
      </c>
      <c r="D23" s="127" t="s">
        <v>504</v>
      </c>
      <c r="E23" s="245" t="s">
        <v>505</v>
      </c>
      <c r="F23" s="246" t="s">
        <v>506</v>
      </c>
      <c r="G23" s="127" t="s">
        <v>507</v>
      </c>
      <c r="H23" s="300" t="s">
        <v>508</v>
      </c>
      <c r="I23" s="127" t="s">
        <v>18981</v>
      </c>
    </row>
    <row r="24" spans="1:9" ht="114">
      <c r="A24" s="127" t="str">
        <f t="shared" si="0"/>
        <v>InstructionsA25</v>
      </c>
      <c r="B24" s="127" t="s">
        <v>380</v>
      </c>
      <c r="C24" s="127" t="s">
        <v>509</v>
      </c>
      <c r="D24" s="127" t="s">
        <v>510</v>
      </c>
      <c r="E24" s="245" t="s">
        <v>511</v>
      </c>
      <c r="F24" s="291" t="s">
        <v>512</v>
      </c>
      <c r="G24" s="127" t="s">
        <v>513</v>
      </c>
      <c r="H24" s="297" t="s">
        <v>514</v>
      </c>
      <c r="I24" s="127" t="s">
        <v>18982</v>
      </c>
    </row>
    <row r="25" spans="1:9" ht="285">
      <c r="A25" s="127" t="str">
        <f t="shared" si="0"/>
        <v>InstructionsA26</v>
      </c>
      <c r="B25" s="127" t="s">
        <v>380</v>
      </c>
      <c r="C25" s="127" t="s">
        <v>515</v>
      </c>
      <c r="D25" s="127" t="s">
        <v>516</v>
      </c>
      <c r="E25" s="249" t="s">
        <v>517</v>
      </c>
      <c r="F25" s="291" t="s">
        <v>518</v>
      </c>
      <c r="G25" s="127" t="s">
        <v>519</v>
      </c>
      <c r="H25" s="297" t="s">
        <v>520</v>
      </c>
      <c r="I25" s="127" t="s">
        <v>18983</v>
      </c>
    </row>
    <row r="26" spans="1:9" ht="57">
      <c r="A26" s="127" t="str">
        <f t="shared" si="0"/>
        <v>InstructionsA27</v>
      </c>
      <c r="B26" s="127" t="s">
        <v>380</v>
      </c>
      <c r="C26" s="127" t="s">
        <v>521</v>
      </c>
      <c r="D26" s="127" t="s">
        <v>522</v>
      </c>
      <c r="E26" s="245" t="s">
        <v>523</v>
      </c>
      <c r="F26" s="246" t="s">
        <v>524</v>
      </c>
      <c r="G26" s="127" t="s">
        <v>525</v>
      </c>
      <c r="H26" s="297" t="s">
        <v>526</v>
      </c>
      <c r="I26" s="127" t="s">
        <v>18984</v>
      </c>
    </row>
    <row r="27" spans="1:9" ht="409.5">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85">
      <c r="A29" s="127" t="str">
        <f t="shared" si="1"/>
        <v>InstructionsA30</v>
      </c>
      <c r="B29" s="127" t="s">
        <v>380</v>
      </c>
      <c r="C29" s="127" t="s">
        <v>539</v>
      </c>
      <c r="D29" s="127" t="s">
        <v>540</v>
      </c>
      <c r="E29" s="249" t="s">
        <v>541</v>
      </c>
      <c r="F29" s="246" t="s">
        <v>542</v>
      </c>
      <c r="G29" s="127" t="s">
        <v>543</v>
      </c>
      <c r="H29" s="297" t="s">
        <v>544</v>
      </c>
      <c r="I29" s="127" t="s">
        <v>18987</v>
      </c>
    </row>
    <row r="30" spans="1:9" ht="228">
      <c r="A30" s="127" t="str">
        <f t="shared" si="1"/>
        <v>InstructionsA31</v>
      </c>
      <c r="B30" s="127" t="s">
        <v>380</v>
      </c>
      <c r="C30" s="127" t="s">
        <v>545</v>
      </c>
      <c r="D30" s="127" t="s">
        <v>546</v>
      </c>
      <c r="E30" s="245" t="s">
        <v>547</v>
      </c>
      <c r="F30" s="250" t="s">
        <v>548</v>
      </c>
      <c r="G30" s="127" t="s">
        <v>549</v>
      </c>
      <c r="H30" s="297" t="s">
        <v>550</v>
      </c>
      <c r="I30" s="127" t="s">
        <v>19198</v>
      </c>
    </row>
    <row r="31" spans="1:9" ht="128.25">
      <c r="A31" s="127" t="str">
        <f t="shared" si="1"/>
        <v>InstructionsA32</v>
      </c>
      <c r="B31" s="127" t="s">
        <v>380</v>
      </c>
      <c r="C31" s="127" t="s">
        <v>551</v>
      </c>
      <c r="D31" s="127" t="s">
        <v>552</v>
      </c>
      <c r="E31" s="249" t="s">
        <v>553</v>
      </c>
      <c r="F31" s="250" t="s">
        <v>554</v>
      </c>
      <c r="G31" s="127" t="s">
        <v>555</v>
      </c>
      <c r="H31" s="297" t="s">
        <v>556</v>
      </c>
      <c r="I31" s="127" t="s">
        <v>18988</v>
      </c>
    </row>
    <row r="32" spans="1:9" ht="128.25">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327.75">
      <c r="A34" s="127" t="str">
        <f t="shared" si="0"/>
        <v>InstructionsA36</v>
      </c>
      <c r="B34" s="127" t="s">
        <v>380</v>
      </c>
      <c r="C34" s="127" t="s">
        <v>569</v>
      </c>
      <c r="D34" s="127" t="s">
        <v>570</v>
      </c>
      <c r="E34" s="245" t="s">
        <v>571</v>
      </c>
      <c r="F34" s="246" t="s">
        <v>572</v>
      </c>
      <c r="G34" s="254" t="s">
        <v>573</v>
      </c>
      <c r="H34" s="297" t="s">
        <v>574</v>
      </c>
      <c r="I34" s="127" t="s">
        <v>18991</v>
      </c>
    </row>
    <row r="35" spans="1:9" ht="71.25">
      <c r="A35" s="127" t="str">
        <f t="shared" si="0"/>
        <v>InstructionsA37</v>
      </c>
      <c r="B35" s="127" t="s">
        <v>380</v>
      </c>
      <c r="C35" s="127" t="s">
        <v>575</v>
      </c>
      <c r="D35" s="127" t="s">
        <v>576</v>
      </c>
      <c r="E35" s="249" t="s">
        <v>577</v>
      </c>
      <c r="F35" s="291" t="s">
        <v>578</v>
      </c>
      <c r="G35" s="127" t="s">
        <v>579</v>
      </c>
      <c r="H35" s="297" t="s">
        <v>580</v>
      </c>
      <c r="I35" s="127" t="s">
        <v>18992</v>
      </c>
    </row>
    <row r="36" spans="1:9" ht="85.5">
      <c r="A36" s="127" t="str">
        <f t="shared" si="0"/>
        <v>InstructionsA38</v>
      </c>
      <c r="B36" s="127" t="s">
        <v>380</v>
      </c>
      <c r="C36" s="127" t="s">
        <v>581</v>
      </c>
      <c r="D36" s="127" t="s">
        <v>582</v>
      </c>
      <c r="E36" s="249" t="s">
        <v>583</v>
      </c>
      <c r="F36" s="291" t="s">
        <v>584</v>
      </c>
      <c r="G36" s="127" t="s">
        <v>585</v>
      </c>
      <c r="H36" s="297" t="s">
        <v>586</v>
      </c>
      <c r="I36" s="127" t="s">
        <v>18993</v>
      </c>
    </row>
    <row r="37" spans="1:9" ht="171">
      <c r="A37" s="127" t="str">
        <f t="shared" si="0"/>
        <v>InstructionsA39</v>
      </c>
      <c r="B37" s="127" t="s">
        <v>380</v>
      </c>
      <c r="C37" s="127" t="s">
        <v>587</v>
      </c>
      <c r="D37" s="127" t="s">
        <v>588</v>
      </c>
      <c r="E37" s="249" t="s">
        <v>589</v>
      </c>
      <c r="F37" s="292" t="s">
        <v>590</v>
      </c>
      <c r="G37" s="127" t="s">
        <v>591</v>
      </c>
      <c r="H37" s="297" t="s">
        <v>592</v>
      </c>
      <c r="I37" s="127" t="s">
        <v>18994</v>
      </c>
    </row>
    <row r="38" spans="1:9" ht="213.75">
      <c r="A38" s="127" t="str">
        <f t="shared" si="0"/>
        <v>InstructionsA40</v>
      </c>
      <c r="B38" s="127" t="s">
        <v>380</v>
      </c>
      <c r="C38" s="127" t="s">
        <v>593</v>
      </c>
      <c r="D38" s="251" t="s">
        <v>594</v>
      </c>
      <c r="E38" s="252" t="s">
        <v>595</v>
      </c>
      <c r="F38" s="293" t="s">
        <v>596</v>
      </c>
      <c r="G38" s="251" t="s">
        <v>597</v>
      </c>
      <c r="H38" s="297" t="s">
        <v>598</v>
      </c>
      <c r="I38" s="127" t="s">
        <v>18995</v>
      </c>
    </row>
    <row r="39" spans="1:9" ht="256.5">
      <c r="A39" s="127" t="str">
        <f>B39&amp;C39</f>
        <v>InstructionsA41</v>
      </c>
      <c r="B39" s="127" t="s">
        <v>380</v>
      </c>
      <c r="C39" s="127" t="s">
        <v>599</v>
      </c>
      <c r="D39" s="251" t="s">
        <v>600</v>
      </c>
      <c r="E39" s="252" t="s">
        <v>601</v>
      </c>
      <c r="F39" s="293" t="s">
        <v>602</v>
      </c>
      <c r="G39" s="255" t="s">
        <v>603</v>
      </c>
      <c r="H39" s="301" t="s">
        <v>604</v>
      </c>
      <c r="I39" s="127" t="s">
        <v>18996</v>
      </c>
    </row>
    <row r="40" spans="1:9" ht="228">
      <c r="A40" s="127" t="str">
        <f>B40&amp;C40</f>
        <v>InstructionsA42</v>
      </c>
      <c r="B40" s="127" t="s">
        <v>380</v>
      </c>
      <c r="C40" s="127" t="s">
        <v>605</v>
      </c>
      <c r="D40" s="127" t="s">
        <v>606</v>
      </c>
      <c r="E40" s="245" t="s">
        <v>607</v>
      </c>
      <c r="F40" s="291" t="s">
        <v>608</v>
      </c>
      <c r="G40" s="127" t="s">
        <v>609</v>
      </c>
      <c r="H40" s="297" t="s">
        <v>610</v>
      </c>
      <c r="I40" s="127" t="s">
        <v>18997</v>
      </c>
    </row>
    <row r="41" spans="1:9" ht="99.75">
      <c r="A41" s="127" t="str">
        <f t="shared" si="0"/>
        <v>InstructionsA43</v>
      </c>
      <c r="B41" s="127" t="s">
        <v>380</v>
      </c>
      <c r="C41" s="127" t="s">
        <v>611</v>
      </c>
      <c r="D41" s="127" t="s">
        <v>612</v>
      </c>
      <c r="E41" s="245" t="s">
        <v>613</v>
      </c>
      <c r="F41" s="291" t="s">
        <v>614</v>
      </c>
      <c r="G41" s="127" t="s">
        <v>615</v>
      </c>
      <c r="H41" s="297" t="s">
        <v>616</v>
      </c>
      <c r="I41" s="127" t="s">
        <v>18998</v>
      </c>
    </row>
    <row r="42" spans="1:9" ht="71.25">
      <c r="A42" s="127" t="str">
        <f t="shared" si="0"/>
        <v>InstructionsA45</v>
      </c>
      <c r="B42" s="127" t="s">
        <v>380</v>
      </c>
      <c r="C42" s="127" t="s">
        <v>617</v>
      </c>
      <c r="D42" s="127" t="s">
        <v>618</v>
      </c>
      <c r="E42" s="245" t="s">
        <v>619</v>
      </c>
      <c r="F42" s="246" t="s">
        <v>620</v>
      </c>
      <c r="G42" s="127" t="s">
        <v>621</v>
      </c>
      <c r="H42" s="297" t="s">
        <v>622</v>
      </c>
      <c r="I42" s="127" t="s">
        <v>18999</v>
      </c>
    </row>
    <row r="43" spans="1:9" ht="99.75">
      <c r="A43" s="127" t="str">
        <f t="shared" si="0"/>
        <v>InstructionsA46</v>
      </c>
      <c r="B43" s="127" t="s">
        <v>380</v>
      </c>
      <c r="C43" s="127" t="s">
        <v>623</v>
      </c>
      <c r="D43" s="127" t="s">
        <v>624</v>
      </c>
      <c r="E43" s="249" t="s">
        <v>625</v>
      </c>
      <c r="F43" s="291" t="s">
        <v>626</v>
      </c>
      <c r="G43" s="254" t="s">
        <v>627</v>
      </c>
      <c r="H43" s="297" t="s">
        <v>628</v>
      </c>
      <c r="I43" s="127" t="s">
        <v>19000</v>
      </c>
    </row>
    <row r="44" spans="1:9" ht="85.5">
      <c r="A44" s="127" t="str">
        <f t="shared" si="0"/>
        <v>InstructionsA48</v>
      </c>
      <c r="B44" s="237" t="s">
        <v>380</v>
      </c>
      <c r="C44" s="127" t="s">
        <v>629</v>
      </c>
      <c r="D44" s="237" t="s">
        <v>630</v>
      </c>
      <c r="E44" s="245" t="s">
        <v>631</v>
      </c>
      <c r="F44" s="246" t="s">
        <v>632</v>
      </c>
      <c r="G44" s="256" t="s">
        <v>633</v>
      </c>
      <c r="H44" s="297" t="s">
        <v>634</v>
      </c>
      <c r="I44" s="127" t="s">
        <v>19001</v>
      </c>
    </row>
    <row r="45" spans="1:9" ht="57">
      <c r="A45" s="127" t="str">
        <f>B45&amp;C45</f>
        <v>InstructionsA49</v>
      </c>
      <c r="B45" s="127" t="s">
        <v>380</v>
      </c>
      <c r="C45" s="127" t="s">
        <v>635</v>
      </c>
      <c r="D45" s="127" t="s">
        <v>636</v>
      </c>
      <c r="E45" s="245" t="s">
        <v>637</v>
      </c>
      <c r="F45" s="246" t="s">
        <v>638</v>
      </c>
      <c r="G45" s="127" t="s">
        <v>639</v>
      </c>
      <c r="H45" s="300" t="s">
        <v>640</v>
      </c>
      <c r="I45" s="127" t="s">
        <v>19002</v>
      </c>
    </row>
    <row r="46" spans="1:9" ht="171">
      <c r="A46" s="127" t="str">
        <f t="shared" si="0"/>
        <v>InstructionsA50</v>
      </c>
      <c r="B46" s="127" t="s">
        <v>380</v>
      </c>
      <c r="C46" s="127" t="s">
        <v>641</v>
      </c>
      <c r="D46" s="127" t="s">
        <v>642</v>
      </c>
      <c r="E46" s="294" t="s">
        <v>643</v>
      </c>
      <c r="F46" s="291" t="s">
        <v>644</v>
      </c>
      <c r="G46" s="127" t="s">
        <v>645</v>
      </c>
      <c r="H46" s="297" t="s">
        <v>646</v>
      </c>
      <c r="I46" s="127" t="s">
        <v>19003</v>
      </c>
    </row>
    <row r="47" spans="1:9" ht="85.5">
      <c r="A47" s="127" t="str">
        <f t="shared" si="0"/>
        <v>InstructionsA51</v>
      </c>
      <c r="B47" s="127" t="s">
        <v>380</v>
      </c>
      <c r="C47" s="127" t="s">
        <v>647</v>
      </c>
      <c r="D47" s="127" t="s">
        <v>648</v>
      </c>
      <c r="E47" s="245" t="s">
        <v>649</v>
      </c>
      <c r="F47" s="246" t="s">
        <v>650</v>
      </c>
      <c r="G47" s="127" t="s">
        <v>651</v>
      </c>
      <c r="H47" s="297" t="s">
        <v>652</v>
      </c>
      <c r="I47" s="127" t="s">
        <v>19004</v>
      </c>
    </row>
    <row r="48" spans="1:9" ht="99.75">
      <c r="A48" s="127" t="str">
        <f t="shared" si="0"/>
        <v>InstructionsA52</v>
      </c>
      <c r="B48" s="127" t="s">
        <v>380</v>
      </c>
      <c r="C48" s="127" t="s">
        <v>653</v>
      </c>
      <c r="D48" s="127" t="s">
        <v>654</v>
      </c>
      <c r="E48" s="245" t="s">
        <v>655</v>
      </c>
      <c r="F48" s="246" t="s">
        <v>656</v>
      </c>
      <c r="G48" s="257" t="s">
        <v>657</v>
      </c>
      <c r="H48" s="297" t="s">
        <v>658</v>
      </c>
      <c r="I48" s="127" t="s">
        <v>19005</v>
      </c>
    </row>
    <row r="49" spans="1:9" ht="128.25">
      <c r="A49" s="127" t="str">
        <f>B49&amp;C49</f>
        <v>InstructionsA53</v>
      </c>
      <c r="B49" s="127" t="s">
        <v>380</v>
      </c>
      <c r="C49" s="127" t="s">
        <v>659</v>
      </c>
      <c r="D49" s="127" t="s">
        <v>660</v>
      </c>
      <c r="E49" s="245" t="s">
        <v>661</v>
      </c>
      <c r="F49" s="246" t="s">
        <v>662</v>
      </c>
      <c r="G49" s="257" t="s">
        <v>663</v>
      </c>
      <c r="H49" s="300" t="s">
        <v>664</v>
      </c>
      <c r="I49" s="127" t="s">
        <v>19006</v>
      </c>
    </row>
    <row r="50" spans="1:9" ht="85.5">
      <c r="A50" s="127" t="str">
        <f>B50&amp;C50</f>
        <v>InstructionsA54</v>
      </c>
      <c r="B50" s="127" t="s">
        <v>380</v>
      </c>
      <c r="C50" s="127" t="s">
        <v>665</v>
      </c>
      <c r="D50" s="127" t="s">
        <v>666</v>
      </c>
      <c r="E50" s="245" t="s">
        <v>667</v>
      </c>
      <c r="F50" s="246" t="s">
        <v>668</v>
      </c>
      <c r="G50" s="257" t="s">
        <v>669</v>
      </c>
      <c r="H50" s="297" t="s">
        <v>670</v>
      </c>
      <c r="I50" s="127" t="s">
        <v>19007</v>
      </c>
    </row>
    <row r="51" spans="1:9" ht="42.75">
      <c r="A51" s="127" t="str">
        <f t="shared" si="0"/>
        <v>InstructionsA55</v>
      </c>
      <c r="B51" s="127" t="s">
        <v>380</v>
      </c>
      <c r="C51" s="127" t="s">
        <v>671</v>
      </c>
      <c r="D51" s="127" t="s">
        <v>672</v>
      </c>
      <c r="E51" s="245" t="s">
        <v>673</v>
      </c>
      <c r="F51" s="246" t="s">
        <v>674</v>
      </c>
      <c r="G51" s="257" t="s">
        <v>675</v>
      </c>
      <c r="H51" s="297" t="s">
        <v>676</v>
      </c>
      <c r="I51" s="127" t="s">
        <v>19008</v>
      </c>
    </row>
    <row r="52" spans="1:9" ht="42.75">
      <c r="A52" s="127" t="str">
        <f t="shared" si="0"/>
        <v>InstructionsA56</v>
      </c>
      <c r="B52" s="127" t="s">
        <v>380</v>
      </c>
      <c r="C52" s="127" t="s">
        <v>677</v>
      </c>
      <c r="D52" s="127" t="s">
        <v>678</v>
      </c>
      <c r="E52" s="245" t="s">
        <v>679</v>
      </c>
      <c r="F52" s="246" t="s">
        <v>680</v>
      </c>
      <c r="G52" s="127" t="s">
        <v>681</v>
      </c>
      <c r="H52" s="297" t="s">
        <v>682</v>
      </c>
      <c r="I52" s="127" t="s">
        <v>19009</v>
      </c>
    </row>
    <row r="53" spans="1:9" ht="71.25">
      <c r="A53" s="127" t="str">
        <f t="shared" si="0"/>
        <v>InstructionsA57</v>
      </c>
      <c r="B53" s="127" t="s">
        <v>380</v>
      </c>
      <c r="C53" s="127" t="s">
        <v>683</v>
      </c>
      <c r="D53" s="127" t="s">
        <v>684</v>
      </c>
      <c r="E53" s="245" t="s">
        <v>685</v>
      </c>
      <c r="F53" s="246" t="s">
        <v>686</v>
      </c>
      <c r="G53" s="258" t="s">
        <v>687</v>
      </c>
      <c r="H53" s="297" t="s">
        <v>688</v>
      </c>
      <c r="I53" s="127" t="s">
        <v>19010</v>
      </c>
    </row>
    <row r="54" spans="1:9" ht="370.5">
      <c r="A54" s="127" t="str">
        <f t="shared" si="0"/>
        <v>InstructionsA58</v>
      </c>
      <c r="B54" s="127" t="s">
        <v>380</v>
      </c>
      <c r="C54" s="127" t="s">
        <v>689</v>
      </c>
      <c r="D54" s="127" t="s">
        <v>690</v>
      </c>
      <c r="E54" s="245" t="s">
        <v>691</v>
      </c>
      <c r="F54" s="246" t="s">
        <v>692</v>
      </c>
      <c r="G54" s="257" t="s">
        <v>693</v>
      </c>
      <c r="H54" s="297" t="s">
        <v>694</v>
      </c>
      <c r="I54" s="127" t="s">
        <v>19017</v>
      </c>
    </row>
    <row r="55" spans="1:9" ht="85.5">
      <c r="A55" s="127" t="str">
        <f t="shared" si="0"/>
        <v>InstructionsA59</v>
      </c>
      <c r="B55" s="127" t="s">
        <v>380</v>
      </c>
      <c r="C55" s="127" t="s">
        <v>695</v>
      </c>
      <c r="D55" s="127" t="s">
        <v>696</v>
      </c>
      <c r="E55" s="245" t="s">
        <v>697</v>
      </c>
      <c r="F55" s="246" t="s">
        <v>698</v>
      </c>
      <c r="G55" s="127" t="s">
        <v>699</v>
      </c>
      <c r="H55" s="297" t="s">
        <v>700</v>
      </c>
      <c r="I55" s="127" t="s">
        <v>19011</v>
      </c>
    </row>
    <row r="56" spans="1:9" ht="185.25">
      <c r="A56" s="127" t="str">
        <f t="shared" si="0"/>
        <v>InstructionsA60</v>
      </c>
      <c r="B56" s="127" t="s">
        <v>380</v>
      </c>
      <c r="C56" s="127" t="s">
        <v>701</v>
      </c>
      <c r="D56" s="127" t="s">
        <v>702</v>
      </c>
      <c r="E56" s="245" t="s">
        <v>703</v>
      </c>
      <c r="F56" s="246" t="s">
        <v>704</v>
      </c>
      <c r="G56" s="257" t="s">
        <v>705</v>
      </c>
      <c r="H56" s="297" t="s">
        <v>706</v>
      </c>
      <c r="I56" s="127" t="s">
        <v>19012</v>
      </c>
    </row>
    <row r="57" spans="1:9" ht="213.75">
      <c r="A57" s="127" t="str">
        <f t="shared" si="0"/>
        <v>InstructionsA61</v>
      </c>
      <c r="B57" s="127" t="s">
        <v>380</v>
      </c>
      <c r="C57" s="127" t="s">
        <v>707</v>
      </c>
      <c r="D57" s="127" t="s">
        <v>708</v>
      </c>
      <c r="E57" s="245" t="s">
        <v>709</v>
      </c>
      <c r="F57" s="246" t="s">
        <v>710</v>
      </c>
      <c r="G57" s="257" t="s">
        <v>711</v>
      </c>
      <c r="H57" s="297" t="s">
        <v>712</v>
      </c>
      <c r="I57" s="127" t="s">
        <v>19013</v>
      </c>
    </row>
    <row r="58" spans="1:9" ht="120">
      <c r="A58" s="127" t="str">
        <f>B58&amp;C58</f>
        <v>InstructionsA62</v>
      </c>
      <c r="B58" s="127" t="s">
        <v>380</v>
      </c>
      <c r="C58" s="127" t="s">
        <v>713</v>
      </c>
      <c r="D58" s="127" t="s">
        <v>714</v>
      </c>
      <c r="E58" s="294" t="s">
        <v>715</v>
      </c>
      <c r="F58" s="291" t="s">
        <v>716</v>
      </c>
      <c r="G58" s="257" t="s">
        <v>717</v>
      </c>
      <c r="H58" s="302" t="s">
        <v>718</v>
      </c>
      <c r="I58" s="127" t="s">
        <v>19014</v>
      </c>
    </row>
    <row r="59" spans="1:9" ht="42.75">
      <c r="A59" s="127" t="str">
        <f t="shared" si="0"/>
        <v>InstructionsA63</v>
      </c>
      <c r="B59" s="127" t="s">
        <v>380</v>
      </c>
      <c r="C59" s="127" t="s">
        <v>719</v>
      </c>
      <c r="D59" s="127" t="s">
        <v>720</v>
      </c>
      <c r="E59" s="245" t="s">
        <v>721</v>
      </c>
      <c r="F59" s="246" t="s">
        <v>722</v>
      </c>
      <c r="G59" s="127" t="s">
        <v>723</v>
      </c>
      <c r="H59" s="297" t="s">
        <v>724</v>
      </c>
      <c r="I59" s="127" t="s">
        <v>19015</v>
      </c>
    </row>
    <row r="60" spans="1:9" ht="199.5">
      <c r="A60" s="127" t="str">
        <f>B60&amp;C60</f>
        <v>InstructionsA65</v>
      </c>
      <c r="B60" s="127" t="s">
        <v>380</v>
      </c>
      <c r="C60" s="127" t="s">
        <v>725</v>
      </c>
      <c r="D60" s="127" t="s">
        <v>726</v>
      </c>
      <c r="E60" s="245" t="s">
        <v>727</v>
      </c>
      <c r="F60" s="246" t="s">
        <v>728</v>
      </c>
      <c r="G60" s="127" t="s">
        <v>729</v>
      </c>
      <c r="H60" s="300" t="s">
        <v>730</v>
      </c>
      <c r="I60" s="127" t="s">
        <v>19016</v>
      </c>
    </row>
    <row r="61" spans="1:9" ht="28.5">
      <c r="A61" s="127" t="str">
        <f t="shared" si="0"/>
        <v>InstructionsA67</v>
      </c>
      <c r="B61" s="127" t="s">
        <v>380</v>
      </c>
      <c r="C61" s="127" t="s">
        <v>731</v>
      </c>
      <c r="D61" s="127" t="s">
        <v>732</v>
      </c>
      <c r="E61" s="245" t="s">
        <v>733</v>
      </c>
      <c r="F61" s="246" t="s">
        <v>734</v>
      </c>
      <c r="G61" s="127" t="s">
        <v>735</v>
      </c>
      <c r="H61" s="300" t="s">
        <v>736</v>
      </c>
      <c r="I61" s="127" t="s">
        <v>19018</v>
      </c>
    </row>
    <row r="62" spans="1:9" ht="327.75">
      <c r="A62" s="127" t="str">
        <f t="shared" si="0"/>
        <v>InstructionsA68</v>
      </c>
      <c r="B62" s="127" t="s">
        <v>380</v>
      </c>
      <c r="C62" s="127" t="s">
        <v>737</v>
      </c>
      <c r="D62" s="127" t="s">
        <v>738</v>
      </c>
      <c r="E62" s="245" t="s">
        <v>739</v>
      </c>
      <c r="F62" s="246" t="s">
        <v>740</v>
      </c>
      <c r="G62" s="257" t="s">
        <v>741</v>
      </c>
      <c r="H62" s="297" t="s">
        <v>742</v>
      </c>
      <c r="I62" s="127" t="s">
        <v>19024</v>
      </c>
    </row>
    <row r="63" spans="1:9" ht="185.25">
      <c r="A63" s="127" t="str">
        <f t="shared" si="0"/>
        <v>InstructionsA69</v>
      </c>
      <c r="B63" s="127" t="s">
        <v>380</v>
      </c>
      <c r="C63" s="127" t="s">
        <v>743</v>
      </c>
      <c r="D63" s="127" t="s">
        <v>744</v>
      </c>
      <c r="E63" s="245" t="s">
        <v>745</v>
      </c>
      <c r="F63" s="246" t="s">
        <v>746</v>
      </c>
      <c r="G63" s="257" t="s">
        <v>747</v>
      </c>
      <c r="H63" s="297" t="s">
        <v>748</v>
      </c>
      <c r="I63" s="127" t="s">
        <v>19019</v>
      </c>
    </row>
    <row r="64" spans="1:9" ht="156.75">
      <c r="A64" s="127" t="str">
        <f t="shared" si="0"/>
        <v>InstructionsA70</v>
      </c>
      <c r="B64" s="127" t="s">
        <v>380</v>
      </c>
      <c r="C64" s="127" t="s">
        <v>749</v>
      </c>
      <c r="D64" s="127" t="s">
        <v>750</v>
      </c>
      <c r="E64" s="245" t="s">
        <v>751</v>
      </c>
      <c r="F64" s="246" t="s">
        <v>752</v>
      </c>
      <c r="G64" s="257" t="s">
        <v>753</v>
      </c>
      <c r="H64" s="297" t="s">
        <v>754</v>
      </c>
      <c r="I64" s="127" t="s">
        <v>19020</v>
      </c>
    </row>
    <row r="65" spans="1:9" ht="327.75">
      <c r="A65" s="127" t="str">
        <f t="shared" si="0"/>
        <v>InstructionsA71</v>
      </c>
      <c r="B65" s="127" t="s">
        <v>380</v>
      </c>
      <c r="C65" s="127" t="s">
        <v>755</v>
      </c>
      <c r="D65" s="127" t="s">
        <v>756</v>
      </c>
      <c r="E65" s="245" t="s">
        <v>757</v>
      </c>
      <c r="F65" s="246" t="s">
        <v>758</v>
      </c>
      <c r="G65" s="257" t="s">
        <v>759</v>
      </c>
      <c r="H65" s="297" t="s">
        <v>760</v>
      </c>
      <c r="I65" s="127" t="s">
        <v>19021</v>
      </c>
    </row>
    <row r="66" spans="1:9" ht="114">
      <c r="A66" s="127" t="str">
        <f t="shared" si="0"/>
        <v>InstructionsA72</v>
      </c>
      <c r="B66" s="127" t="s">
        <v>380</v>
      </c>
      <c r="C66" s="127" t="s">
        <v>761</v>
      </c>
      <c r="D66" s="127" t="s">
        <v>762</v>
      </c>
      <c r="E66" s="245" t="s">
        <v>763</v>
      </c>
      <c r="F66" s="246" t="s">
        <v>764</v>
      </c>
      <c r="G66" s="257" t="s">
        <v>765</v>
      </c>
      <c r="H66" s="297" t="s">
        <v>766</v>
      </c>
      <c r="I66" s="127" t="s">
        <v>19022</v>
      </c>
    </row>
    <row r="67" spans="1:9" ht="57">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c r="A77" s="127" t="str">
        <f t="shared" si="4"/>
        <v>DefinitionsB11</v>
      </c>
      <c r="B77" s="127" t="s">
        <v>773</v>
      </c>
      <c r="C77" s="127" t="s">
        <v>826</v>
      </c>
      <c r="D77" s="251" t="s">
        <v>827</v>
      </c>
      <c r="E77" s="251" t="s">
        <v>828</v>
      </c>
      <c r="F77" s="260" t="s">
        <v>829</v>
      </c>
      <c r="G77" s="261" t="s">
        <v>830</v>
      </c>
      <c r="H77" s="297" t="s">
        <v>831</v>
      </c>
      <c r="I77" s="189" t="s">
        <v>19038</v>
      </c>
    </row>
    <row r="78" spans="1:9">
      <c r="A78" s="127" t="str">
        <f t="shared" si="4"/>
        <v>DefinitionsB12</v>
      </c>
      <c r="B78" s="127" t="s">
        <v>773</v>
      </c>
      <c r="C78" s="127" t="s">
        <v>832</v>
      </c>
      <c r="D78" s="251" t="s">
        <v>833</v>
      </c>
      <c r="E78" s="251" t="s">
        <v>834</v>
      </c>
      <c r="F78" s="260" t="s">
        <v>835</v>
      </c>
      <c r="G78" s="262" t="s">
        <v>836</v>
      </c>
      <c r="H78" s="297" t="s">
        <v>19036</v>
      </c>
      <c r="I78" s="189" t="s">
        <v>19039</v>
      </c>
    </row>
    <row r="79" spans="1:9">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7">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ht="27">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5.5">
      <c r="A89" s="127" t="str">
        <f t="shared" si="4"/>
        <v>DefinitionsC3</v>
      </c>
      <c r="B89" s="127" t="s">
        <v>773</v>
      </c>
      <c r="C89" s="127" t="s">
        <v>894</v>
      </c>
      <c r="D89" s="127" t="s">
        <v>895</v>
      </c>
      <c r="E89" s="245" t="s">
        <v>896</v>
      </c>
      <c r="F89" s="246" t="s">
        <v>897</v>
      </c>
      <c r="G89" s="127" t="s">
        <v>898</v>
      </c>
      <c r="H89" s="297" t="s">
        <v>899</v>
      </c>
      <c r="I89" s="127" t="s">
        <v>19045</v>
      </c>
    </row>
    <row r="90" spans="1:9" ht="71.25">
      <c r="A90" s="127" t="str">
        <f t="shared" ref="A90" si="5">B90&amp;C90</f>
        <v>DefinitionsC4</v>
      </c>
      <c r="B90" s="127" t="s">
        <v>773</v>
      </c>
      <c r="C90" s="127" t="s">
        <v>900</v>
      </c>
      <c r="D90" s="127" t="s">
        <v>901</v>
      </c>
      <c r="E90" s="249" t="s">
        <v>902</v>
      </c>
      <c r="F90" s="246" t="s">
        <v>903</v>
      </c>
      <c r="G90" s="254" t="s">
        <v>904</v>
      </c>
      <c r="H90" s="297" t="s">
        <v>905</v>
      </c>
      <c r="I90" s="311" t="s">
        <v>19041</v>
      </c>
    </row>
    <row r="91" spans="1:9" ht="213.75">
      <c r="A91" s="127" t="str">
        <f>B91&amp;C91</f>
        <v>DefinitionsC5</v>
      </c>
      <c r="B91" s="127" t="s">
        <v>773</v>
      </c>
      <c r="C91" s="127" t="s">
        <v>906</v>
      </c>
      <c r="D91" s="127" t="s">
        <v>907</v>
      </c>
      <c r="E91" s="245" t="s">
        <v>908</v>
      </c>
      <c r="F91" s="246" t="s">
        <v>909</v>
      </c>
      <c r="G91" s="127" t="s">
        <v>910</v>
      </c>
      <c r="H91" s="297" t="s">
        <v>911</v>
      </c>
      <c r="I91" s="127" t="s">
        <v>19046</v>
      </c>
    </row>
    <row r="92" spans="1:9" ht="185.25">
      <c r="A92" s="127" t="str">
        <f>B92&amp;C92</f>
        <v>DefinitionsC6</v>
      </c>
      <c r="B92" s="127" t="s">
        <v>773</v>
      </c>
      <c r="C92" s="127" t="s">
        <v>912</v>
      </c>
      <c r="D92" s="127" t="s">
        <v>913</v>
      </c>
      <c r="E92" s="245" t="s">
        <v>914</v>
      </c>
      <c r="F92" s="246" t="s">
        <v>915</v>
      </c>
      <c r="G92" s="127" t="s">
        <v>916</v>
      </c>
      <c r="H92" s="297" t="s">
        <v>917</v>
      </c>
      <c r="I92" s="127" t="s">
        <v>19047</v>
      </c>
    </row>
    <row r="93" spans="1:9" ht="156.75">
      <c r="A93" s="127" t="str">
        <f t="shared" si="4"/>
        <v>DefinitionsC7</v>
      </c>
      <c r="B93" s="127" t="s">
        <v>773</v>
      </c>
      <c r="C93" s="127" t="s">
        <v>918</v>
      </c>
      <c r="D93" s="127" t="s">
        <v>919</v>
      </c>
      <c r="E93" s="245" t="s">
        <v>920</v>
      </c>
      <c r="F93" s="246" t="s">
        <v>921</v>
      </c>
      <c r="G93" s="127" t="s">
        <v>922</v>
      </c>
      <c r="H93" s="297" t="s">
        <v>923</v>
      </c>
      <c r="I93" s="127" t="s">
        <v>19051</v>
      </c>
    </row>
    <row r="94" spans="1:9" ht="156.75">
      <c r="A94" s="127" t="str">
        <f t="shared" si="4"/>
        <v>DefinitionsC8</v>
      </c>
      <c r="B94" s="127" t="s">
        <v>773</v>
      </c>
      <c r="C94" s="127" t="s">
        <v>924</v>
      </c>
      <c r="D94" s="127" t="s">
        <v>925</v>
      </c>
      <c r="E94" s="245" t="s">
        <v>926</v>
      </c>
      <c r="F94" s="246" t="s">
        <v>927</v>
      </c>
      <c r="G94" s="127" t="s">
        <v>928</v>
      </c>
      <c r="H94" s="297" t="s">
        <v>929</v>
      </c>
      <c r="I94" s="127" t="s">
        <v>19049</v>
      </c>
    </row>
    <row r="95" spans="1:9" ht="85.5">
      <c r="A95" s="127" t="str">
        <f t="shared" si="4"/>
        <v>DefinitionsC9</v>
      </c>
      <c r="B95" s="127" t="s">
        <v>773</v>
      </c>
      <c r="C95" s="127" t="s">
        <v>930</v>
      </c>
      <c r="D95" s="127" t="s">
        <v>931</v>
      </c>
      <c r="E95" s="245" t="s">
        <v>932</v>
      </c>
      <c r="F95" s="246" t="s">
        <v>933</v>
      </c>
      <c r="G95" s="127" t="s">
        <v>934</v>
      </c>
      <c r="H95" s="297" t="s">
        <v>935</v>
      </c>
      <c r="I95" s="127" t="s">
        <v>19050</v>
      </c>
    </row>
    <row r="96" spans="1:9" ht="242.25">
      <c r="A96" s="127" t="str">
        <f t="shared" si="4"/>
        <v>DefinitionsC10</v>
      </c>
      <c r="B96" s="127" t="s">
        <v>773</v>
      </c>
      <c r="C96" s="127" t="s">
        <v>936</v>
      </c>
      <c r="D96" s="127" t="s">
        <v>937</v>
      </c>
      <c r="E96" s="245" t="s">
        <v>938</v>
      </c>
      <c r="F96" s="246" t="s">
        <v>939</v>
      </c>
      <c r="G96" s="127" t="s">
        <v>940</v>
      </c>
      <c r="H96" s="297" t="s">
        <v>941</v>
      </c>
      <c r="I96" s="127" t="s">
        <v>19052</v>
      </c>
    </row>
    <row r="97" spans="1:9" ht="41.45" customHeight="1">
      <c r="A97" s="127" t="str">
        <f t="shared" si="4"/>
        <v>DefinitionsC11</v>
      </c>
      <c r="B97" s="127" t="s">
        <v>773</v>
      </c>
      <c r="C97" s="127" t="s">
        <v>942</v>
      </c>
      <c r="D97" s="251" t="s">
        <v>943</v>
      </c>
      <c r="E97" s="252" t="s">
        <v>944</v>
      </c>
      <c r="F97" s="259" t="s">
        <v>945</v>
      </c>
      <c r="G97" s="261" t="s">
        <v>946</v>
      </c>
      <c r="H97" s="303" t="s">
        <v>947</v>
      </c>
      <c r="I97" s="127" t="s">
        <v>19042</v>
      </c>
    </row>
    <row r="98" spans="1:9" ht="41.45" customHeight="1">
      <c r="A98" s="127" t="str">
        <f t="shared" si="4"/>
        <v>DefinitionsC12</v>
      </c>
      <c r="B98" s="127" t="s">
        <v>773</v>
      </c>
      <c r="C98" s="127" t="s">
        <v>948</v>
      </c>
      <c r="D98" s="251" t="s">
        <v>949</v>
      </c>
      <c r="E98" s="252" t="s">
        <v>950</v>
      </c>
      <c r="F98" s="259" t="s">
        <v>951</v>
      </c>
      <c r="G98" s="262" t="s">
        <v>952</v>
      </c>
      <c r="H98" s="297" t="s">
        <v>953</v>
      </c>
      <c r="I98" s="127" t="s">
        <v>19043</v>
      </c>
    </row>
    <row r="99" spans="1:9" ht="156.75">
      <c r="A99" s="127" t="str">
        <f t="shared" si="4"/>
        <v>DefinitionsC13</v>
      </c>
      <c r="B99" s="127" t="s">
        <v>773</v>
      </c>
      <c r="C99" s="127" t="s">
        <v>954</v>
      </c>
      <c r="D99" s="251" t="s">
        <v>955</v>
      </c>
      <c r="E99" s="252" t="s">
        <v>956</v>
      </c>
      <c r="F99" s="260" t="s">
        <v>957</v>
      </c>
      <c r="G99" s="262" t="s">
        <v>958</v>
      </c>
      <c r="H99" s="297" t="s">
        <v>959</v>
      </c>
      <c r="I99" s="127" t="s">
        <v>19053</v>
      </c>
    </row>
    <row r="100" spans="1:9" ht="71.25">
      <c r="A100" s="127" t="str">
        <f>B100&amp;C100</f>
        <v>DefinitionsC14</v>
      </c>
      <c r="B100" s="127" t="s">
        <v>773</v>
      </c>
      <c r="C100" s="127" t="s">
        <v>960</v>
      </c>
      <c r="D100" s="127" t="s">
        <v>961</v>
      </c>
      <c r="E100" s="245" t="s">
        <v>962</v>
      </c>
      <c r="F100" s="246" t="s">
        <v>963</v>
      </c>
      <c r="G100" s="127" t="s">
        <v>964</v>
      </c>
      <c r="H100" s="297" t="s">
        <v>965</v>
      </c>
      <c r="I100" s="127" t="s">
        <v>19054</v>
      </c>
    </row>
    <row r="101" spans="1:9" ht="185.25">
      <c r="A101" s="127" t="str">
        <f t="shared" si="4"/>
        <v>DefinitionsC15</v>
      </c>
      <c r="B101" s="127" t="s">
        <v>773</v>
      </c>
      <c r="C101" s="127" t="s">
        <v>966</v>
      </c>
      <c r="D101" s="127" t="s">
        <v>967</v>
      </c>
      <c r="E101" s="249" t="s">
        <v>968</v>
      </c>
      <c r="F101" s="246" t="s">
        <v>969</v>
      </c>
      <c r="G101" s="247" t="s">
        <v>970</v>
      </c>
      <c r="H101" s="297" t="s">
        <v>971</v>
      </c>
      <c r="I101" s="127" t="s">
        <v>19055</v>
      </c>
    </row>
    <row r="102" spans="1:9" ht="71.25">
      <c r="A102" s="127" t="str">
        <f>B102&amp;C102</f>
        <v>DefinitionsC16</v>
      </c>
      <c r="B102" s="127" t="s">
        <v>773</v>
      </c>
      <c r="C102" s="127" t="s">
        <v>972</v>
      </c>
      <c r="D102" s="127" t="s">
        <v>973</v>
      </c>
      <c r="E102" s="245" t="s">
        <v>974</v>
      </c>
      <c r="F102" s="246" t="s">
        <v>975</v>
      </c>
      <c r="G102" s="127" t="s">
        <v>976</v>
      </c>
      <c r="H102" s="297" t="s">
        <v>977</v>
      </c>
      <c r="I102" s="127" t="s">
        <v>19056</v>
      </c>
    </row>
    <row r="103" spans="1:9" ht="99.75">
      <c r="A103" s="127" t="str">
        <f>B103&amp;C103</f>
        <v>DefinitionsC17</v>
      </c>
      <c r="B103" s="127" t="s">
        <v>773</v>
      </c>
      <c r="C103" s="127" t="s">
        <v>978</v>
      </c>
      <c r="D103" s="127" t="s">
        <v>979</v>
      </c>
      <c r="E103" s="245" t="s">
        <v>980</v>
      </c>
      <c r="F103" s="246" t="s">
        <v>981</v>
      </c>
      <c r="G103" s="127" t="s">
        <v>982</v>
      </c>
      <c r="H103" s="297" t="s">
        <v>983</v>
      </c>
      <c r="I103" s="127" t="s">
        <v>19057</v>
      </c>
    </row>
    <row r="104" spans="1:9" ht="285">
      <c r="A104" s="127" t="str">
        <f>B104&amp;C104</f>
        <v>DefinitionsC18</v>
      </c>
      <c r="B104" s="127" t="s">
        <v>773</v>
      </c>
      <c r="C104" s="127" t="s">
        <v>984</v>
      </c>
      <c r="D104" s="127" t="s">
        <v>985</v>
      </c>
      <c r="E104" s="245" t="s">
        <v>986</v>
      </c>
      <c r="F104" s="246" t="s">
        <v>987</v>
      </c>
      <c r="G104" s="127" t="s">
        <v>988</v>
      </c>
      <c r="H104" s="297" t="s">
        <v>989</v>
      </c>
      <c r="I104" s="127" t="s">
        <v>19058</v>
      </c>
    </row>
    <row r="105" spans="1:9" ht="270.75">
      <c r="A105" s="127" t="str">
        <f>B105&amp;C105</f>
        <v>DefinitionsC19</v>
      </c>
      <c r="B105" s="127" t="s">
        <v>773</v>
      </c>
      <c r="C105" s="127" t="s">
        <v>990</v>
      </c>
      <c r="D105" s="127" t="s">
        <v>991</v>
      </c>
      <c r="E105" s="245" t="s">
        <v>992</v>
      </c>
      <c r="F105" s="246" t="s">
        <v>993</v>
      </c>
      <c r="G105" s="254" t="s">
        <v>994</v>
      </c>
      <c r="H105" s="297" t="s">
        <v>995</v>
      </c>
      <c r="I105" s="127" t="s">
        <v>19059</v>
      </c>
    </row>
    <row r="106" spans="1:9" ht="142.5">
      <c r="A106" s="127" t="str">
        <f t="shared" si="4"/>
        <v>DefinitionsC20</v>
      </c>
      <c r="B106" s="127" t="s">
        <v>773</v>
      </c>
      <c r="C106" s="127" t="s">
        <v>996</v>
      </c>
      <c r="D106" s="251" t="s">
        <v>997</v>
      </c>
      <c r="E106" s="252" t="s">
        <v>998</v>
      </c>
      <c r="F106" s="260" t="s">
        <v>999</v>
      </c>
      <c r="G106" s="261" t="s">
        <v>1000</v>
      </c>
      <c r="H106" s="297" t="s">
        <v>1001</v>
      </c>
      <c r="I106" s="127" t="s">
        <v>19060</v>
      </c>
    </row>
    <row r="107" spans="1:9" ht="99.75">
      <c r="A107" s="127" t="str">
        <f>B107&amp;C107</f>
        <v>DefinitionsC21</v>
      </c>
      <c r="B107" s="127" t="s">
        <v>773</v>
      </c>
      <c r="C107" s="127" t="s">
        <v>1002</v>
      </c>
      <c r="D107" s="127" t="s">
        <v>1003</v>
      </c>
      <c r="E107" s="245" t="s">
        <v>1004</v>
      </c>
      <c r="F107" s="246" t="s">
        <v>1005</v>
      </c>
      <c r="G107" s="127" t="s">
        <v>1006</v>
      </c>
      <c r="H107" s="297" t="s">
        <v>1007</v>
      </c>
      <c r="I107" s="127" t="s">
        <v>19061</v>
      </c>
    </row>
    <row r="108" spans="1:9" ht="28.5">
      <c r="A108" s="127" t="str">
        <f t="shared" si="4"/>
        <v>DeclarationD2</v>
      </c>
      <c r="B108" s="127" t="s">
        <v>1008</v>
      </c>
      <c r="C108" s="127" t="s">
        <v>1009</v>
      </c>
      <c r="D108" s="251" t="s">
        <v>1010</v>
      </c>
      <c r="E108" s="251" t="s">
        <v>1011</v>
      </c>
      <c r="F108" s="259" t="s">
        <v>1012</v>
      </c>
      <c r="G108" s="264" t="s">
        <v>1013</v>
      </c>
      <c r="H108" s="297" t="s">
        <v>1014</v>
      </c>
      <c r="I108" s="189" t="s">
        <v>19063</v>
      </c>
    </row>
    <row r="109" spans="1:9" ht="28.5">
      <c r="A109" s="127" t="str">
        <f t="shared" si="4"/>
        <v>DeclarationF3</v>
      </c>
      <c r="B109" s="127" t="s">
        <v>1008</v>
      </c>
      <c r="C109" s="127" t="s">
        <v>1015</v>
      </c>
      <c r="D109" s="127" t="s">
        <v>1016</v>
      </c>
      <c r="E109" s="245" t="s">
        <v>1017</v>
      </c>
      <c r="F109" s="246" t="s">
        <v>1018</v>
      </c>
      <c r="G109" s="127" t="s">
        <v>1019</v>
      </c>
      <c r="H109" s="297" t="s">
        <v>1020</v>
      </c>
      <c r="I109" s="127" t="s">
        <v>19064</v>
      </c>
    </row>
    <row r="110" spans="1:9" ht="28.5">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5">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75">
      <c r="A115" s="127" t="str">
        <f t="shared" si="4"/>
        <v>DeclarationB8</v>
      </c>
      <c r="B115" s="127" t="s">
        <v>1008</v>
      </c>
      <c r="C115" s="127" t="s">
        <v>809</v>
      </c>
      <c r="D115" s="127" t="s">
        <v>1048</v>
      </c>
      <c r="E115" s="245" t="s">
        <v>1049</v>
      </c>
      <c r="F115" s="246" t="s">
        <v>1050</v>
      </c>
      <c r="G115" s="127" t="s">
        <v>1051</v>
      </c>
      <c r="H115" s="297" t="s">
        <v>1052</v>
      </c>
      <c r="I115" s="127" t="s">
        <v>19069</v>
      </c>
    </row>
    <row r="116" spans="1:9" ht="15.75">
      <c r="A116" s="127" t="str">
        <f t="shared" si="4"/>
        <v>DeclarationB9</v>
      </c>
      <c r="B116" s="127" t="s">
        <v>1008</v>
      </c>
      <c r="C116" s="127" t="s">
        <v>815</v>
      </c>
      <c r="D116" s="127" t="s">
        <v>1053</v>
      </c>
      <c r="E116" s="245" t="s">
        <v>1054</v>
      </c>
      <c r="F116" s="246" t="s">
        <v>1055</v>
      </c>
      <c r="G116" s="127" t="s">
        <v>1056</v>
      </c>
      <c r="H116" s="297" t="s">
        <v>1057</v>
      </c>
      <c r="I116" s="127" t="s">
        <v>19070</v>
      </c>
    </row>
    <row r="117" spans="1:9" ht="28.5">
      <c r="A117" s="127" t="str">
        <f t="shared" si="4"/>
        <v>DeclarationB10</v>
      </c>
      <c r="B117" s="127" t="s">
        <v>1008</v>
      </c>
      <c r="C117" s="127" t="s">
        <v>821</v>
      </c>
      <c r="D117" s="127" t="s">
        <v>1058</v>
      </c>
      <c r="E117" s="245" t="s">
        <v>1059</v>
      </c>
      <c r="F117" s="246" t="s">
        <v>1060</v>
      </c>
      <c r="G117" s="127" t="s">
        <v>1061</v>
      </c>
      <c r="H117" s="297" t="s">
        <v>1062</v>
      </c>
      <c r="I117" s="127" t="s">
        <v>19071</v>
      </c>
    </row>
    <row r="118" spans="1:9" ht="28.5">
      <c r="A118" s="127" t="str">
        <f>B118&amp;C118</f>
        <v>DeclarationB10A</v>
      </c>
      <c r="B118" s="127" t="s">
        <v>1008</v>
      </c>
      <c r="C118" s="127" t="s">
        <v>1063</v>
      </c>
      <c r="D118" s="127" t="s">
        <v>1058</v>
      </c>
      <c r="E118" s="245" t="s">
        <v>1059</v>
      </c>
      <c r="F118" s="246" t="s">
        <v>1064</v>
      </c>
      <c r="G118" s="127" t="s">
        <v>1061</v>
      </c>
      <c r="H118" s="297" t="s">
        <v>1062</v>
      </c>
      <c r="I118" s="127" t="s">
        <v>19071</v>
      </c>
    </row>
    <row r="119" spans="1:9" ht="28.5">
      <c r="A119" s="127" t="str">
        <f>B119&amp;C119</f>
        <v>DeclarationB10C</v>
      </c>
      <c r="B119" s="127" t="s">
        <v>1008</v>
      </c>
      <c r="C119" s="127" t="s">
        <v>1065</v>
      </c>
      <c r="D119" s="127" t="s">
        <v>1066</v>
      </c>
      <c r="E119" s="245" t="s">
        <v>1067</v>
      </c>
      <c r="F119" s="246" t="s">
        <v>1068</v>
      </c>
      <c r="G119" s="127" t="s">
        <v>1069</v>
      </c>
      <c r="H119" s="297" t="s">
        <v>1070</v>
      </c>
      <c r="I119" s="127" t="s">
        <v>19072</v>
      </c>
    </row>
    <row r="120" spans="1:9" ht="28.5">
      <c r="A120" s="127" t="str">
        <f>B120&amp;C120</f>
        <v>DeclarationB10B</v>
      </c>
      <c r="B120" s="127" t="s">
        <v>1008</v>
      </c>
      <c r="C120" s="127" t="s">
        <v>1071</v>
      </c>
      <c r="D120" s="127" t="s">
        <v>1072</v>
      </c>
      <c r="E120" s="245" t="s">
        <v>1073</v>
      </c>
      <c r="F120" s="246" t="s">
        <v>1074</v>
      </c>
      <c r="G120" s="127" t="s">
        <v>1075</v>
      </c>
      <c r="H120" s="297" t="s">
        <v>1076</v>
      </c>
      <c r="I120" s="127" t="s">
        <v>19073</v>
      </c>
    </row>
    <row r="121" spans="1:9" ht="28.5">
      <c r="A121" s="127" t="str">
        <f>B121&amp;C121</f>
        <v>DeclarationD11</v>
      </c>
      <c r="B121" s="127" t="s">
        <v>1008</v>
      </c>
      <c r="C121" s="127" t="s">
        <v>1077</v>
      </c>
      <c r="D121" s="127" t="s">
        <v>1078</v>
      </c>
      <c r="E121" s="245" t="s">
        <v>1079</v>
      </c>
      <c r="F121" s="246" t="s">
        <v>1080</v>
      </c>
      <c r="G121" s="127" t="s">
        <v>1081</v>
      </c>
      <c r="H121" s="297" t="s">
        <v>1082</v>
      </c>
      <c r="I121" s="127" t="s">
        <v>19074</v>
      </c>
    </row>
    <row r="122" spans="1:9" ht="28.5">
      <c r="A122" s="127" t="str">
        <f t="shared" si="4"/>
        <v>DeclarationB12</v>
      </c>
      <c r="B122" s="127" t="s">
        <v>1008</v>
      </c>
      <c r="C122" s="127" t="s">
        <v>832</v>
      </c>
      <c r="D122" s="127" t="s">
        <v>1083</v>
      </c>
      <c r="E122" s="245" t="s">
        <v>1084</v>
      </c>
      <c r="F122" s="246" t="s">
        <v>1085</v>
      </c>
      <c r="G122" s="127" t="s">
        <v>1086</v>
      </c>
      <c r="H122" s="297" t="s">
        <v>1087</v>
      </c>
      <c r="I122" s="127" t="s">
        <v>19075</v>
      </c>
    </row>
    <row r="123" spans="1:9" ht="28.5">
      <c r="A123" s="127" t="str">
        <f t="shared" si="4"/>
        <v>DeclarationB13</v>
      </c>
      <c r="B123" s="127" t="s">
        <v>1008</v>
      </c>
      <c r="C123" s="127" t="s">
        <v>837</v>
      </c>
      <c r="D123" s="127" t="s">
        <v>1088</v>
      </c>
      <c r="E123" s="245" t="s">
        <v>1089</v>
      </c>
      <c r="F123" s="246" t="s">
        <v>1090</v>
      </c>
      <c r="G123" s="127" t="s">
        <v>1091</v>
      </c>
      <c r="H123" s="297" t="s">
        <v>1092</v>
      </c>
      <c r="I123" s="127" t="s">
        <v>19076</v>
      </c>
    </row>
    <row r="124" spans="1:9" ht="28.5">
      <c r="A124" s="127" t="str">
        <f t="shared" si="4"/>
        <v>DeclarationB14</v>
      </c>
      <c r="B124" s="127" t="s">
        <v>1008</v>
      </c>
      <c r="C124" s="127" t="s">
        <v>843</v>
      </c>
      <c r="D124" s="127" t="s">
        <v>1093</v>
      </c>
      <c r="E124" s="245" t="s">
        <v>1094</v>
      </c>
      <c r="F124" s="246" t="s">
        <v>1095</v>
      </c>
      <c r="G124" s="127" t="s">
        <v>1096</v>
      </c>
      <c r="H124" s="297" t="s">
        <v>1097</v>
      </c>
      <c r="I124" s="127" t="s">
        <v>19077</v>
      </c>
    </row>
    <row r="125" spans="1:9" ht="28.5">
      <c r="A125" s="127" t="str">
        <f t="shared" si="4"/>
        <v>DeclarationB15</v>
      </c>
      <c r="B125" s="127" t="s">
        <v>1008</v>
      </c>
      <c r="C125" s="127" t="s">
        <v>849</v>
      </c>
      <c r="D125" s="127" t="s">
        <v>1098</v>
      </c>
      <c r="E125" s="245" t="s">
        <v>1099</v>
      </c>
      <c r="F125" s="246" t="s">
        <v>1100</v>
      </c>
      <c r="G125" s="127" t="s">
        <v>1101</v>
      </c>
      <c r="H125" s="297" t="s">
        <v>1102</v>
      </c>
      <c r="I125" s="127" t="s">
        <v>19078</v>
      </c>
    </row>
    <row r="126" spans="1:9" ht="28.5">
      <c r="A126" s="127" t="str">
        <f t="shared" si="4"/>
        <v>DeclarationB16</v>
      </c>
      <c r="B126" s="127" t="s">
        <v>1008</v>
      </c>
      <c r="C126" s="127" t="s">
        <v>855</v>
      </c>
      <c r="D126" s="127" t="s">
        <v>1103</v>
      </c>
      <c r="E126" s="245" t="s">
        <v>1104</v>
      </c>
      <c r="F126" s="246" t="s">
        <v>1105</v>
      </c>
      <c r="G126" s="127" t="s">
        <v>1106</v>
      </c>
      <c r="H126" s="297" t="s">
        <v>1107</v>
      </c>
      <c r="I126" s="127" t="s">
        <v>19079</v>
      </c>
    </row>
    <row r="127" spans="1:9" ht="28.5">
      <c r="A127" s="127" t="str">
        <f t="shared" si="4"/>
        <v>DeclarationB17</v>
      </c>
      <c r="B127" s="127" t="s">
        <v>1008</v>
      </c>
      <c r="C127" s="127" t="s">
        <v>858</v>
      </c>
      <c r="D127" s="127" t="s">
        <v>1108</v>
      </c>
      <c r="E127" s="245" t="s">
        <v>1109</v>
      </c>
      <c r="F127" s="246" t="s">
        <v>1110</v>
      </c>
      <c r="G127" s="127" t="s">
        <v>1111</v>
      </c>
      <c r="H127" s="297" t="s">
        <v>1112</v>
      </c>
      <c r="I127" s="127" t="s">
        <v>19080</v>
      </c>
    </row>
    <row r="128" spans="1:9" ht="28.5">
      <c r="A128" s="127" t="str">
        <f t="shared" si="4"/>
        <v>DeclarationB18</v>
      </c>
      <c r="B128" s="127" t="s">
        <v>1008</v>
      </c>
      <c r="C128" s="127" t="s">
        <v>864</v>
      </c>
      <c r="D128" s="127" t="s">
        <v>1113</v>
      </c>
      <c r="E128" s="245" t="s">
        <v>1114</v>
      </c>
      <c r="F128" s="246" t="s">
        <v>1115</v>
      </c>
      <c r="G128" s="127" t="s">
        <v>1116</v>
      </c>
      <c r="H128" s="297" t="s">
        <v>1117</v>
      </c>
      <c r="I128" s="127" t="s">
        <v>19081</v>
      </c>
    </row>
    <row r="129" spans="1:9" ht="28.5">
      <c r="A129" s="127" t="str">
        <f t="shared" si="4"/>
        <v>DeclarationB19</v>
      </c>
      <c r="B129" s="127" t="s">
        <v>1008</v>
      </c>
      <c r="C129" s="127" t="s">
        <v>870</v>
      </c>
      <c r="D129" s="127" t="s">
        <v>1118</v>
      </c>
      <c r="E129" s="245" t="s">
        <v>1119</v>
      </c>
      <c r="F129" s="246" t="s">
        <v>1120</v>
      </c>
      <c r="G129" s="127" t="s">
        <v>1121</v>
      </c>
      <c r="H129" s="297" t="s">
        <v>1122</v>
      </c>
      <c r="I129" s="127" t="s">
        <v>19082</v>
      </c>
    </row>
    <row r="130" spans="1:9" ht="28.5">
      <c r="A130" s="127" t="str">
        <f t="shared" si="4"/>
        <v>DeclarationB20</v>
      </c>
      <c r="B130" s="127" t="s">
        <v>1008</v>
      </c>
      <c r="C130" s="127" t="s">
        <v>876</v>
      </c>
      <c r="D130" s="127" t="s">
        <v>1123</v>
      </c>
      <c r="E130" s="245" t="s">
        <v>1124</v>
      </c>
      <c r="F130" s="246" t="s">
        <v>1125</v>
      </c>
      <c r="G130" s="127" t="s">
        <v>1126</v>
      </c>
      <c r="H130" s="297" t="s">
        <v>1127</v>
      </c>
      <c r="I130" s="127" t="s">
        <v>19083</v>
      </c>
    </row>
    <row r="131" spans="1:9" ht="28.5">
      <c r="A131" s="127" t="str">
        <f t="shared" si="4"/>
        <v>DeclarationB21</v>
      </c>
      <c r="B131" s="127" t="s">
        <v>1008</v>
      </c>
      <c r="C131" s="127" t="s">
        <v>882</v>
      </c>
      <c r="D131" s="127" t="s">
        <v>1128</v>
      </c>
      <c r="E131" s="245" t="s">
        <v>1129</v>
      </c>
      <c r="F131" s="246" t="s">
        <v>1130</v>
      </c>
      <c r="G131" s="127" t="s">
        <v>1131</v>
      </c>
      <c r="H131" s="297" t="s">
        <v>1132</v>
      </c>
      <c r="I131" s="127" t="s">
        <v>19084</v>
      </c>
    </row>
    <row r="132" spans="1:9" ht="28.5">
      <c r="A132" s="127" t="str">
        <f t="shared" si="4"/>
        <v>DeclarationB22</v>
      </c>
      <c r="B132" s="127" t="s">
        <v>1008</v>
      </c>
      <c r="C132" s="127" t="s">
        <v>1133</v>
      </c>
      <c r="D132" s="127" t="s">
        <v>1134</v>
      </c>
      <c r="E132" s="245" t="s">
        <v>1135</v>
      </c>
      <c r="F132" s="246" t="s">
        <v>1136</v>
      </c>
      <c r="G132" s="127" t="s">
        <v>1137</v>
      </c>
      <c r="H132" s="297" t="s">
        <v>1138</v>
      </c>
      <c r="I132" s="127" t="s">
        <v>19085</v>
      </c>
    </row>
    <row r="133" spans="1:9" ht="28.5">
      <c r="A133" s="127" t="str">
        <f t="shared" si="4"/>
        <v>DeclarationB24</v>
      </c>
      <c r="B133" s="127" t="s">
        <v>1008</v>
      </c>
      <c r="C133" s="127" t="s">
        <v>1139</v>
      </c>
      <c r="D133" s="127" t="s">
        <v>1140</v>
      </c>
      <c r="E133" s="245" t="s">
        <v>1141</v>
      </c>
      <c r="F133" s="246" t="s">
        <v>1142</v>
      </c>
      <c r="G133" s="127" t="s">
        <v>1143</v>
      </c>
      <c r="H133" s="297" t="s">
        <v>1144</v>
      </c>
      <c r="I133" s="127" t="s">
        <v>19086</v>
      </c>
    </row>
    <row r="134" spans="1:9" ht="49.5">
      <c r="A134" s="127" t="str">
        <f>B134&amp;C134</f>
        <v>DeclarationB25</v>
      </c>
      <c r="B134" s="127" t="s">
        <v>1008</v>
      </c>
      <c r="C134" s="127" t="s">
        <v>1145</v>
      </c>
      <c r="D134" s="127" t="s">
        <v>1146</v>
      </c>
      <c r="E134" s="245" t="s">
        <v>1147</v>
      </c>
      <c r="F134" s="291" t="s">
        <v>1148</v>
      </c>
      <c r="G134" s="127" t="s">
        <v>1149</v>
      </c>
      <c r="H134" s="297" t="s">
        <v>1150</v>
      </c>
      <c r="I134" s="127" t="s">
        <v>19087</v>
      </c>
    </row>
    <row r="135" spans="1:9" ht="28.5">
      <c r="A135" s="127" t="str">
        <f>B135&amp;C135</f>
        <v>DeclarationB31</v>
      </c>
      <c r="B135" s="127" t="s">
        <v>1008</v>
      </c>
      <c r="C135" s="127" t="s">
        <v>1151</v>
      </c>
      <c r="D135" s="127" t="s">
        <v>1152</v>
      </c>
      <c r="E135" s="127" t="s">
        <v>1153</v>
      </c>
      <c r="F135" s="291" t="s">
        <v>1154</v>
      </c>
      <c r="G135" s="127" t="s">
        <v>1155</v>
      </c>
      <c r="H135" s="297" t="s">
        <v>1156</v>
      </c>
      <c r="I135" s="127" t="s">
        <v>19088</v>
      </c>
    </row>
    <row r="136" spans="1:9" ht="81">
      <c r="A136" s="127" t="str">
        <f t="shared" si="4"/>
        <v>DeclarationB37</v>
      </c>
      <c r="B136" s="127" t="s">
        <v>1008</v>
      </c>
      <c r="C136" s="127" t="s">
        <v>1157</v>
      </c>
      <c r="D136" s="127" t="s">
        <v>1158</v>
      </c>
      <c r="E136" s="127" t="s">
        <v>1159</v>
      </c>
      <c r="F136" s="246" t="s">
        <v>1160</v>
      </c>
      <c r="G136" s="127" t="s">
        <v>1161</v>
      </c>
      <c r="H136" s="297" t="s">
        <v>1162</v>
      </c>
      <c r="I136" s="127" t="s">
        <v>19090</v>
      </c>
    </row>
    <row r="137" spans="1:9" ht="28.5">
      <c r="A137" s="127" t="str">
        <f t="shared" si="4"/>
        <v>DeclarationB43</v>
      </c>
      <c r="B137" s="127" t="s">
        <v>1008</v>
      </c>
      <c r="C137" s="127" t="s">
        <v>1163</v>
      </c>
      <c r="D137" s="127" t="s">
        <v>1164</v>
      </c>
      <c r="E137" s="245" t="s">
        <v>1165</v>
      </c>
      <c r="F137" s="246" t="s">
        <v>1166</v>
      </c>
      <c r="G137" s="127" t="s">
        <v>1167</v>
      </c>
      <c r="H137" s="297" t="s">
        <v>1168</v>
      </c>
      <c r="I137" s="127" t="s">
        <v>19091</v>
      </c>
    </row>
    <row r="138" spans="1:9" ht="28.5">
      <c r="A138" s="127" t="str">
        <f t="shared" si="4"/>
        <v>DeclarationB49</v>
      </c>
      <c r="B138" s="127" t="s">
        <v>1008</v>
      </c>
      <c r="C138" s="127" t="s">
        <v>1169</v>
      </c>
      <c r="D138" s="127" t="s">
        <v>1170</v>
      </c>
      <c r="E138" s="245" t="s">
        <v>1171</v>
      </c>
      <c r="F138" s="291" t="s">
        <v>1172</v>
      </c>
      <c r="G138" s="127" t="s">
        <v>1173</v>
      </c>
      <c r="H138" s="297" t="s">
        <v>1174</v>
      </c>
      <c r="I138" s="127" t="s">
        <v>19195</v>
      </c>
    </row>
    <row r="139" spans="1:9" ht="42.75">
      <c r="A139" s="127" t="str">
        <f t="shared" si="4"/>
        <v>DeclarationB55</v>
      </c>
      <c r="B139" s="127" t="s">
        <v>1008</v>
      </c>
      <c r="C139" s="127" t="s">
        <v>1175</v>
      </c>
      <c r="D139" s="127" t="s">
        <v>1176</v>
      </c>
      <c r="E139" s="249" t="s">
        <v>1177</v>
      </c>
      <c r="F139" s="246" t="s">
        <v>1178</v>
      </c>
      <c r="G139" s="127" t="s">
        <v>1179</v>
      </c>
      <c r="H139" s="297" t="s">
        <v>1180</v>
      </c>
      <c r="I139" s="127" t="s">
        <v>19196</v>
      </c>
    </row>
    <row r="140" spans="1:9" ht="57">
      <c r="A140" s="127" t="str">
        <f t="shared" si="4"/>
        <v>DeclarationB61</v>
      </c>
      <c r="B140" s="127" t="s">
        <v>1008</v>
      </c>
      <c r="C140" s="127" t="s">
        <v>1181</v>
      </c>
      <c r="D140" s="127" t="s">
        <v>1182</v>
      </c>
      <c r="E140" s="249" t="s">
        <v>1183</v>
      </c>
      <c r="F140" s="246" t="s">
        <v>1184</v>
      </c>
      <c r="G140" s="127" t="s">
        <v>1185</v>
      </c>
      <c r="H140" s="297" t="s">
        <v>1186</v>
      </c>
      <c r="I140" s="127" t="s">
        <v>19197</v>
      </c>
    </row>
    <row r="141" spans="1:9" ht="28.5">
      <c r="A141" s="127" t="str">
        <f t="shared" si="4"/>
        <v>DeclarationB67</v>
      </c>
      <c r="B141" s="127" t="s">
        <v>1008</v>
      </c>
      <c r="C141" s="127" t="s">
        <v>1187</v>
      </c>
      <c r="D141" s="127" t="s">
        <v>1188</v>
      </c>
      <c r="E141" s="245" t="s">
        <v>1189</v>
      </c>
      <c r="F141" s="246" t="s">
        <v>1190</v>
      </c>
      <c r="G141" s="127" t="s">
        <v>1191</v>
      </c>
      <c r="H141" s="297" t="s">
        <v>1192</v>
      </c>
      <c r="I141" s="127" t="s">
        <v>19101</v>
      </c>
    </row>
    <row r="142" spans="1:9" ht="42.75">
      <c r="A142" s="127" t="str">
        <f t="shared" si="4"/>
        <v>DeclarationB69</v>
      </c>
      <c r="B142" s="127" t="s">
        <v>1008</v>
      </c>
      <c r="C142" s="127" t="s">
        <v>1193</v>
      </c>
      <c r="D142" s="127" t="s">
        <v>1194</v>
      </c>
      <c r="E142" s="245" t="s">
        <v>12697</v>
      </c>
      <c r="F142" s="291" t="s">
        <v>1195</v>
      </c>
      <c r="G142" s="127" t="s">
        <v>1196</v>
      </c>
      <c r="H142" s="297" t="s">
        <v>1197</v>
      </c>
      <c r="I142" s="127" t="s">
        <v>19095</v>
      </c>
    </row>
    <row r="143" spans="1:9" ht="57">
      <c r="A143" s="127" t="str">
        <f t="shared" si="4"/>
        <v>DeclarationB71</v>
      </c>
      <c r="B143" s="127" t="s">
        <v>1008</v>
      </c>
      <c r="C143" s="127" t="s">
        <v>1198</v>
      </c>
      <c r="D143" s="127" t="s">
        <v>1199</v>
      </c>
      <c r="E143" s="245" t="s">
        <v>12698</v>
      </c>
      <c r="F143" s="246" t="s">
        <v>1200</v>
      </c>
      <c r="G143" s="127" t="s">
        <v>1201</v>
      </c>
      <c r="H143" s="297" t="s">
        <v>1202</v>
      </c>
      <c r="I143" s="127" t="s">
        <v>19096</v>
      </c>
    </row>
    <row r="144" spans="1:9" ht="57">
      <c r="A144" s="127" t="str">
        <f t="shared" ref="A144:A177" si="6">B144&amp;C144</f>
        <v>Declaration</v>
      </c>
      <c r="B144" s="127" t="s">
        <v>1008</v>
      </c>
      <c r="D144" s="127" t="s">
        <v>1203</v>
      </c>
      <c r="E144" s="245" t="s">
        <v>1204</v>
      </c>
      <c r="F144" s="266" t="s">
        <v>1205</v>
      </c>
      <c r="G144" s="127" t="s">
        <v>1206</v>
      </c>
      <c r="H144" s="297" t="s">
        <v>1207</v>
      </c>
      <c r="I144" s="127"/>
    </row>
    <row r="145" spans="1:9" ht="85.5">
      <c r="A145" s="127" t="str">
        <f t="shared" si="6"/>
        <v>DeclarationB73</v>
      </c>
      <c r="B145" s="127" t="s">
        <v>1008</v>
      </c>
      <c r="C145" s="127" t="s">
        <v>1208</v>
      </c>
      <c r="D145" s="127" t="s">
        <v>1209</v>
      </c>
      <c r="E145" s="249" t="s">
        <v>1210</v>
      </c>
      <c r="F145" s="246" t="s">
        <v>1211</v>
      </c>
      <c r="G145" s="127" t="s">
        <v>1212</v>
      </c>
      <c r="H145" s="297" t="s">
        <v>1213</v>
      </c>
      <c r="I145" s="127" t="s">
        <v>19097</v>
      </c>
    </row>
    <row r="146" spans="1:9" ht="54">
      <c r="A146" s="127" t="str">
        <f t="shared" si="6"/>
        <v>DeclarationB77</v>
      </c>
      <c r="B146" s="127" t="s">
        <v>1008</v>
      </c>
      <c r="C146" s="127" t="s">
        <v>1214</v>
      </c>
      <c r="D146" s="127" t="s">
        <v>1215</v>
      </c>
      <c r="E146" s="245" t="s">
        <v>12699</v>
      </c>
      <c r="F146" s="246" t="s">
        <v>1216</v>
      </c>
      <c r="G146" s="127" t="s">
        <v>1217</v>
      </c>
      <c r="H146" s="303" t="s">
        <v>1218</v>
      </c>
      <c r="I146" s="127" t="s">
        <v>19089</v>
      </c>
    </row>
    <row r="147" spans="1:9" ht="42.75">
      <c r="A147" s="127" t="str">
        <f t="shared" si="6"/>
        <v>DeclarationB79</v>
      </c>
      <c r="B147" s="127" t="s">
        <v>1008</v>
      </c>
      <c r="C147" s="127" t="s">
        <v>1219</v>
      </c>
      <c r="D147" s="127" t="s">
        <v>1220</v>
      </c>
      <c r="E147" s="249" t="s">
        <v>1221</v>
      </c>
      <c r="F147" s="291" t="s">
        <v>1222</v>
      </c>
      <c r="G147" s="127" t="s">
        <v>1223</v>
      </c>
      <c r="H147" s="297" t="s">
        <v>1224</v>
      </c>
      <c r="I147" s="127" t="s">
        <v>19094</v>
      </c>
    </row>
    <row r="148" spans="1:9" ht="42.75">
      <c r="A148" s="127" t="str">
        <f t="shared" si="6"/>
        <v>DeclarationB81</v>
      </c>
      <c r="B148" s="127" t="s">
        <v>1008</v>
      </c>
      <c r="C148" s="127" t="s">
        <v>1225</v>
      </c>
      <c r="D148" s="127" t="s">
        <v>1226</v>
      </c>
      <c r="E148" s="245" t="s">
        <v>12700</v>
      </c>
      <c r="F148" s="246" t="s">
        <v>1227</v>
      </c>
      <c r="G148" s="127" t="s">
        <v>1228</v>
      </c>
      <c r="H148" s="297" t="s">
        <v>1229</v>
      </c>
      <c r="I148" s="127" t="s">
        <v>19093</v>
      </c>
    </row>
    <row r="149" spans="1:9" ht="28.5">
      <c r="A149" s="127" t="str">
        <f t="shared" si="6"/>
        <v>DeclarationB83</v>
      </c>
      <c r="B149" s="127" t="s">
        <v>1008</v>
      </c>
      <c r="C149" s="127" t="s">
        <v>1230</v>
      </c>
      <c r="D149" s="127" t="s">
        <v>1231</v>
      </c>
      <c r="E149" s="245" t="s">
        <v>1232</v>
      </c>
      <c r="F149" s="246" t="s">
        <v>1233</v>
      </c>
      <c r="G149" s="127" t="s">
        <v>1234</v>
      </c>
      <c r="H149" s="303" t="s">
        <v>1235</v>
      </c>
      <c r="I149" s="127" t="s">
        <v>19092</v>
      </c>
    </row>
    <row r="150" spans="1:9" ht="28.5">
      <c r="A150" s="127" t="str">
        <f t="shared" si="6"/>
        <v>DeclarationD25</v>
      </c>
      <c r="B150" s="127" t="s">
        <v>1008</v>
      </c>
      <c r="C150" s="127" t="s">
        <v>1236</v>
      </c>
      <c r="D150" s="127" t="s">
        <v>1237</v>
      </c>
      <c r="E150" s="245" t="s">
        <v>1238</v>
      </c>
      <c r="F150" s="246" t="s">
        <v>1238</v>
      </c>
      <c r="G150" s="127" t="s">
        <v>1239</v>
      </c>
      <c r="H150" s="297" t="s">
        <v>1240</v>
      </c>
      <c r="I150" s="127" t="s">
        <v>19102</v>
      </c>
    </row>
    <row r="151" spans="1:9" ht="28.5">
      <c r="A151" s="127" t="str">
        <f t="shared" si="6"/>
        <v>DeclarationB68</v>
      </c>
      <c r="B151" s="127" t="s">
        <v>1008</v>
      </c>
      <c r="C151" s="127" t="s">
        <v>1241</v>
      </c>
      <c r="D151" s="127" t="s">
        <v>1242</v>
      </c>
      <c r="E151" s="245" t="s">
        <v>1243</v>
      </c>
      <c r="F151" s="246" t="s">
        <v>1244</v>
      </c>
      <c r="G151" s="127" t="s">
        <v>1245</v>
      </c>
      <c r="H151" s="297" t="s">
        <v>1242</v>
      </c>
      <c r="I151" s="127" t="s">
        <v>19103</v>
      </c>
    </row>
    <row r="152" spans="1:9" ht="28.5">
      <c r="A152" s="127" t="str">
        <f t="shared" si="6"/>
        <v>DeclarationG25</v>
      </c>
      <c r="B152" s="127" t="s">
        <v>1008</v>
      </c>
      <c r="C152" s="127" t="s">
        <v>1246</v>
      </c>
      <c r="D152" s="127" t="s">
        <v>1247</v>
      </c>
      <c r="E152" s="245" t="s">
        <v>1248</v>
      </c>
      <c r="F152" s="246" t="s">
        <v>1249</v>
      </c>
      <c r="G152" s="127" t="s">
        <v>1250</v>
      </c>
      <c r="H152" s="297" t="s">
        <v>1251</v>
      </c>
      <c r="I152" s="189" t="s">
        <v>19104</v>
      </c>
    </row>
    <row r="153" spans="1:9" ht="28.5">
      <c r="A153" s="127" t="str">
        <f t="shared" si="6"/>
        <v>DeclarationB26</v>
      </c>
      <c r="B153" s="127" t="s">
        <v>1008</v>
      </c>
      <c r="C153" s="127" t="s">
        <v>1252</v>
      </c>
      <c r="D153" s="127" t="s">
        <v>43</v>
      </c>
      <c r="E153" s="245" t="s">
        <v>1253</v>
      </c>
      <c r="F153" s="246" t="s">
        <v>1254</v>
      </c>
      <c r="G153" s="127" t="s">
        <v>1255</v>
      </c>
      <c r="H153" s="297" t="s">
        <v>43</v>
      </c>
      <c r="I153" s="189" t="s">
        <v>43</v>
      </c>
    </row>
    <row r="154" spans="1:9" ht="28.5">
      <c r="A154" s="127" t="str">
        <f t="shared" si="6"/>
        <v>DeclarationB27</v>
      </c>
      <c r="B154" s="127" t="s">
        <v>1008</v>
      </c>
      <c r="C154" s="127" t="s">
        <v>1256</v>
      </c>
      <c r="D154" s="127" t="s">
        <v>44</v>
      </c>
      <c r="E154" s="245" t="s">
        <v>12673</v>
      </c>
      <c r="F154" s="267" t="s">
        <v>1257</v>
      </c>
      <c r="G154" t="s">
        <v>12672</v>
      </c>
      <c r="H154" s="297" t="s">
        <v>44</v>
      </c>
      <c r="I154" s="189" t="s">
        <v>19105</v>
      </c>
    </row>
    <row r="155" spans="1:9" ht="28.5">
      <c r="A155" s="127" t="str">
        <f t="shared" si="6"/>
        <v>DeclarationB28</v>
      </c>
      <c r="B155" s="127" t="s">
        <v>1008</v>
      </c>
      <c r="C155" s="127" t="s">
        <v>1258</v>
      </c>
      <c r="G155"/>
      <c r="H155" s="297"/>
    </row>
    <row r="156" spans="1:9" ht="28.5">
      <c r="A156" s="127" t="str">
        <f t="shared" si="6"/>
        <v>DeclarationB29</v>
      </c>
      <c r="B156" s="127" t="s">
        <v>1008</v>
      </c>
      <c r="C156" s="127" t="s">
        <v>1259</v>
      </c>
      <c r="G156"/>
      <c r="H156" s="297"/>
    </row>
    <row r="157" spans="1:9" ht="28.5">
      <c r="A157" s="127" t="str">
        <f t="shared" si="6"/>
        <v>DeclarationB32</v>
      </c>
      <c r="B157" s="127" t="s">
        <v>1008</v>
      </c>
      <c r="C157" s="127" t="s">
        <v>1260</v>
      </c>
      <c r="D157" s="127" t="s">
        <v>43</v>
      </c>
      <c r="E157" s="245" t="s">
        <v>1253</v>
      </c>
      <c r="F157" s="246" t="s">
        <v>1254</v>
      </c>
      <c r="G157" s="127" t="s">
        <v>1255</v>
      </c>
      <c r="H157" s="297" t="s">
        <v>43</v>
      </c>
      <c r="I157" s="189" t="s">
        <v>43</v>
      </c>
    </row>
    <row r="158" spans="1:9" ht="28.5">
      <c r="A158" s="127" t="str">
        <f t="shared" si="6"/>
        <v>DeclarationB33</v>
      </c>
      <c r="B158" s="127" t="s">
        <v>1008</v>
      </c>
      <c r="C158" s="127" t="s">
        <v>1261</v>
      </c>
      <c r="D158" s="127" t="s">
        <v>44</v>
      </c>
      <c r="E158" s="245" t="s">
        <v>12673</v>
      </c>
      <c r="F158" s="267" t="s">
        <v>1257</v>
      </c>
      <c r="G158" t="s">
        <v>12672</v>
      </c>
      <c r="H158" s="297" t="s">
        <v>44</v>
      </c>
      <c r="I158" s="189" t="s">
        <v>19105</v>
      </c>
    </row>
    <row r="159" spans="1:9" ht="28.5">
      <c r="A159" s="127" t="str">
        <f t="shared" si="6"/>
        <v>DeclarationB34</v>
      </c>
      <c r="B159" s="127" t="s">
        <v>1008</v>
      </c>
      <c r="C159" s="127" t="s">
        <v>1262</v>
      </c>
      <c r="G159"/>
      <c r="H159" s="297"/>
    </row>
    <row r="160" spans="1:9" ht="28.5">
      <c r="A160" s="127" t="str">
        <f t="shared" si="6"/>
        <v>DeclarationB35</v>
      </c>
      <c r="B160" s="127" t="s">
        <v>1008</v>
      </c>
      <c r="C160" s="127" t="s">
        <v>1263</v>
      </c>
      <c r="G160"/>
      <c r="H160" s="297"/>
    </row>
    <row r="161" spans="1:9" ht="28.5">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ht="28.5">
      <c r="A162" s="127" t="str">
        <f t="shared" si="7"/>
        <v>DeclarationB39</v>
      </c>
      <c r="B162" s="127" t="s">
        <v>1008</v>
      </c>
      <c r="C162" s="127" t="s">
        <v>1265</v>
      </c>
      <c r="D162" s="127" t="s">
        <v>44</v>
      </c>
      <c r="E162" s="245" t="s">
        <v>12673</v>
      </c>
      <c r="F162" s="267" t="s">
        <v>1257</v>
      </c>
      <c r="G162" t="s">
        <v>12672</v>
      </c>
      <c r="H162" s="297" t="s">
        <v>44</v>
      </c>
      <c r="I162" s="189" t="s">
        <v>19105</v>
      </c>
    </row>
    <row r="163" spans="1:9" ht="28.5">
      <c r="A163" s="127" t="str">
        <f t="shared" si="7"/>
        <v>DeclarationB40</v>
      </c>
      <c r="B163" s="127" t="s">
        <v>1008</v>
      </c>
      <c r="C163" s="127" t="s">
        <v>1266</v>
      </c>
      <c r="G163"/>
      <c r="H163" s="297"/>
    </row>
    <row r="164" spans="1:9" ht="28.5">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ht="28.5">
      <c r="A166" s="127" t="str">
        <f t="shared" si="6"/>
        <v>DeclarationB86</v>
      </c>
      <c r="B166" s="127" t="s">
        <v>1008</v>
      </c>
      <c r="C166" s="127" t="s">
        <v>1274</v>
      </c>
      <c r="D166" s="127" t="s">
        <v>25</v>
      </c>
      <c r="E166" s="245" t="s">
        <v>1275</v>
      </c>
      <c r="F166" s="246" t="s">
        <v>1276</v>
      </c>
      <c r="G166" s="127" t="s">
        <v>1277</v>
      </c>
      <c r="H166" s="297" t="s">
        <v>1278</v>
      </c>
      <c r="I166" s="189" t="s">
        <v>19107</v>
      </c>
    </row>
    <row r="167" spans="1:9" ht="28.5">
      <c r="A167" s="127" t="str">
        <f t="shared" si="6"/>
        <v>DeclarationB87</v>
      </c>
      <c r="B167" s="127" t="s">
        <v>1008</v>
      </c>
      <c r="C167" s="127" t="s">
        <v>1279</v>
      </c>
      <c r="D167" s="127" t="s">
        <v>22</v>
      </c>
      <c r="E167" s="245" t="s">
        <v>1280</v>
      </c>
      <c r="F167" s="246" t="s">
        <v>1281</v>
      </c>
      <c r="G167" s="127" t="s">
        <v>1282</v>
      </c>
      <c r="H167" s="297" t="s">
        <v>22</v>
      </c>
      <c r="I167" s="189" t="s">
        <v>19108</v>
      </c>
    </row>
    <row r="168" spans="1:9" ht="28.5">
      <c r="A168" s="127" t="str">
        <f t="shared" si="6"/>
        <v>DeclarationB88</v>
      </c>
      <c r="B168" s="127" t="s">
        <v>1008</v>
      </c>
      <c r="C168" s="127" t="s">
        <v>1283</v>
      </c>
      <c r="D168" s="127" t="s">
        <v>26</v>
      </c>
      <c r="E168" s="245" t="s">
        <v>1284</v>
      </c>
      <c r="F168" s="246" t="s">
        <v>1285</v>
      </c>
      <c r="G168" s="127" t="s">
        <v>1286</v>
      </c>
      <c r="H168" s="297" t="s">
        <v>1287</v>
      </c>
      <c r="I168" s="189" t="s">
        <v>19109</v>
      </c>
    </row>
    <row r="169" spans="1:9" ht="28.5">
      <c r="A169" s="127" t="str">
        <f t="shared" si="6"/>
        <v>DeclarationB89</v>
      </c>
      <c r="B169" s="127" t="s">
        <v>1008</v>
      </c>
      <c r="C169" s="127" t="s">
        <v>1288</v>
      </c>
      <c r="D169" s="268">
        <v>1</v>
      </c>
      <c r="E169" s="268">
        <v>1</v>
      </c>
      <c r="F169" s="269">
        <v>1</v>
      </c>
      <c r="G169" s="268">
        <v>1</v>
      </c>
      <c r="H169" s="297" t="s">
        <v>1289</v>
      </c>
      <c r="I169" s="313">
        <v>1</v>
      </c>
    </row>
    <row r="170" spans="1:9" ht="28.5">
      <c r="A170" s="127" t="str">
        <f t="shared" si="6"/>
        <v>DeclarationB90</v>
      </c>
      <c r="B170" s="127" t="s">
        <v>1008</v>
      </c>
      <c r="C170" s="127" t="s">
        <v>1290</v>
      </c>
      <c r="D170" s="270" t="s">
        <v>29</v>
      </c>
      <c r="E170" s="271" t="s">
        <v>1291</v>
      </c>
      <c r="F170" s="295" t="s">
        <v>1292</v>
      </c>
      <c r="G170" s="272" t="s">
        <v>1293</v>
      </c>
      <c r="H170" s="299" t="s">
        <v>1294</v>
      </c>
      <c r="I170" s="189" t="s">
        <v>19110</v>
      </c>
    </row>
    <row r="171" spans="1:9" ht="28.5">
      <c r="A171" s="127" t="str">
        <f t="shared" si="6"/>
        <v>DeclarationB91</v>
      </c>
      <c r="B171" s="127" t="s">
        <v>1008</v>
      </c>
      <c r="C171" s="127" t="s">
        <v>1295</v>
      </c>
      <c r="D171" s="270" t="s">
        <v>30</v>
      </c>
      <c r="E171" s="271" t="s">
        <v>1296</v>
      </c>
      <c r="F171" s="295" t="s">
        <v>1297</v>
      </c>
      <c r="G171" s="272" t="s">
        <v>1298</v>
      </c>
      <c r="H171" s="299" t="s">
        <v>1299</v>
      </c>
      <c r="I171" s="189" t="s">
        <v>19111</v>
      </c>
    </row>
    <row r="172" spans="1:9" ht="28.5">
      <c r="A172" s="127" t="str">
        <f t="shared" si="6"/>
        <v>DeclarationB92</v>
      </c>
      <c r="B172" s="127" t="s">
        <v>1008</v>
      </c>
      <c r="C172" s="127" t="s">
        <v>1300</v>
      </c>
      <c r="D172" s="270" t="s">
        <v>31</v>
      </c>
      <c r="E172" s="271" t="s">
        <v>1301</v>
      </c>
      <c r="F172" s="295" t="s">
        <v>1302</v>
      </c>
      <c r="G172" s="272" t="s">
        <v>1303</v>
      </c>
      <c r="H172" s="299" t="s">
        <v>1304</v>
      </c>
      <c r="I172" s="189" t="s">
        <v>19112</v>
      </c>
    </row>
    <row r="173" spans="1:9" ht="28.5">
      <c r="A173" s="127" t="str">
        <f t="shared" si="6"/>
        <v>DeclarationB93</v>
      </c>
      <c r="B173" s="127" t="s">
        <v>1008</v>
      </c>
      <c r="C173" s="127" t="s">
        <v>1305</v>
      </c>
      <c r="D173" s="270" t="s">
        <v>32</v>
      </c>
      <c r="E173" s="271" t="s">
        <v>1306</v>
      </c>
      <c r="F173" s="295" t="s">
        <v>1307</v>
      </c>
      <c r="G173" s="272" t="s">
        <v>1308</v>
      </c>
      <c r="H173" s="299" t="s">
        <v>1309</v>
      </c>
      <c r="I173" s="189" t="s">
        <v>19113</v>
      </c>
    </row>
    <row r="174" spans="1:9" ht="28.5">
      <c r="A174" s="127" t="str">
        <f t="shared" si="6"/>
        <v>DeclarationB94</v>
      </c>
      <c r="B174" s="127" t="s">
        <v>1008</v>
      </c>
      <c r="C174" s="127" t="s">
        <v>1310</v>
      </c>
      <c r="D174" s="127" t="s">
        <v>33</v>
      </c>
      <c r="E174" s="245" t="s">
        <v>1311</v>
      </c>
      <c r="F174" s="246" t="s">
        <v>1312</v>
      </c>
      <c r="G174" s="127" t="s">
        <v>1313</v>
      </c>
      <c r="H174" s="297" t="s">
        <v>1314</v>
      </c>
      <c r="I174" s="189" t="s">
        <v>19114</v>
      </c>
    </row>
    <row r="175" spans="1:9" ht="28.5">
      <c r="A175" s="127" t="str">
        <f t="shared" si="6"/>
        <v>DeclarationB95</v>
      </c>
      <c r="B175" s="127" t="s">
        <v>1008</v>
      </c>
      <c r="C175" s="127" t="s">
        <v>1315</v>
      </c>
      <c r="D175" s="273" t="s">
        <v>1316</v>
      </c>
      <c r="E175" s="274" t="s">
        <v>1317</v>
      </c>
      <c r="F175" s="291" t="s">
        <v>1318</v>
      </c>
      <c r="G175" s="275" t="s">
        <v>1319</v>
      </c>
      <c r="H175" s="297" t="s">
        <v>1320</v>
      </c>
      <c r="I175" s="127" t="s">
        <v>19116</v>
      </c>
    </row>
    <row r="176" spans="1:9" ht="28.5">
      <c r="A176" s="127" t="str">
        <f t="shared" si="6"/>
        <v>DeclarationB96</v>
      </c>
      <c r="B176" s="127" t="s">
        <v>1008</v>
      </c>
      <c r="C176" s="127" t="s">
        <v>1321</v>
      </c>
      <c r="D176" s="273" t="s">
        <v>1322</v>
      </c>
      <c r="E176" s="265" t="s">
        <v>1323</v>
      </c>
      <c r="F176" s="291" t="s">
        <v>1324</v>
      </c>
      <c r="G176" s="276" t="s">
        <v>1325</v>
      </c>
      <c r="H176" s="297" t="s">
        <v>1326</v>
      </c>
      <c r="I176" s="127" t="s">
        <v>19115</v>
      </c>
    </row>
    <row r="177" spans="1:9" ht="28.5">
      <c r="A177" s="127" t="str">
        <f t="shared" si="6"/>
        <v>DeclarationB97</v>
      </c>
      <c r="B177" s="127" t="s">
        <v>1008</v>
      </c>
      <c r="C177" s="127" t="s">
        <v>1327</v>
      </c>
      <c r="D177" s="273" t="s">
        <v>22</v>
      </c>
      <c r="E177" s="265" t="s">
        <v>1280</v>
      </c>
      <c r="F177" s="291" t="s">
        <v>1281</v>
      </c>
      <c r="G177" s="277" t="s">
        <v>1282</v>
      </c>
      <c r="H177" s="297" t="s">
        <v>1328</v>
      </c>
      <c r="I177" s="127" t="s">
        <v>19108</v>
      </c>
    </row>
    <row r="178" spans="1:9" ht="409.5">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8.5">
      <c r="A179" s="127" t="str">
        <f t="shared" si="8"/>
        <v>Smelter Look-upA4</v>
      </c>
      <c r="B179" s="127" t="s">
        <v>1329</v>
      </c>
      <c r="C179" s="127" t="s">
        <v>1335</v>
      </c>
      <c r="D179" s="127" t="s">
        <v>1336</v>
      </c>
      <c r="E179" s="278"/>
      <c r="F179" s="246" t="s">
        <v>1337</v>
      </c>
      <c r="G179" s="127" t="s">
        <v>1338</v>
      </c>
      <c r="H179" s="297" t="s">
        <v>1339</v>
      </c>
      <c r="I179" s="189" t="s">
        <v>19118</v>
      </c>
    </row>
    <row r="180" spans="1:9" ht="28.5">
      <c r="A180" s="127" t="str">
        <f t="shared" si="8"/>
        <v>Smelter Look-upB4</v>
      </c>
      <c r="B180" s="127" t="s">
        <v>1329</v>
      </c>
      <c r="C180" s="127" t="s">
        <v>785</v>
      </c>
      <c r="D180" s="127" t="s">
        <v>1340</v>
      </c>
      <c r="E180" s="294" t="s">
        <v>1341</v>
      </c>
      <c r="F180" s="291" t="s">
        <v>1342</v>
      </c>
      <c r="G180" s="127" t="s">
        <v>1343</v>
      </c>
      <c r="H180" s="297" t="s">
        <v>1344</v>
      </c>
      <c r="I180" s="189" t="s">
        <v>19119</v>
      </c>
    </row>
    <row r="181" spans="1:9" ht="28.5">
      <c r="A181" s="127" t="str">
        <f t="shared" si="8"/>
        <v>Smelter Look-up</v>
      </c>
      <c r="B181" s="127" t="s">
        <v>1329</v>
      </c>
      <c r="D181" s="127" t="s">
        <v>1345</v>
      </c>
      <c r="E181" s="278"/>
      <c r="F181" s="246" t="s">
        <v>1346</v>
      </c>
      <c r="G181" s="127" t="s">
        <v>1347</v>
      </c>
      <c r="H181" s="297" t="s">
        <v>1348</v>
      </c>
      <c r="I181" s="189" t="s">
        <v>19120</v>
      </c>
    </row>
    <row r="182" spans="1:9" ht="28.5">
      <c r="A182" s="127" t="str">
        <f t="shared" si="8"/>
        <v>Smelter Look-upC4</v>
      </c>
      <c r="B182" s="127" t="s">
        <v>1329</v>
      </c>
      <c r="C182" s="127" t="s">
        <v>900</v>
      </c>
      <c r="D182" s="127" t="s">
        <v>1349</v>
      </c>
      <c r="E182" s="278" t="s">
        <v>1350</v>
      </c>
      <c r="F182" s="246" t="s">
        <v>1351</v>
      </c>
      <c r="G182" s="127" t="s">
        <v>1352</v>
      </c>
      <c r="H182" s="297" t="s">
        <v>1353</v>
      </c>
      <c r="I182" s="189" t="s">
        <v>19121</v>
      </c>
    </row>
    <row r="183" spans="1:9" ht="28.5">
      <c r="A183" s="127" t="str">
        <f t="shared" si="8"/>
        <v>Smelter Look-upD4</v>
      </c>
      <c r="B183" s="127" t="s">
        <v>1329</v>
      </c>
      <c r="C183" s="127" t="s">
        <v>1354</v>
      </c>
      <c r="D183" s="127" t="s">
        <v>1355</v>
      </c>
      <c r="E183" s="278"/>
      <c r="F183" s="246" t="s">
        <v>1356</v>
      </c>
      <c r="G183" s="127" t="s">
        <v>1357</v>
      </c>
      <c r="H183" s="297" t="s">
        <v>1358</v>
      </c>
      <c r="I183" s="189" t="s">
        <v>19122</v>
      </c>
    </row>
    <row r="184" spans="1:9" ht="28.5">
      <c r="A184" s="127" t="str">
        <f t="shared" si="8"/>
        <v>Smelter Look-upE4</v>
      </c>
      <c r="B184" s="127" t="s">
        <v>1329</v>
      </c>
      <c r="C184" s="127" t="s">
        <v>1359</v>
      </c>
      <c r="D184" s="127" t="s">
        <v>1360</v>
      </c>
      <c r="E184" s="294" t="s">
        <v>1361</v>
      </c>
      <c r="F184" s="291" t="s">
        <v>1362</v>
      </c>
      <c r="G184" s="127" t="s">
        <v>1363</v>
      </c>
      <c r="H184" s="297" t="s">
        <v>1364</v>
      </c>
      <c r="I184" s="189" t="s">
        <v>19123</v>
      </c>
    </row>
    <row r="185" spans="1:9" ht="28.5">
      <c r="A185" s="127" t="str">
        <f t="shared" si="8"/>
        <v>Smelter Look-upF4</v>
      </c>
      <c r="B185" s="127" t="s">
        <v>1329</v>
      </c>
      <c r="C185" s="127" t="s">
        <v>1365</v>
      </c>
      <c r="D185" s="127" t="s">
        <v>1366</v>
      </c>
      <c r="E185" s="245" t="s">
        <v>1367</v>
      </c>
      <c r="F185" s="246" t="s">
        <v>1368</v>
      </c>
      <c r="G185" s="127" t="s">
        <v>1369</v>
      </c>
      <c r="H185" s="297" t="s">
        <v>1370</v>
      </c>
      <c r="I185" s="189" t="s">
        <v>19124</v>
      </c>
    </row>
    <row r="186" spans="1:9" ht="28.5">
      <c r="A186" s="127" t="str">
        <f t="shared" si="8"/>
        <v>Smelter Look-upG4</v>
      </c>
      <c r="B186" s="127" t="s">
        <v>1329</v>
      </c>
      <c r="C186" s="127" t="s">
        <v>1371</v>
      </c>
      <c r="D186" s="127" t="s">
        <v>1372</v>
      </c>
      <c r="E186" s="245" t="s">
        <v>1373</v>
      </c>
      <c r="F186" s="246" t="s">
        <v>1374</v>
      </c>
      <c r="G186" s="127" t="s">
        <v>1375</v>
      </c>
      <c r="H186" s="297" t="s">
        <v>1376</v>
      </c>
      <c r="I186" s="189" t="s">
        <v>19125</v>
      </c>
    </row>
    <row r="187" spans="1:9" ht="28.5">
      <c r="A187" s="127" t="str">
        <f t="shared" si="8"/>
        <v>Smelter Look-upH4</v>
      </c>
      <c r="B187" s="127" t="s">
        <v>1329</v>
      </c>
      <c r="C187" s="127" t="s">
        <v>1377</v>
      </c>
      <c r="D187" s="127" t="s">
        <v>1378</v>
      </c>
      <c r="E187" s="245" t="s">
        <v>1379</v>
      </c>
      <c r="F187" s="246" t="s">
        <v>1380</v>
      </c>
      <c r="G187" s="127" t="s">
        <v>1381</v>
      </c>
      <c r="H187" s="297" t="s">
        <v>1382</v>
      </c>
      <c r="I187" s="189" t="s">
        <v>19126</v>
      </c>
    </row>
    <row r="188" spans="1:9" ht="28.5">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ht="28.5">
      <c r="A191" s="127" t="str">
        <f t="shared" si="8"/>
        <v>Smelter ListC4</v>
      </c>
      <c r="B191" s="127" t="s">
        <v>1389</v>
      </c>
      <c r="C191" s="127" t="s">
        <v>900</v>
      </c>
      <c r="D191" s="127" t="s">
        <v>1340</v>
      </c>
      <c r="E191" s="294" t="s">
        <v>1341</v>
      </c>
      <c r="F191" s="291" t="s">
        <v>1342</v>
      </c>
      <c r="G191" s="127" t="s">
        <v>1343</v>
      </c>
      <c r="H191" s="297" t="s">
        <v>1344</v>
      </c>
      <c r="I191" s="189" t="s">
        <v>19119</v>
      </c>
    </row>
    <row r="192" spans="1:9" ht="28.5">
      <c r="A192" s="127" t="str">
        <f t="shared" si="8"/>
        <v>Smelter ListD4</v>
      </c>
      <c r="B192" s="127" t="s">
        <v>1389</v>
      </c>
      <c r="C192" s="127" t="s">
        <v>1354</v>
      </c>
      <c r="D192" s="279" t="s">
        <v>1400</v>
      </c>
      <c r="E192" s="294" t="s">
        <v>1401</v>
      </c>
      <c r="F192" s="291" t="s">
        <v>1402</v>
      </c>
      <c r="G192" s="279" t="s">
        <v>1403</v>
      </c>
      <c r="H192" s="297" t="s">
        <v>1404</v>
      </c>
      <c r="I192" s="189" t="s">
        <v>19130</v>
      </c>
    </row>
    <row r="193" spans="1:9" ht="15.75">
      <c r="A193" s="127" t="str">
        <f t="shared" si="8"/>
        <v>Smelter ListE4</v>
      </c>
      <c r="B193" s="127" t="s">
        <v>1389</v>
      </c>
      <c r="C193" s="127" t="s">
        <v>1359</v>
      </c>
      <c r="D193" s="127" t="s">
        <v>1405</v>
      </c>
      <c r="E193" s="245" t="s">
        <v>1406</v>
      </c>
      <c r="F193" s="246" t="s">
        <v>1407</v>
      </c>
      <c r="G193" s="127" t="s">
        <v>1408</v>
      </c>
      <c r="H193" s="297" t="s">
        <v>1409</v>
      </c>
      <c r="I193" s="189" t="s">
        <v>19131</v>
      </c>
    </row>
    <row r="194" spans="1:9" ht="28.5">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ht="28.5">
      <c r="A199" s="127" t="str">
        <f t="shared" si="8"/>
        <v>Smelter ListM4</v>
      </c>
      <c r="B199" s="127" t="s">
        <v>1389</v>
      </c>
      <c r="C199" s="127" t="s">
        <v>1423</v>
      </c>
      <c r="D199" s="127" t="s">
        <v>1424</v>
      </c>
      <c r="E199" s="245" t="s">
        <v>1425</v>
      </c>
      <c r="F199" s="246" t="s">
        <v>1426</v>
      </c>
      <c r="G199" s="127" t="s">
        <v>1427</v>
      </c>
      <c r="H199" s="297" t="s">
        <v>1428</v>
      </c>
      <c r="I199" s="189" t="s">
        <v>19134</v>
      </c>
    </row>
    <row r="200" spans="1:9" ht="28.5">
      <c r="A200" s="127" t="str">
        <f t="shared" si="8"/>
        <v>Smelter ListN4</v>
      </c>
      <c r="B200" s="127" t="s">
        <v>1389</v>
      </c>
      <c r="C200" s="127" t="s">
        <v>1429</v>
      </c>
      <c r="D200" s="127" t="s">
        <v>1430</v>
      </c>
      <c r="E200" s="245" t="s">
        <v>1431</v>
      </c>
      <c r="F200" s="246" t="s">
        <v>1432</v>
      </c>
      <c r="G200" s="127" t="s">
        <v>1433</v>
      </c>
      <c r="H200" s="297" t="s">
        <v>1434</v>
      </c>
      <c r="I200" s="127" t="s">
        <v>19135</v>
      </c>
    </row>
    <row r="201" spans="1:9" ht="42.75">
      <c r="A201" s="127" t="str">
        <f t="shared" si="8"/>
        <v>Smelter ListO4</v>
      </c>
      <c r="B201" s="127" t="s">
        <v>1389</v>
      </c>
      <c r="C201" s="127" t="s">
        <v>1435</v>
      </c>
      <c r="D201" s="127" t="s">
        <v>1436</v>
      </c>
      <c r="E201" s="245" t="s">
        <v>1437</v>
      </c>
      <c r="F201" s="246" t="s">
        <v>1438</v>
      </c>
      <c r="G201" s="127" t="s">
        <v>1439</v>
      </c>
      <c r="H201" s="297" t="s">
        <v>1440</v>
      </c>
      <c r="I201" s="127" t="s">
        <v>19136</v>
      </c>
    </row>
    <row r="202" spans="1:9" ht="28.5">
      <c r="A202" s="127" t="str">
        <f t="shared" si="8"/>
        <v>Smelter ListP4</v>
      </c>
      <c r="B202" s="127" t="s">
        <v>1389</v>
      </c>
      <c r="C202" s="127" t="s">
        <v>1441</v>
      </c>
      <c r="D202" s="127" t="s">
        <v>1442</v>
      </c>
      <c r="E202" s="245" t="s">
        <v>1443</v>
      </c>
      <c r="F202" s="246" t="s">
        <v>1444</v>
      </c>
      <c r="G202" s="127" t="s">
        <v>1445</v>
      </c>
      <c r="H202" s="297" t="s">
        <v>1446</v>
      </c>
      <c r="I202" s="127" t="s">
        <v>19137</v>
      </c>
    </row>
    <row r="203" spans="1:9" ht="28.5">
      <c r="A203" s="127" t="str">
        <f t="shared" si="8"/>
        <v>Smelter ListQ4</v>
      </c>
      <c r="B203" s="127" t="s">
        <v>1389</v>
      </c>
      <c r="C203" s="127" t="s">
        <v>1447</v>
      </c>
      <c r="D203" s="127" t="s">
        <v>1247</v>
      </c>
      <c r="E203" s="245" t="s">
        <v>1248</v>
      </c>
      <c r="F203" s="246" t="s">
        <v>1249</v>
      </c>
      <c r="G203" s="127" t="s">
        <v>1250</v>
      </c>
      <c r="H203" s="297" t="s">
        <v>1251</v>
      </c>
      <c r="I203" s="127" t="s">
        <v>19104</v>
      </c>
    </row>
    <row r="204" spans="1:9" ht="28.5">
      <c r="A204" s="127" t="str">
        <f t="shared" si="8"/>
        <v>Smelter ListJ2</v>
      </c>
      <c r="B204" s="127" t="s">
        <v>1389</v>
      </c>
      <c r="C204" s="127" t="s">
        <v>1448</v>
      </c>
      <c r="D204" s="127" t="s">
        <v>1449</v>
      </c>
      <c r="E204" s="245" t="s">
        <v>1450</v>
      </c>
      <c r="F204" s="246" t="s">
        <v>1451</v>
      </c>
      <c r="G204" s="127" t="s">
        <v>1452</v>
      </c>
      <c r="H204" s="297" t="s">
        <v>1453</v>
      </c>
      <c r="I204" s="127" t="s">
        <v>19138</v>
      </c>
    </row>
    <row r="205" spans="1:9" ht="27">
      <c r="A205" s="127" t="str">
        <f t="shared" si="8"/>
        <v>Smelter ListB2</v>
      </c>
      <c r="B205" s="127" t="s">
        <v>1389</v>
      </c>
      <c r="C205" s="127" t="s">
        <v>774</v>
      </c>
      <c r="D205" s="280" t="s">
        <v>1454</v>
      </c>
      <c r="E205" s="245" t="s">
        <v>1455</v>
      </c>
      <c r="F205" s="246" t="s">
        <v>1456</v>
      </c>
      <c r="G205" s="280" t="s">
        <v>1457</v>
      </c>
      <c r="H205" s="297" t="s">
        <v>1458</v>
      </c>
      <c r="I205" s="127" t="s">
        <v>19139</v>
      </c>
    </row>
    <row r="206" spans="1:9" ht="409.5">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ht="28.5">
      <c r="A208" s="127" t="str">
        <f t="shared" si="8"/>
        <v>Smelter ListG4</v>
      </c>
      <c r="B208" s="127" t="s">
        <v>1389</v>
      </c>
      <c r="C208" s="127" t="s">
        <v>1371</v>
      </c>
      <c r="D208" s="127" t="s">
        <v>1366</v>
      </c>
      <c r="E208" s="245" t="s">
        <v>1367</v>
      </c>
      <c r="F208" s="246" t="s">
        <v>1368</v>
      </c>
      <c r="G208" s="127" t="s">
        <v>1468</v>
      </c>
      <c r="H208" s="297" t="s">
        <v>1370</v>
      </c>
      <c r="I208" s="127" t="s">
        <v>19124</v>
      </c>
    </row>
    <row r="209" spans="1:9" ht="28.5">
      <c r="A209" s="127" t="str">
        <f t="shared" si="8"/>
        <v>Smelter ListAH5</v>
      </c>
      <c r="B209" s="127" t="s">
        <v>1389</v>
      </c>
      <c r="C209" s="127" t="s">
        <v>1469</v>
      </c>
      <c r="D209" s="127" t="s">
        <v>25</v>
      </c>
      <c r="E209" s="245" t="s">
        <v>1275</v>
      </c>
      <c r="F209" s="246" t="s">
        <v>1276</v>
      </c>
      <c r="G209" s="127" t="s">
        <v>1277</v>
      </c>
      <c r="H209" s="297" t="s">
        <v>1278</v>
      </c>
      <c r="I209" s="127" t="s">
        <v>19107</v>
      </c>
    </row>
    <row r="210" spans="1:9" ht="28.5">
      <c r="A210" s="127" t="str">
        <f t="shared" si="8"/>
        <v>Smelter ListAH6</v>
      </c>
      <c r="B210" s="127" t="s">
        <v>1389</v>
      </c>
      <c r="C210" s="127" t="s">
        <v>1470</v>
      </c>
      <c r="D210" s="127" t="s">
        <v>22</v>
      </c>
      <c r="E210" s="245" t="s">
        <v>1280</v>
      </c>
      <c r="F210" s="246" t="s">
        <v>1281</v>
      </c>
      <c r="G210" s="127" t="s">
        <v>1282</v>
      </c>
      <c r="H210" s="297" t="s">
        <v>22</v>
      </c>
      <c r="I210" s="127" t="s">
        <v>19108</v>
      </c>
    </row>
    <row r="211" spans="1:9" ht="28.5">
      <c r="A211" s="127" t="str">
        <f t="shared" si="8"/>
        <v>Smelter ListAH7</v>
      </c>
      <c r="B211" s="127" t="s">
        <v>1389</v>
      </c>
      <c r="C211" s="127" t="s">
        <v>1471</v>
      </c>
      <c r="D211" s="127" t="s">
        <v>26</v>
      </c>
      <c r="E211" s="245" t="s">
        <v>1284</v>
      </c>
      <c r="F211" s="246" t="s">
        <v>1285</v>
      </c>
      <c r="G211" s="127" t="s">
        <v>1286</v>
      </c>
      <c r="H211" s="297" t="s">
        <v>1287</v>
      </c>
      <c r="I211" s="127" t="s">
        <v>19109</v>
      </c>
    </row>
    <row r="212" spans="1:9" ht="42.75">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8.5">
      <c r="A223" s="127" t="str">
        <f t="shared" si="8"/>
        <v>CheckerJ4</v>
      </c>
      <c r="B223" s="127" t="s">
        <v>1472</v>
      </c>
      <c r="C223" s="127" t="s">
        <v>1410</v>
      </c>
      <c r="D223" s="127" t="s">
        <v>1521</v>
      </c>
      <c r="E223" s="245" t="s">
        <v>1522</v>
      </c>
      <c r="F223" s="246" t="s">
        <v>1523</v>
      </c>
      <c r="G223" s="127" t="s">
        <v>1524</v>
      </c>
      <c r="H223" s="297" t="s">
        <v>1525</v>
      </c>
      <c r="I223" s="127" t="s">
        <v>19150</v>
      </c>
    </row>
    <row r="224" spans="1:9" ht="28.5">
      <c r="A224" s="127" t="str">
        <f t="shared" si="8"/>
        <v>CheckerJ5</v>
      </c>
      <c r="B224" s="127" t="s">
        <v>1472</v>
      </c>
      <c r="C224" s="127" t="s">
        <v>1526</v>
      </c>
      <c r="D224" s="127" t="s">
        <v>1527</v>
      </c>
      <c r="E224" s="245" t="s">
        <v>1528</v>
      </c>
      <c r="F224" s="246" t="s">
        <v>1529</v>
      </c>
      <c r="G224" s="127" t="s">
        <v>1530</v>
      </c>
      <c r="H224" s="297" t="s">
        <v>1531</v>
      </c>
      <c r="I224" s="127" t="s">
        <v>19151</v>
      </c>
    </row>
    <row r="225" spans="1:9" ht="28.5">
      <c r="A225" s="127" t="str">
        <f t="shared" si="8"/>
        <v>CheckerJ6</v>
      </c>
      <c r="B225" s="127" t="s">
        <v>1472</v>
      </c>
      <c r="C225" s="127" t="s">
        <v>1532</v>
      </c>
      <c r="D225" s="127" t="s">
        <v>1533</v>
      </c>
      <c r="E225" s="245" t="s">
        <v>1534</v>
      </c>
      <c r="F225" s="246" t="s">
        <v>1535</v>
      </c>
      <c r="G225" s="127" t="s">
        <v>1536</v>
      </c>
      <c r="H225" s="297" t="s">
        <v>1537</v>
      </c>
      <c r="I225" s="127" t="s">
        <v>19152</v>
      </c>
    </row>
    <row r="226" spans="1:9" ht="28.5">
      <c r="A226" s="127" t="str">
        <f t="shared" si="8"/>
        <v>CheckerJ7</v>
      </c>
      <c r="B226" s="127" t="s">
        <v>1472</v>
      </c>
      <c r="C226" s="127" t="s">
        <v>1538</v>
      </c>
      <c r="D226" s="127" t="s">
        <v>1539</v>
      </c>
      <c r="E226" s="245" t="s">
        <v>1540</v>
      </c>
      <c r="F226" s="246" t="s">
        <v>1541</v>
      </c>
      <c r="G226" s="127" t="s">
        <v>1542</v>
      </c>
      <c r="H226" s="297" t="s">
        <v>1543</v>
      </c>
      <c r="I226" s="127" t="s">
        <v>19153</v>
      </c>
    </row>
    <row r="227" spans="1:9" ht="28.5">
      <c r="A227" s="127" t="str">
        <f t="shared" si="8"/>
        <v>CheckerJ8</v>
      </c>
      <c r="B227" s="127" t="s">
        <v>1472</v>
      </c>
      <c r="C227" s="127" t="s">
        <v>1544</v>
      </c>
      <c r="D227" s="127" t="s">
        <v>1545</v>
      </c>
      <c r="E227" s="245" t="s">
        <v>1546</v>
      </c>
      <c r="F227" s="246" t="s">
        <v>1547</v>
      </c>
      <c r="G227" s="127" t="s">
        <v>1548</v>
      </c>
      <c r="H227" s="297" t="s">
        <v>1549</v>
      </c>
      <c r="I227" s="127" t="s">
        <v>19154</v>
      </c>
    </row>
    <row r="228" spans="1:9" ht="28.5">
      <c r="A228" s="127" t="str">
        <f t="shared" si="8"/>
        <v>CheckerJ9</v>
      </c>
      <c r="B228" s="127" t="s">
        <v>1472</v>
      </c>
      <c r="C228" s="127" t="s">
        <v>1550</v>
      </c>
      <c r="D228" s="127" t="s">
        <v>1551</v>
      </c>
      <c r="E228" s="245" t="s">
        <v>1552</v>
      </c>
      <c r="F228" s="246" t="s">
        <v>1553</v>
      </c>
      <c r="G228" s="127" t="s">
        <v>1554</v>
      </c>
      <c r="H228" s="297" t="s">
        <v>1555</v>
      </c>
      <c r="I228" s="127" t="s">
        <v>19155</v>
      </c>
    </row>
    <row r="229" spans="1:9" ht="42.75">
      <c r="A229" s="127" t="str">
        <f t="shared" si="8"/>
        <v>CheckerJ10</v>
      </c>
      <c r="B229" s="127" t="s">
        <v>1472</v>
      </c>
      <c r="C229" s="127" t="s">
        <v>1556</v>
      </c>
      <c r="D229" s="127" t="s">
        <v>1557</v>
      </c>
      <c r="E229" s="245" t="s">
        <v>1558</v>
      </c>
      <c r="F229" s="246" t="s">
        <v>1559</v>
      </c>
      <c r="G229" s="257" t="s">
        <v>1560</v>
      </c>
      <c r="H229" s="297" t="s">
        <v>1561</v>
      </c>
      <c r="I229" s="127" t="s">
        <v>19156</v>
      </c>
    </row>
    <row r="230" spans="1:9" ht="42.75">
      <c r="A230" s="127" t="str">
        <f t="shared" si="8"/>
        <v>CheckerJ11</v>
      </c>
      <c r="B230" s="127" t="s">
        <v>1472</v>
      </c>
      <c r="C230" s="127" t="s">
        <v>1562</v>
      </c>
      <c r="D230" s="127" t="s">
        <v>1563</v>
      </c>
      <c r="E230" s="245" t="s">
        <v>1564</v>
      </c>
      <c r="F230" s="246" t="s">
        <v>1565</v>
      </c>
      <c r="G230" s="257" t="s">
        <v>1566</v>
      </c>
      <c r="H230" s="297" t="s">
        <v>1567</v>
      </c>
      <c r="I230" s="127" t="s">
        <v>19157</v>
      </c>
    </row>
    <row r="231" spans="1:9" ht="42.75">
      <c r="A231" s="127" t="str">
        <f t="shared" si="8"/>
        <v>CheckerJ12</v>
      </c>
      <c r="B231" s="127" t="s">
        <v>1472</v>
      </c>
      <c r="C231" s="127" t="s">
        <v>1568</v>
      </c>
      <c r="D231" s="127" t="s">
        <v>1569</v>
      </c>
      <c r="E231" s="245" t="s">
        <v>1570</v>
      </c>
      <c r="F231" s="246" t="s">
        <v>1571</v>
      </c>
      <c r="G231" s="257" t="s">
        <v>1572</v>
      </c>
      <c r="H231" s="297" t="s">
        <v>1573</v>
      </c>
      <c r="I231" s="127" t="s">
        <v>19159</v>
      </c>
    </row>
    <row r="232" spans="1:9" ht="28.5">
      <c r="A232" s="127" t="str">
        <f t="shared" si="8"/>
        <v>CheckerJ13</v>
      </c>
      <c r="B232" s="127" t="s">
        <v>1472</v>
      </c>
      <c r="C232" s="127" t="s">
        <v>1574</v>
      </c>
      <c r="D232" s="127" t="s">
        <v>1575</v>
      </c>
      <c r="E232" s="245" t="s">
        <v>1576</v>
      </c>
      <c r="F232" s="246" t="s">
        <v>1577</v>
      </c>
      <c r="G232" s="127" t="s">
        <v>1578</v>
      </c>
      <c r="H232" s="297" t="s">
        <v>1579</v>
      </c>
      <c r="I232" s="127" t="s">
        <v>19158</v>
      </c>
    </row>
    <row r="233" spans="1:9" ht="30">
      <c r="A233" s="127" t="str">
        <f t="shared" si="8"/>
        <v>CheckerJ15</v>
      </c>
      <c r="B233" s="127" t="s">
        <v>1472</v>
      </c>
      <c r="C233" s="127" t="s">
        <v>1580</v>
      </c>
      <c r="D233" s="251" t="s">
        <v>1581</v>
      </c>
      <c r="E233" s="252" t="s">
        <v>1582</v>
      </c>
      <c r="F233" s="259" t="s">
        <v>1583</v>
      </c>
      <c r="G233" s="257" t="s">
        <v>1584</v>
      </c>
      <c r="H233" s="297" t="s">
        <v>1585</v>
      </c>
      <c r="I233" s="127" t="s">
        <v>19160</v>
      </c>
    </row>
    <row r="234" spans="1:9" ht="42.75">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57">
      <c r="A237" s="127" t="str">
        <f t="shared" si="8"/>
        <v>CheckerJ20</v>
      </c>
      <c r="B237" s="127" t="s">
        <v>1472</v>
      </c>
      <c r="C237" s="127" t="s">
        <v>1594</v>
      </c>
      <c r="D237" s="251" t="s">
        <v>1595</v>
      </c>
      <c r="E237" s="252" t="s">
        <v>1596</v>
      </c>
      <c r="F237" s="259" t="s">
        <v>1597</v>
      </c>
      <c r="G237" s="264" t="s">
        <v>1598</v>
      </c>
      <c r="H237" s="297" t="s">
        <v>1599</v>
      </c>
      <c r="I237" s="127" t="s">
        <v>19162</v>
      </c>
    </row>
    <row r="238" spans="1:9" ht="57">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3.9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7">
      <c r="A242" s="127" t="str">
        <f t="shared" si="9"/>
        <v>CheckerJ28</v>
      </c>
      <c r="B242" s="127" t="s">
        <v>1472</v>
      </c>
      <c r="C242" s="127" t="s">
        <v>1618</v>
      </c>
      <c r="D242" s="251" t="s">
        <v>1619</v>
      </c>
      <c r="E242" s="252" t="s">
        <v>1620</v>
      </c>
      <c r="F242" s="259" t="s">
        <v>1621</v>
      </c>
      <c r="G242" s="257" t="s">
        <v>1622</v>
      </c>
      <c r="H242" s="297" t="s">
        <v>1623</v>
      </c>
      <c r="I242" s="127" t="s">
        <v>19165</v>
      </c>
    </row>
    <row r="243" spans="1:9" ht="57">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4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4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7">
      <c r="A250" s="127" t="str">
        <f t="shared" si="9"/>
        <v>CheckerJ38</v>
      </c>
      <c r="B250" s="127" t="s">
        <v>1472</v>
      </c>
      <c r="C250" s="127" t="s">
        <v>1644</v>
      </c>
      <c r="D250" s="127" t="s">
        <v>1645</v>
      </c>
      <c r="E250" s="245" t="s">
        <v>1646</v>
      </c>
      <c r="F250" s="246" t="s">
        <v>1647</v>
      </c>
      <c r="G250" s="257" t="s">
        <v>1648</v>
      </c>
      <c r="H250" s="297" t="s">
        <v>1649</v>
      </c>
      <c r="I250" s="127" t="s">
        <v>19171</v>
      </c>
    </row>
    <row r="251" spans="1:9" ht="57">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2.75">
      <c r="A254" s="127" t="str">
        <f t="shared" si="9"/>
        <v>CheckerJ43</v>
      </c>
      <c r="B254" s="127" t="s">
        <v>1472</v>
      </c>
      <c r="C254" s="127" t="s">
        <v>1657</v>
      </c>
      <c r="D254" s="251" t="s">
        <v>1658</v>
      </c>
      <c r="E254" s="252" t="s">
        <v>1659</v>
      </c>
      <c r="F254" s="259" t="s">
        <v>1660</v>
      </c>
      <c r="G254" s="264" t="s">
        <v>1661</v>
      </c>
      <c r="H254" s="297" t="s">
        <v>1662</v>
      </c>
      <c r="I254" s="127" t="s">
        <v>19174</v>
      </c>
    </row>
    <row r="255" spans="1:9" ht="42.75">
      <c r="A255" s="127" t="str">
        <f t="shared" si="9"/>
        <v>CheckerJ44</v>
      </c>
      <c r="B255" s="127" t="s">
        <v>1472</v>
      </c>
      <c r="C255" s="127" t="s">
        <v>1663</v>
      </c>
      <c r="D255" s="251" t="s">
        <v>1664</v>
      </c>
      <c r="E255" s="252" t="s">
        <v>1665</v>
      </c>
      <c r="F255" s="259" t="s">
        <v>1666</v>
      </c>
      <c r="G255" s="264" t="s">
        <v>1667</v>
      </c>
      <c r="H255" s="297" t="s">
        <v>1668</v>
      </c>
      <c r="I255" s="127" t="s">
        <v>19173</v>
      </c>
    </row>
    <row r="256" spans="1:9" ht="80.45"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5"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7">
      <c r="A258" s="127" t="str">
        <f t="shared" si="9"/>
        <v>CheckerJ49</v>
      </c>
      <c r="B258" s="127" t="s">
        <v>1472</v>
      </c>
      <c r="C258" s="127" t="s">
        <v>1698</v>
      </c>
      <c r="D258" s="251" t="s">
        <v>1682</v>
      </c>
      <c r="E258" s="252" t="s">
        <v>1683</v>
      </c>
      <c r="F258" s="259" t="s">
        <v>1684</v>
      </c>
      <c r="G258" s="282" t="s">
        <v>1685</v>
      </c>
      <c r="H258" s="297" t="s">
        <v>1686</v>
      </c>
      <c r="I258" s="127" t="s">
        <v>19177</v>
      </c>
    </row>
    <row r="259" spans="1:9" ht="57">
      <c r="A259" s="127" t="str">
        <f t="shared" si="9"/>
        <v>CheckerJ48</v>
      </c>
      <c r="B259" s="127" t="s">
        <v>1472</v>
      </c>
      <c r="C259" s="127" t="s">
        <v>1687</v>
      </c>
      <c r="D259" s="127" t="s">
        <v>1688</v>
      </c>
      <c r="E259" s="249" t="s">
        <v>1689</v>
      </c>
      <c r="F259" s="246" t="s">
        <v>1690</v>
      </c>
      <c r="G259" s="247" t="s">
        <v>1691</v>
      </c>
      <c r="H259" s="297" t="s">
        <v>1692</v>
      </c>
      <c r="I259" s="127" t="s">
        <v>19178</v>
      </c>
    </row>
    <row r="260" spans="1:9" ht="57">
      <c r="A260" s="127" t="str">
        <f>B260&amp;C260</f>
        <v>CheckerJ50</v>
      </c>
      <c r="B260" s="127" t="s">
        <v>1472</v>
      </c>
      <c r="C260" s="127" t="s">
        <v>1681</v>
      </c>
      <c r="D260" s="127" t="s">
        <v>1693</v>
      </c>
      <c r="E260" s="249" t="s">
        <v>1694</v>
      </c>
      <c r="F260" s="283" t="s">
        <v>1695</v>
      </c>
      <c r="G260" s="254" t="s">
        <v>1696</v>
      </c>
      <c r="H260" s="297" t="s">
        <v>1697</v>
      </c>
      <c r="I260" s="127" t="s">
        <v>19179</v>
      </c>
    </row>
    <row r="261" spans="1:9" ht="42.75">
      <c r="A261" s="127" t="str">
        <f t="shared" si="9"/>
        <v>CheckerJ54</v>
      </c>
      <c r="B261" s="127" t="s">
        <v>1472</v>
      </c>
      <c r="C261" s="127" t="s">
        <v>1675</v>
      </c>
      <c r="D261" s="251" t="s">
        <v>12675</v>
      </c>
      <c r="E261" s="252" t="s">
        <v>12676</v>
      </c>
      <c r="F261" s="259" t="s">
        <v>12677</v>
      </c>
      <c r="G261" s="282" t="s">
        <v>12678</v>
      </c>
      <c r="H261" s="297" t="s">
        <v>12679</v>
      </c>
      <c r="I261" s="127" t="s">
        <v>19180</v>
      </c>
    </row>
    <row r="262" spans="1:9" ht="42.75" hidden="1">
      <c r="A262" s="127" t="str">
        <f t="shared" si="9"/>
        <v>Checker</v>
      </c>
      <c r="B262" s="127" t="s">
        <v>1472</v>
      </c>
      <c r="D262" s="127" t="s">
        <v>1699</v>
      </c>
      <c r="E262" s="245" t="s">
        <v>1700</v>
      </c>
      <c r="F262" s="246" t="s">
        <v>1701</v>
      </c>
      <c r="G262" s="127" t="s">
        <v>1702</v>
      </c>
      <c r="H262" s="297" t="s">
        <v>1703</v>
      </c>
    </row>
    <row r="263" spans="1:9" ht="71.25"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2.75">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2.75">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42.75">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2.75">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0.9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2.75">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ht="28.5">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5.5">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ht="28.5">
      <c r="A287" s="127" t="s">
        <v>1247</v>
      </c>
      <c r="D287" s="127" t="s">
        <v>1766</v>
      </c>
      <c r="E287" s="245" t="s">
        <v>1767</v>
      </c>
      <c r="F287" s="246" t="s">
        <v>1768</v>
      </c>
      <c r="G287" s="128" t="s">
        <v>1769</v>
      </c>
      <c r="H287" s="297" t="s">
        <v>1770</v>
      </c>
    </row>
    <row r="288" spans="1:9" ht="71.25">
      <c r="A288" s="127" t="s">
        <v>1247</v>
      </c>
      <c r="D288" s="127" t="s">
        <v>1771</v>
      </c>
      <c r="E288" s="245" t="s">
        <v>1772</v>
      </c>
      <c r="F288" s="246" t="s">
        <v>1773</v>
      </c>
      <c r="G288" s="128" t="s">
        <v>1774</v>
      </c>
      <c r="H288" s="297" t="s">
        <v>1775</v>
      </c>
    </row>
    <row r="289" spans="1:8" ht="28.5">
      <c r="A289" s="127" t="s">
        <v>1247</v>
      </c>
      <c r="D289" s="127" t="s">
        <v>1776</v>
      </c>
      <c r="E289" s="245" t="s">
        <v>1777</v>
      </c>
      <c r="F289" s="246" t="s">
        <v>1778</v>
      </c>
      <c r="G289" s="128" t="s">
        <v>1779</v>
      </c>
      <c r="H289" s="297" t="s">
        <v>1780</v>
      </c>
    </row>
    <row r="290" spans="1:8" ht="28.5">
      <c r="A290" s="127" t="s">
        <v>1247</v>
      </c>
      <c r="D290" s="127" t="s">
        <v>1781</v>
      </c>
      <c r="E290" s="245" t="s">
        <v>1782</v>
      </c>
      <c r="F290" s="246" t="s">
        <v>1783</v>
      </c>
      <c r="G290" s="128" t="s">
        <v>1784</v>
      </c>
      <c r="H290" s="297" t="s">
        <v>1785</v>
      </c>
    </row>
    <row r="291" spans="1:8" ht="71.25">
      <c r="A291" s="127" t="s">
        <v>1247</v>
      </c>
      <c r="D291" s="127" t="s">
        <v>1786</v>
      </c>
      <c r="E291" s="245" t="s">
        <v>1787</v>
      </c>
      <c r="F291" s="246" t="s">
        <v>1788</v>
      </c>
      <c r="G291" s="128" t="s">
        <v>1789</v>
      </c>
      <c r="H291" s="297" t="s">
        <v>1790</v>
      </c>
    </row>
  </sheetData>
  <autoFilter ref="A1:I283" xr:uid="{00000000-0001-0000-0800-000000000000}"/>
  <customSheetViews>
    <customSheetView guid="{4BDF1A28-30D5-449D-B20E-D6C97EF9FAE1}" showAutoFilter="1">
      <selection activeCell="C174" sqref="C174"/>
      <pageMargins left="0" right="0" top="0" bottom="0" header="0" footer="0"/>
      <pageSetup paperSize="9" orientation="portrait"/>
      <autoFilter ref="B1:N1" xr:uid="{424DA054-46C3-4ED2-8879-6FED9072AFE2}"/>
    </customSheetView>
    <customSheetView guid="{C59130F4-2E03-5E48-94CE-6E4A0484DB9E}" showAutoFilter="1">
      <selection activeCell="E4" sqref="E4"/>
      <pageMargins left="0" right="0" top="0" bottom="0" header="0" footer="0"/>
      <pageSetup paperSize="9" orientation="portrait"/>
      <headerFooter alignWithMargins="0"/>
      <autoFilter ref="B1:N1" xr:uid="{C4041D83-9823-4EFF-8EE0-6918FD134656}"/>
    </customSheetView>
  </customSheetViews>
  <phoneticPr fontId="85" type="noConversion"/>
  <pageMargins left="0.75" right="0.75" top="1" bottom="1" header="0.3" footer="0.3"/>
  <pageSetup paperSize="9" orientation="portrait" r:id="rId1"/>
  <headerFooter>
    <oddHeader>&amp;R&amp;"Calibri"&amp;14&amp;KFF0000 L2: Internal use only&amp;1#_x000D_</oddHead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Simon Bscheider</cp:lastModifiedBy>
  <cp:revision/>
  <dcterms:created xsi:type="dcterms:W3CDTF">2010-06-21T21:00:23Z</dcterms:created>
  <dcterms:modified xsi:type="dcterms:W3CDTF">2024-08-02T07:01:03Z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